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45" windowWidth="13995" windowHeight="10230" firstSheet="1" activeTab="1"/>
  </bookViews>
  <sheets>
    <sheet name="©" sheetId="1" state="veryHidden" r:id="rId1"/>
    <sheet name="Savings" sheetId="2" r:id="rId2"/>
  </sheets>
  <externalReferences>
    <externalReference r:id="rId5"/>
  </externalReferences>
  <definedNames>
    <definedName name="_xlnm.Print_Area" localSheetId="1">'Savings'!$A$1:$H$54</definedName>
    <definedName name="_xlnm.Print_Titles" localSheetId="1">'Savings'!$23:$23</definedName>
    <definedName name="randrate">'Savings'!$D$15</definedName>
    <definedName name="solver_adj" localSheetId="1" hidden="1">'Savings'!$D$9,'Savings'!$D$11,'Savings'!$D$8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'Savings'!$F$11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1000</definedName>
    <definedName name="valuevx">42.314159</definedName>
  </definedNames>
  <calcPr fullCalcOnLoad="1"/>
</workbook>
</file>

<file path=xl/comments2.xml><?xml version="1.0" encoding="utf-8"?>
<comments xmlns="http://schemas.openxmlformats.org/spreadsheetml/2006/main">
  <authors>
    <author>Maria</author>
    <author>Jon</author>
  </authors>
  <commentList>
    <comment ref="C11" authorId="0">
      <text>
        <r>
          <rPr>
            <b/>
            <sz val="8"/>
            <rFont val="Tahoma"/>
            <family val="2"/>
          </rPr>
          <t>Annual Payment:</t>
        </r>
        <r>
          <rPr>
            <sz val="8"/>
            <rFont val="Tahoma"/>
            <family val="2"/>
          </rPr>
          <t xml:space="preserve">
This is the </t>
        </r>
        <r>
          <rPr>
            <b/>
            <sz val="8"/>
            <rFont val="Tahoma"/>
            <family val="2"/>
          </rPr>
          <t xml:space="preserve">additional </t>
        </r>
        <r>
          <rPr>
            <sz val="8"/>
            <rFont val="Tahoma"/>
            <family val="2"/>
          </rPr>
          <t xml:space="preserve">amount you will invest each year, starting at the </t>
        </r>
        <r>
          <rPr>
            <b/>
            <sz val="8"/>
            <rFont val="Tahoma"/>
            <family val="2"/>
          </rPr>
          <t>end</t>
        </r>
        <r>
          <rPr>
            <sz val="8"/>
            <rFont val="Tahoma"/>
            <family val="2"/>
          </rPr>
          <t xml:space="preserve"> of the first year.</t>
        </r>
      </text>
    </comment>
    <comment ref="G5" authorId="0">
      <text>
        <r>
          <rPr>
            <b/>
            <sz val="8"/>
            <rFont val="Tahoma"/>
            <family val="2"/>
          </rPr>
          <t>Time Period:</t>
        </r>
        <r>
          <rPr>
            <sz val="8"/>
            <rFont val="Tahoma"/>
            <family val="2"/>
          </rPr>
          <t xml:space="preserve">
Used to determine the amount of time your investments will accumulate interest. Number of complete years before reaching retirement age.</t>
        </r>
      </text>
    </comment>
    <comment ref="C9" authorId="0">
      <text>
        <r>
          <rPr>
            <b/>
            <sz val="8"/>
            <rFont val="Tahoma"/>
            <family val="2"/>
          </rPr>
          <t>Annual Interest Rate:</t>
        </r>
        <r>
          <rPr>
            <sz val="8"/>
            <rFont val="Tahoma"/>
            <family val="2"/>
          </rPr>
          <t xml:space="preserve">
This spreadsheet assumes a </t>
        </r>
        <r>
          <rPr>
            <b/>
            <sz val="8"/>
            <rFont val="Tahoma"/>
            <family val="2"/>
          </rPr>
          <t xml:space="preserve">fixed </t>
        </r>
        <r>
          <rPr>
            <sz val="8"/>
            <rFont val="Tahoma"/>
            <family val="2"/>
          </rPr>
          <t>annual interest rate. If the annual rate is 7%, then the monthly interest rate is 7%/12.</t>
        </r>
      </text>
    </comment>
    <comment ref="C5" authorId="1">
      <text>
        <r>
          <rPr>
            <b/>
            <sz val="8"/>
            <rFont val="Tahoma"/>
            <family val="2"/>
          </rPr>
          <t>Current Age:</t>
        </r>
        <r>
          <rPr>
            <sz val="8"/>
            <rFont val="Tahoma"/>
            <family val="2"/>
          </rPr>
          <t xml:space="preserve">
This is used to calculate the number of years until retirement. </t>
        </r>
        <r>
          <rPr>
            <b/>
            <sz val="8"/>
            <rFont val="Tahoma"/>
            <family val="2"/>
          </rPr>
          <t>Round up</t>
        </r>
        <r>
          <rPr>
            <sz val="8"/>
            <rFont val="Tahoma"/>
            <family val="2"/>
          </rPr>
          <t xml:space="preserve"> (if you are 29 and will be 30 in a couple months, enter 30).</t>
        </r>
      </text>
    </comment>
    <comment ref="D23" authorId="1">
      <text>
        <r>
          <rPr>
            <sz val="8"/>
            <rFont val="Tahoma"/>
            <family val="2"/>
          </rPr>
          <t xml:space="preserve">The amount invested </t>
        </r>
        <r>
          <rPr>
            <b/>
            <sz val="8"/>
            <rFont val="Tahoma"/>
            <family val="2"/>
          </rPr>
          <t>at the beginning of the year</t>
        </r>
        <r>
          <rPr>
            <sz val="8"/>
            <rFont val="Tahoma"/>
            <family val="2"/>
          </rPr>
          <t>.
To create a custom savings plan, you can delete the formulas in this column and enter whatever amount you want.</t>
        </r>
      </text>
    </comment>
    <comment ref="H23" authorId="1">
      <text>
        <r>
          <rPr>
            <sz val="8"/>
            <rFont val="Tahoma"/>
            <family val="2"/>
          </rPr>
          <t xml:space="preserve">Balance at the </t>
        </r>
        <r>
          <rPr>
            <b/>
            <sz val="8"/>
            <rFont val="Tahoma"/>
            <family val="2"/>
          </rPr>
          <t>end of the year</t>
        </r>
        <r>
          <rPr>
            <sz val="8"/>
            <rFont val="Tahoma"/>
            <family val="2"/>
          </rPr>
          <t>.</t>
        </r>
      </text>
    </comment>
    <comment ref="F23" authorId="1">
      <text>
        <r>
          <rPr>
            <sz val="8"/>
            <rFont val="Tahoma"/>
            <family val="2"/>
          </rPr>
          <t xml:space="preserve">Interest earned </t>
        </r>
        <r>
          <rPr>
            <b/>
            <sz val="8"/>
            <rFont val="Tahoma"/>
            <family val="2"/>
          </rPr>
          <t>during the year</t>
        </r>
        <r>
          <rPr>
            <sz val="8"/>
            <rFont val="Tahoma"/>
            <family val="2"/>
          </rPr>
          <t>.</t>
        </r>
      </text>
    </comment>
    <comment ref="C12" authorId="1">
      <text>
        <r>
          <rPr>
            <b/>
            <sz val="8"/>
            <rFont val="Tahoma"/>
            <family val="2"/>
          </rPr>
          <t># of Payments:</t>
        </r>
        <r>
          <rPr>
            <sz val="8"/>
            <rFont val="Tahoma"/>
            <family val="2"/>
          </rPr>
          <t xml:space="preserve">
Additional annual payments will be made for the first N years. Changing this value lets you see how important it is to build up your retirement early on.</t>
        </r>
      </text>
    </comment>
    <comment ref="C23" authorId="1">
      <text>
        <r>
          <rPr>
            <b/>
            <sz val="8"/>
            <rFont val="Tahoma"/>
            <family val="2"/>
          </rPr>
          <t>Expected Annual Return:</t>
        </r>
        <r>
          <rPr>
            <sz val="8"/>
            <rFont val="Tahoma"/>
            <family val="2"/>
          </rPr>
          <t xml:space="preserve">
To vary the rate over time, delete the formulas in this column and either add your own formulas or enter the rates manually.
</t>
        </r>
        <r>
          <rPr>
            <b/>
            <sz val="8"/>
            <rFont val="Tahoma"/>
            <family val="2"/>
          </rPr>
          <t>Random Rate Formula:</t>
        </r>
        <r>
          <rPr>
            <sz val="8"/>
            <rFont val="Tahoma"/>
            <family val="2"/>
          </rPr>
          <t xml:space="preserve">
Random rate between -2% and 10%
  =min+RAND()*(max-min)
  where min=-0.02 and max=0.10
</t>
        </r>
      </text>
    </comment>
    <comment ref="C18" authorId="1">
      <text>
        <r>
          <rPr>
            <b/>
            <sz val="8"/>
            <rFont val="Tahoma"/>
            <family val="2"/>
          </rPr>
          <t>Average Rate:</t>
        </r>
        <r>
          <rPr>
            <sz val="8"/>
            <rFont val="Tahoma"/>
            <family val="2"/>
          </rPr>
          <t xml:space="preserve">
The average rate is calculated as the average of the </t>
        </r>
        <r>
          <rPr>
            <b/>
            <sz val="8"/>
            <rFont val="Tahoma"/>
            <family val="2"/>
          </rPr>
          <t>Rate</t>
        </r>
        <r>
          <rPr>
            <sz val="8"/>
            <rFont val="Tahoma"/>
            <family val="2"/>
          </rPr>
          <t xml:space="preserve"> column for the specified number of years until retirement.</t>
        </r>
      </text>
    </comment>
    <comment ref="G2" authorId="1">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<sst xmlns="http://schemas.openxmlformats.org/spreadsheetml/2006/main" count="32" uniqueCount="29">
  <si>
    <t>Interest</t>
  </si>
  <si>
    <t>Cumulative Interest</t>
  </si>
  <si>
    <t>Balance</t>
  </si>
  <si>
    <t>Current Age</t>
  </si>
  <si>
    <t>Annual Payment</t>
  </si>
  <si>
    <t>Estimated Future Value</t>
  </si>
  <si>
    <t>Age at Retirement</t>
  </si>
  <si>
    <t>Years until retirement</t>
  </si>
  <si>
    <t>Year</t>
  </si>
  <si>
    <t>Age</t>
  </si>
  <si>
    <r>
      <t xml:space="preserve">Invested 
</t>
    </r>
    <r>
      <rPr>
        <sz val="10"/>
        <rFont val="Tahoma"/>
        <family val="2"/>
      </rPr>
      <t>(Payments)</t>
    </r>
  </si>
  <si>
    <t>Cumulative Payments</t>
  </si>
  <si>
    <t>Retirement Savings Plan</t>
  </si>
  <si>
    <t xml:space="preserve">Estimated FV Making Annual </t>
  </si>
  <si>
    <t>Payment Each Year</t>
  </si>
  <si>
    <t>Rate</t>
  </si>
  <si>
    <t>© 2008 Vertex42 LLC</t>
  </si>
  <si>
    <t>Min</t>
  </si>
  <si>
    <t>Max</t>
  </si>
  <si>
    <t>Average</t>
  </si>
  <si>
    <t>Retirement Savings Calculator</t>
  </si>
  <si>
    <t>[42]</t>
  </si>
  <si>
    <t>Present Value</t>
  </si>
  <si>
    <t># of Annual Payments</t>
  </si>
  <si>
    <t>Expected Annual Return</t>
  </si>
  <si>
    <t>Total Invested</t>
  </si>
  <si>
    <t>Total Interest</t>
  </si>
  <si>
    <t>by Vertex42.com</t>
  </si>
  <si>
    <t>https://www.vertex42.com/ExcelTemplates/retirement-planning-spreadsheet.html</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</si>
</sst>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_(\$* #,##0_);_(\$* \(#,##0\);_(\$* &quot;-&quot;??_);_(@_)"/>
  </numFmts>
  <fonts count="59">
    <font>
      <sz val="10"/>
      <name val="Tahoma"/>
      <family val="2"/>
    </font>
    <font>
      <sz val="10"/>
      <name val="Arial"/>
      <family val="0"/>
    </font>
    <font>
      <u val="single"/>
      <sz val="10"/>
      <color indexed="36"/>
      <name val="Arial"/>
      <family val="2"/>
    </font>
    <font>
      <u val="single"/>
      <sz val="10"/>
      <color indexed="12"/>
      <name val="Tahoma"/>
      <family val="2"/>
    </font>
    <font>
      <sz val="8"/>
      <name val="Arial"/>
      <family val="2"/>
    </font>
    <font>
      <b/>
      <sz val="10"/>
      <name val="Tahoma"/>
      <family val="2"/>
    </font>
    <font>
      <sz val="8"/>
      <name val="Tahoma"/>
      <family val="2"/>
    </font>
    <font>
      <b/>
      <u val="single"/>
      <sz val="8"/>
      <name val="Tahoma"/>
      <family val="2"/>
    </font>
    <font>
      <b/>
      <sz val="8"/>
      <name val="Tahoma"/>
      <family val="2"/>
    </font>
    <font>
      <sz val="11"/>
      <name val="Tahoma"/>
      <family val="2"/>
    </font>
    <font>
      <b/>
      <sz val="14"/>
      <name val="Tahoma"/>
      <family val="2"/>
    </font>
    <font>
      <sz val="10"/>
      <name val="Trebuchet MS"/>
      <family val="2"/>
    </font>
    <font>
      <b/>
      <sz val="8"/>
      <color indexed="10"/>
      <name val="Tahoma"/>
      <family val="2"/>
    </font>
    <font>
      <sz val="10"/>
      <color indexed="9"/>
      <name val="Tahoma"/>
      <family val="2"/>
    </font>
    <font>
      <sz val="12"/>
      <name val="Tahoma"/>
      <family val="2"/>
    </font>
    <font>
      <b/>
      <sz val="11"/>
      <name val="Tahoma"/>
      <family val="2"/>
    </font>
    <font>
      <b/>
      <sz val="11"/>
      <color indexed="9"/>
      <name val="Tahoma"/>
      <family val="2"/>
    </font>
    <font>
      <b/>
      <sz val="18"/>
      <color indexed="8"/>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25"/>
      <color indexed="8"/>
      <name val="Arial"/>
      <family val="0"/>
    </font>
    <font>
      <sz val="10"/>
      <color indexed="8"/>
      <name val="Arial"/>
      <family val="0"/>
    </font>
    <font>
      <b/>
      <sz val="9.5"/>
      <color indexed="8"/>
      <name val="Arial"/>
      <family val="0"/>
    </font>
    <font>
      <sz val="9"/>
      <color indexed="8"/>
      <name val="Arial"/>
      <family val="0"/>
    </font>
    <font>
      <sz val="9.2"/>
      <color indexed="8"/>
      <name val="Arial"/>
      <family val="0"/>
    </font>
    <font>
      <b/>
      <sz val="10"/>
      <color indexed="8"/>
      <name val="Tahoma"/>
      <family val="0"/>
    </font>
    <font>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53"/>
        <bgColor indexed="64"/>
      </patternFill>
    </fill>
    <fill>
      <patternFill patternType="solid">
        <fgColor indexed="1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color indexed="63"/>
      </top>
      <bottom style="thin">
        <color indexed="55"/>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3" fillId="0" borderId="0" xfId="53" applyAlignment="1" applyProtection="1">
      <alignment horizontal="left"/>
      <protection/>
    </xf>
    <xf numFmtId="0" fontId="6" fillId="0" borderId="0" xfId="0" applyFont="1" applyAlignment="1">
      <alignment horizontal="center"/>
    </xf>
    <xf numFmtId="8"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0" fillId="0" borderId="0" xfId="0" applyFont="1" applyFill="1" applyBorder="1" applyAlignment="1">
      <alignment horizontal="right" indent="1"/>
    </xf>
    <xf numFmtId="8" fontId="0" fillId="0" borderId="0" xfId="0" applyNumberFormat="1" applyFont="1" applyAlignment="1">
      <alignment/>
    </xf>
    <xf numFmtId="4" fontId="6" fillId="0" borderId="0" xfId="0" applyNumberFormat="1" applyFont="1" applyAlignment="1">
      <alignment horizontal="right"/>
    </xf>
    <xf numFmtId="0" fontId="5" fillId="33" borderId="10" xfId="0" applyFont="1" applyFill="1" applyBorder="1" applyAlignment="1">
      <alignment horizontal="center" wrapText="1"/>
    </xf>
    <xf numFmtId="0" fontId="5" fillId="33" borderId="10" xfId="0" applyFont="1" applyFill="1" applyBorder="1" applyAlignment="1">
      <alignment horizontal="right" wrapText="1"/>
    </xf>
    <xf numFmtId="0" fontId="5" fillId="33" borderId="10" xfId="0" applyFont="1" applyFill="1" applyBorder="1" applyAlignment="1">
      <alignment horizontal="right"/>
    </xf>
    <xf numFmtId="0" fontId="6" fillId="34" borderId="0" xfId="0" applyFont="1" applyFill="1" applyAlignment="1">
      <alignment horizontal="center"/>
    </xf>
    <xf numFmtId="166" fontId="6" fillId="34" borderId="0" xfId="0" applyNumberFormat="1" applyFont="1" applyFill="1" applyAlignment="1" applyProtection="1">
      <alignment/>
      <protection/>
    </xf>
    <xf numFmtId="0" fontId="13" fillId="0" borderId="0" xfId="0" applyFont="1" applyAlignment="1">
      <alignment/>
    </xf>
    <xf numFmtId="0" fontId="14" fillId="0" borderId="0" xfId="0" applyFont="1" applyAlignment="1">
      <alignment/>
    </xf>
    <xf numFmtId="176" fontId="6" fillId="0" borderId="0" xfId="60" applyNumberFormat="1" applyFont="1" applyAlignment="1">
      <alignment horizontal="center"/>
    </xf>
    <xf numFmtId="4" fontId="6" fillId="34" borderId="0" xfId="0" applyNumberFormat="1" applyFont="1" applyFill="1" applyBorder="1" applyAlignment="1">
      <alignment horizontal="right"/>
    </xf>
    <xf numFmtId="0" fontId="9" fillId="0" borderId="11" xfId="0" applyFont="1" applyFill="1" applyBorder="1" applyAlignment="1" applyProtection="1">
      <alignment horizontal="center"/>
      <protection locked="0"/>
    </xf>
    <xf numFmtId="166" fontId="9" fillId="0" borderId="11" xfId="44" applyNumberFormat="1" applyFont="1" applyFill="1" applyBorder="1" applyAlignment="1" applyProtection="1">
      <alignment horizontal="right" vertical="center"/>
      <protection locked="0"/>
    </xf>
    <xf numFmtId="164" fontId="9" fillId="0" borderId="11" xfId="60" applyNumberFormat="1" applyFont="1" applyFill="1" applyBorder="1" applyAlignment="1" applyProtection="1">
      <alignment horizontal="right"/>
      <protection locked="0"/>
    </xf>
    <xf numFmtId="10" fontId="9" fillId="0" borderId="11" xfId="60" applyNumberFormat="1" applyFont="1" applyFill="1" applyBorder="1" applyAlignment="1" applyProtection="1">
      <alignment horizontal="right"/>
      <protection locked="0"/>
    </xf>
    <xf numFmtId="0" fontId="0" fillId="35" borderId="0" xfId="0" applyFont="1" applyFill="1" applyAlignment="1">
      <alignment/>
    </xf>
    <xf numFmtId="0" fontId="15" fillId="35" borderId="0" xfId="60" applyNumberFormat="1" applyFont="1" applyFill="1" applyBorder="1" applyAlignment="1" applyProtection="1">
      <alignment horizontal="center"/>
      <protection locked="0"/>
    </xf>
    <xf numFmtId="166" fontId="15" fillId="35" borderId="0" xfId="44" applyNumberFormat="1" applyFont="1" applyFill="1" applyBorder="1" applyAlignment="1" applyProtection="1">
      <alignment horizontal="right" vertical="center"/>
      <protection/>
    </xf>
    <xf numFmtId="0" fontId="6" fillId="35" borderId="0" xfId="0" applyFont="1" applyFill="1" applyAlignment="1">
      <alignment horizontal="center"/>
    </xf>
    <xf numFmtId="0" fontId="3" fillId="35" borderId="0" xfId="53" applyFill="1" applyAlignment="1" applyProtection="1">
      <alignment/>
      <protection/>
    </xf>
    <xf numFmtId="4" fontId="8" fillId="35" borderId="0" xfId="0" applyNumberFormat="1" applyFont="1" applyFill="1" applyAlignment="1">
      <alignment horizontal="right"/>
    </xf>
    <xf numFmtId="4" fontId="6" fillId="35" borderId="0" xfId="0" applyNumberFormat="1" applyFont="1" applyFill="1" applyAlignment="1">
      <alignment horizontal="right"/>
    </xf>
    <xf numFmtId="10" fontId="6" fillId="35" borderId="0" xfId="60" applyNumberFormat="1" applyFont="1" applyFill="1" applyAlignment="1">
      <alignment horizontal="right"/>
    </xf>
    <xf numFmtId="0" fontId="9" fillId="0" borderId="12" xfId="0" applyFont="1" applyFill="1" applyBorder="1" applyAlignment="1" applyProtection="1">
      <alignment horizontal="center"/>
      <protection locked="0"/>
    </xf>
    <xf numFmtId="0" fontId="10" fillId="0" borderId="0" xfId="0" applyFont="1" applyFill="1" applyBorder="1" applyAlignment="1">
      <alignment vertical="center"/>
    </xf>
    <xf numFmtId="0" fontId="0" fillId="0" borderId="0" xfId="0" applyFont="1" applyFill="1" applyBorder="1" applyAlignment="1">
      <alignment/>
    </xf>
    <xf numFmtId="0" fontId="9" fillId="35" borderId="0" xfId="0" applyFont="1" applyFill="1" applyAlignment="1">
      <alignment/>
    </xf>
    <xf numFmtId="0" fontId="9" fillId="35" borderId="0" xfId="0" applyFont="1" applyFill="1" applyAlignment="1">
      <alignment horizontal="right" vertical="center"/>
    </xf>
    <xf numFmtId="0" fontId="16" fillId="36" borderId="13" xfId="0" applyFont="1" applyFill="1" applyBorder="1" applyAlignment="1" applyProtection="1">
      <alignment horizontal="centerContinuous" vertical="center"/>
      <protection/>
    </xf>
    <xf numFmtId="0" fontId="3" fillId="0" borderId="0" xfId="53" applyFill="1" applyBorder="1" applyAlignment="1" applyProtection="1">
      <alignment horizontal="left"/>
      <protection/>
    </xf>
    <xf numFmtId="0" fontId="0" fillId="0" borderId="0" xfId="0" applyFont="1" applyAlignment="1">
      <alignment vertical="center"/>
    </xf>
    <xf numFmtId="0" fontId="16" fillId="37" borderId="0" xfId="0" applyFont="1" applyFill="1" applyBorder="1" applyAlignment="1">
      <alignment horizontal="centerContinuous" vertical="center"/>
    </xf>
    <xf numFmtId="0" fontId="9" fillId="37" borderId="0" xfId="0" applyFont="1" applyFill="1" applyBorder="1" applyAlignment="1">
      <alignment horizontal="centerContinuous" vertical="center"/>
    </xf>
    <xf numFmtId="0" fontId="17" fillId="0" borderId="0" xfId="0" applyFont="1" applyFill="1" applyBorder="1" applyAlignment="1">
      <alignment vertical="center"/>
    </xf>
    <xf numFmtId="0" fontId="4" fillId="0" borderId="0" xfId="57" applyFont="1" applyFill="1" applyBorder="1" applyAlignment="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imple-loan-calculator" xfId="57"/>
    <cellStyle name="Note" xfId="58"/>
    <cellStyle name="Output" xfId="59"/>
    <cellStyle name="Percent" xfId="60"/>
    <cellStyle name="Title" xfId="61"/>
    <cellStyle name="Total" xfId="62"/>
    <cellStyle name="Warning Text" xfId="63"/>
  </cellStyles>
  <dxfs count="5">
    <dxf>
      <fill>
        <patternFill>
          <bgColor indexed="22"/>
        </patternFill>
      </fill>
    </dxf>
    <dxf>
      <font>
        <color indexed="22"/>
      </font>
      <fill>
        <patternFill patternType="none">
          <bgColor indexed="65"/>
        </patternFill>
      </fill>
    </dxf>
    <dxf>
      <font>
        <color indexed="55"/>
      </font>
      <fill>
        <patternFill>
          <bgColor indexed="22"/>
        </patternFill>
      </fill>
    </dxf>
    <dxf>
      <font>
        <color rgb="FFB2B2B2"/>
      </font>
      <fill>
        <patternFill>
          <bgColor rgb="FFF0F0F0"/>
        </patternFill>
      </fill>
      <border/>
    </dxf>
    <dxf>
      <font>
        <color rgb="FFF0F0F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tx>
            <c:strRef>
              <c:f>Savings!$H$23</c:f>
              <c:strCache>
                <c:ptCount val="1"/>
                <c:pt idx="0">
                  <c:v>Balance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Savings!$B$25:$B$84</c:f>
              <c:numCache/>
            </c:numRef>
          </c:xVal>
          <c:yVal>
            <c:numRef>
              <c:f>Savings!$H$25:$H$84</c:f>
              <c:numCache/>
            </c:numRef>
          </c:yVal>
          <c:smooth val="0"/>
        </c:ser>
        <c:ser>
          <c:idx val="1"/>
          <c:order val="1"/>
          <c:tx>
            <c:strRef>
              <c:f>Savings!$E$23</c:f>
              <c:strCache>
                <c:ptCount val="1"/>
                <c:pt idx="0">
                  <c:v>Cumulative Payments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Savings!$B$25:$B$84</c:f>
              <c:numCache/>
            </c:numRef>
          </c:xVal>
          <c:yVal>
            <c:numRef>
              <c:f>Savings!$E$25:$E$84</c:f>
              <c:numCache/>
            </c:numRef>
          </c:yVal>
          <c:smooth val="0"/>
        </c:ser>
        <c:axId val="25354082"/>
        <c:axId val="26860147"/>
      </c:scatterChart>
      <c:valAx>
        <c:axId val="25354082"/>
        <c:scaling>
          <c:orientation val="minMax"/>
          <c:min val="25"/>
        </c:scaling>
        <c:axPos val="b"/>
        <c:title>
          <c:tx>
            <c:rich>
              <a:bodyPr vert="horz" rot="0" anchor="ctr"/>
              <a:lstStyle/>
              <a:p>
                <a:pPr algn="ctr">
                  <a:defRPr/>
                </a:pPr>
                <a:r>
                  <a:rPr lang="en-US" cap="none" sz="950" b="1" i="0" u="none" baseline="0">
                    <a:solidFill>
                      <a:srgbClr val="000000"/>
                    </a:solidFill>
                  </a:rPr>
                  <a:t>Age</a:t>
                </a:r>
              </a:p>
            </c:rich>
          </c:tx>
          <c:layout>
            <c:manualLayout>
              <c:xMode val="factor"/>
              <c:yMode val="factor"/>
              <c:x val="0.01175"/>
              <c:y val="0.10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6860147"/>
        <c:crosses val="autoZero"/>
        <c:crossBetween val="midCat"/>
        <c:dispUnits/>
      </c:valAx>
      <c:valAx>
        <c:axId val="26860147"/>
        <c:scaling>
          <c:orientation val="minMax"/>
        </c:scaling>
        <c:axPos val="l"/>
        <c:delete val="0"/>
        <c:numFmt formatCode="_(\$* #,##0_);_(\$* \(#,##0\);_(\$* &quot;-&quot;??_);_(@_)"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354082"/>
        <c:crosses val="autoZero"/>
        <c:crossBetween val="midCat"/>
        <c:dispUnits/>
      </c:valAx>
      <c:spPr>
        <a:noFill/>
        <a:ln>
          <a:noFill/>
        </a:ln>
      </c:spPr>
    </c:plotArea>
    <c:legend>
      <c:legendPos val="r"/>
      <c:layout>
        <c:manualLayout>
          <c:xMode val="edge"/>
          <c:yMode val="edge"/>
          <c:x val="0.2255"/>
          <c:y val="0.00525"/>
          <c:w val="0.51725"/>
          <c:h val="0.22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s://www.vertex42.com/" TargetMode="External" /><Relationship Id="rId4"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171450</xdr:colOff>
      <xdr:row>10</xdr:row>
      <xdr:rowOff>38100</xdr:rowOff>
    </xdr:from>
    <xdr:ext cx="3381375" cy="1924050"/>
    <xdr:graphicFrame>
      <xdr:nvGraphicFramePr>
        <xdr:cNvPr id="1" name="Chart 4"/>
        <xdr:cNvGraphicFramePr/>
      </xdr:nvGraphicFramePr>
      <xdr:xfrm>
        <a:off x="2857500" y="1981200"/>
        <a:ext cx="3381375" cy="1924050"/>
      </xdr:xfrm>
      <a:graphic>
        <a:graphicData uri="http://schemas.openxmlformats.org/drawingml/2006/chart">
          <c:chart xmlns:c="http://schemas.openxmlformats.org/drawingml/2006/chart" r:id="rId1"/>
        </a:graphicData>
      </a:graphic>
    </xdr:graphicFrame>
    <xdr:clientData/>
  </xdr:oneCellAnchor>
  <xdr:oneCellAnchor>
    <xdr:from>
      <xdr:col>8</xdr:col>
      <xdr:colOff>266700</xdr:colOff>
      <xdr:row>3</xdr:row>
      <xdr:rowOff>28575</xdr:rowOff>
    </xdr:from>
    <xdr:ext cx="2486025" cy="4324350"/>
    <xdr:sp>
      <xdr:nvSpPr>
        <xdr:cNvPr id="2" name="AutoShape 13"/>
        <xdr:cNvSpPr>
          <a:spLocks/>
        </xdr:cNvSpPr>
      </xdr:nvSpPr>
      <xdr:spPr>
        <a:xfrm>
          <a:off x="6534150" y="647700"/>
          <a:ext cx="2486025" cy="4324350"/>
        </a:xfrm>
        <a:prstGeom prst="round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Tahoma"/>
              <a:ea typeface="Tahoma"/>
              <a:cs typeface="Tahoma"/>
            </a:rPr>
            <a:t>Instructions/Help:</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1. </a:t>
          </a:r>
          <a:r>
            <a:rPr lang="en-US" cap="none" sz="1000" b="0" i="0" u="none" baseline="0">
              <a:solidFill>
                <a:srgbClr val="000000"/>
              </a:solidFill>
              <a:latin typeface="Tahoma"/>
              <a:ea typeface="Tahoma"/>
              <a:cs typeface="Tahoma"/>
            </a:rPr>
            <a:t>Change the input values in the Retirement Savings Plan section to see how the estimated Future Value changes.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2</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Set Chart Axis to Fixed Values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When making comparisons by changing the inputs, it helps to set the y-axis on the chart to some maximum $ amount. Right-click on the $ axis, select Format Axis, go to the Scale tab, uncheck the box next to Maximum, and set the max $. For example, see what happens when you change the # of payments.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3</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Using Random Rates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If you check the "Use Random Rates" box below, then the Rate column will calculate a random rate between the specified min and max. </a:t>
          </a:r>
          <a:r>
            <a:rPr lang="en-US" cap="none" sz="1000" b="1" i="0" u="none" baseline="0">
              <a:solidFill>
                <a:srgbClr val="000000"/>
              </a:solidFill>
              <a:latin typeface="Tahoma"/>
              <a:ea typeface="Tahoma"/>
              <a:cs typeface="Tahoma"/>
            </a:rPr>
            <a:t>To recalculate, press F9</a:t>
          </a:r>
          <a:r>
            <a:rPr lang="en-US" cap="none" sz="1000" b="0" i="0" u="none" baseline="0">
              <a:solidFill>
                <a:srgbClr val="000000"/>
              </a:solidFill>
              <a:latin typeface="Tahoma"/>
              <a:ea typeface="Tahoma"/>
              <a:cs typeface="Tahoma"/>
            </a:rPr>
            <a:t>. </a:t>
          </a:r>
        </a:p>
      </xdr:txBody>
    </xdr:sp>
    <xdr:clientData/>
  </xdr:oneCellAnchor>
  <xdr:twoCellAnchor editAs="oneCell">
    <xdr:from>
      <xdr:col>6</xdr:col>
      <xdr:colOff>647700</xdr:colOff>
      <xdr:row>0</xdr:row>
      <xdr:rowOff>0</xdr:rowOff>
    </xdr:from>
    <xdr:to>
      <xdr:col>8</xdr:col>
      <xdr:colOff>0</xdr:colOff>
      <xdr:row>0</xdr:row>
      <xdr:rowOff>266700</xdr:rowOff>
    </xdr:to>
    <xdr:pic>
      <xdr:nvPicPr>
        <xdr:cNvPr id="3" name="Picture 753" descr="vertex42_logo_40px">
          <a:hlinkClick r:id="rId4"/>
        </xdr:cNvPr>
        <xdr:cNvPicPr preferRelativeResize="1">
          <a:picLocks noChangeAspect="1"/>
        </xdr:cNvPicPr>
      </xdr:nvPicPr>
      <xdr:blipFill>
        <a:blip r:embed="rId2"/>
        <a:stretch>
          <a:fillRect/>
        </a:stretch>
      </xdr:blipFill>
      <xdr:spPr>
        <a:xfrm>
          <a:off x="5029200" y="0"/>
          <a:ext cx="1238250"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retirement-planning-spreadsheet.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5">
      <c r="A1" s="15" t="s">
        <v>20</v>
      </c>
    </row>
    <row r="2" ht="12.75">
      <c r="A2" t="s">
        <v>16</v>
      </c>
    </row>
    <row r="3" ht="12.75">
      <c r="A3" t="s">
        <v>28</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84"/>
  <sheetViews>
    <sheetView showGridLines="0" tabSelected="1" zoomScalePageLayoutView="0" workbookViewId="0" topLeftCell="A1">
      <selection activeCell="D5" sqref="D5"/>
    </sheetView>
  </sheetViews>
  <sheetFormatPr defaultColWidth="9.140625" defaultRowHeight="12.75"/>
  <cols>
    <col min="1" max="1" width="8.57421875" style="1" customWidth="1"/>
    <col min="2" max="2" width="9.28125" style="1" customWidth="1"/>
    <col min="3" max="3" width="9.7109375" style="1" customWidth="1"/>
    <col min="4" max="7" width="12.7109375" style="1" customWidth="1"/>
    <col min="8" max="8" width="15.57421875" style="1" customWidth="1"/>
    <col min="9" max="9" width="7.28125" style="1" customWidth="1"/>
    <col min="10" max="10" width="13.140625" style="1" customWidth="1"/>
    <col min="11" max="11" width="9.28125" style="1" customWidth="1"/>
    <col min="12" max="12" width="11.140625" style="1" customWidth="1"/>
    <col min="13" max="16384" width="9.140625" style="1" customWidth="1"/>
  </cols>
  <sheetData>
    <row r="1" spans="1:8" ht="23.25">
      <c r="A1" s="40" t="s">
        <v>20</v>
      </c>
      <c r="B1" s="31"/>
      <c r="C1" s="31"/>
      <c r="D1" s="31"/>
      <c r="E1" s="31"/>
      <c r="F1" s="31"/>
      <c r="G1" s="31"/>
      <c r="H1" s="31"/>
    </row>
    <row r="2" spans="1:8" ht="12.75">
      <c r="A2" s="36" t="s">
        <v>27</v>
      </c>
      <c r="B2" s="32"/>
      <c r="C2" s="32"/>
      <c r="D2" s="32"/>
      <c r="E2" s="32"/>
      <c r="F2" s="32"/>
      <c r="G2" s="41" t="s">
        <v>16</v>
      </c>
      <c r="H2" s="41"/>
    </row>
    <row r="3" ht="12.75">
      <c r="A3" s="2"/>
    </row>
    <row r="4" spans="1:8" s="37" customFormat="1" ht="18.75" customHeight="1">
      <c r="A4" s="35" t="s">
        <v>12</v>
      </c>
      <c r="B4" s="35"/>
      <c r="C4" s="35"/>
      <c r="D4" s="35"/>
      <c r="F4" s="38" t="s">
        <v>5</v>
      </c>
      <c r="G4" s="39"/>
      <c r="H4" s="39"/>
    </row>
    <row r="5" spans="1:8" ht="14.25">
      <c r="A5" s="22"/>
      <c r="B5" s="22"/>
      <c r="C5" s="34" t="s">
        <v>3</v>
      </c>
      <c r="D5" s="30">
        <v>35</v>
      </c>
      <c r="E5"/>
      <c r="F5" s="22"/>
      <c r="G5" s="34" t="s">
        <v>7</v>
      </c>
      <c r="H5" s="23">
        <f>D6-D5</f>
        <v>30</v>
      </c>
    </row>
    <row r="6" spans="1:8" ht="14.25">
      <c r="A6" s="22"/>
      <c r="B6" s="22"/>
      <c r="C6" s="34" t="s">
        <v>6</v>
      </c>
      <c r="D6" s="18">
        <v>65</v>
      </c>
      <c r="F6" s="22"/>
      <c r="G6" s="34"/>
      <c r="H6" s="33"/>
    </row>
    <row r="7" spans="1:8" ht="14.25">
      <c r="A7" s="26"/>
      <c r="B7" s="22"/>
      <c r="C7" s="34"/>
      <c r="D7" s="22"/>
      <c r="F7" s="22"/>
      <c r="G7" s="34" t="s">
        <v>5</v>
      </c>
      <c r="H7" s="24">
        <f ca="1">OFFSET(H23,H5+1,0,1,1)</f>
        <v>168999.3443895845</v>
      </c>
    </row>
    <row r="8" spans="1:8" ht="14.25">
      <c r="A8" s="22"/>
      <c r="B8" s="22"/>
      <c r="C8" s="34" t="s">
        <v>22</v>
      </c>
      <c r="D8" s="19">
        <v>10000</v>
      </c>
      <c r="F8" s="25"/>
      <c r="G8" s="34" t="s">
        <v>25</v>
      </c>
      <c r="H8" s="24">
        <f ca="1">OFFSET(E23,H5+1,0,1,1)</f>
        <v>40000</v>
      </c>
    </row>
    <row r="9" spans="1:8" ht="14.25">
      <c r="A9" s="22"/>
      <c r="B9" s="22"/>
      <c r="C9" s="34" t="s">
        <v>24</v>
      </c>
      <c r="D9" s="20">
        <v>0.06</v>
      </c>
      <c r="F9" s="22"/>
      <c r="G9" s="34" t="s">
        <v>26</v>
      </c>
      <c r="H9" s="24">
        <f ca="1">OFFSET(G23,H5+1,0,1,1)</f>
        <v>128999.34438958447</v>
      </c>
    </row>
    <row r="10" spans="1:10" ht="14.25">
      <c r="A10" s="22"/>
      <c r="B10" s="22"/>
      <c r="C10" s="34"/>
      <c r="D10" s="22"/>
      <c r="J10" t="s">
        <v>13</v>
      </c>
    </row>
    <row r="11" spans="1:10" ht="14.25">
      <c r="A11" s="22"/>
      <c r="B11" s="22"/>
      <c r="C11" s="34" t="s">
        <v>4</v>
      </c>
      <c r="D11" s="19">
        <v>2000</v>
      </c>
      <c r="J11" t="s">
        <v>14</v>
      </c>
    </row>
    <row r="12" spans="1:10" ht="14.25">
      <c r="A12" s="22"/>
      <c r="B12" s="22"/>
      <c r="C12" s="34" t="s">
        <v>23</v>
      </c>
      <c r="D12" s="18">
        <v>15</v>
      </c>
      <c r="J12" s="7">
        <f>-FV(D9,H5,D11,D8,0)</f>
        <v>215551.2841595746</v>
      </c>
    </row>
    <row r="13" spans="1:7" ht="12.75">
      <c r="A13" s="22"/>
      <c r="B13" s="22"/>
      <c r="C13" s="22"/>
      <c r="D13" s="22"/>
      <c r="G13" s="14" t="s">
        <v>21</v>
      </c>
    </row>
    <row r="14" spans="1:4" ht="12.75">
      <c r="A14" s="22"/>
      <c r="B14" s="27"/>
      <c r="C14" s="22"/>
      <c r="D14" s="22"/>
    </row>
    <row r="15" spans="1:8" ht="12.75">
      <c r="A15" s="22"/>
      <c r="B15" s="28"/>
      <c r="C15" s="22"/>
      <c r="D15" s="28" t="b">
        <v>0</v>
      </c>
      <c r="E15" s="4"/>
      <c r="H15" s="7"/>
    </row>
    <row r="16" spans="1:5" ht="14.25">
      <c r="A16" s="22"/>
      <c r="B16" s="28"/>
      <c r="C16" s="28" t="s">
        <v>17</v>
      </c>
      <c r="D16" s="21">
        <v>-0.02</v>
      </c>
      <c r="E16" s="5"/>
    </row>
    <row r="17" spans="1:5" ht="14.25">
      <c r="A17" s="22"/>
      <c r="B17" s="28"/>
      <c r="C17" s="28" t="s">
        <v>18</v>
      </c>
      <c r="D17" s="21">
        <v>0.08</v>
      </c>
      <c r="E17" s="4"/>
    </row>
    <row r="18" spans="1:5" ht="12.75">
      <c r="A18" s="22"/>
      <c r="B18" s="28"/>
      <c r="C18" s="28" t="s">
        <v>19</v>
      </c>
      <c r="D18" s="29">
        <f ca="1">AVERAGE(OFFSET(C23,2,0,H5,1))</f>
        <v>0.06000000000000004</v>
      </c>
      <c r="E18" s="4"/>
    </row>
    <row r="19" ht="12.75">
      <c r="E19" s="4"/>
    </row>
    <row r="20" spans="3:5" ht="12.75">
      <c r="C20" s="6"/>
      <c r="D20" s="4"/>
      <c r="E20" s="4"/>
    </row>
    <row r="21" ht="12.75">
      <c r="F21" s="4"/>
    </row>
    <row r="22" ht="12.75">
      <c r="E22" s="7"/>
    </row>
    <row r="23" spans="1:14" ht="39" thickBot="1">
      <c r="A23" s="9" t="s">
        <v>8</v>
      </c>
      <c r="B23" s="9" t="s">
        <v>9</v>
      </c>
      <c r="C23" s="9" t="s">
        <v>15</v>
      </c>
      <c r="D23" s="10" t="s">
        <v>10</v>
      </c>
      <c r="E23" s="10" t="s">
        <v>11</v>
      </c>
      <c r="F23" s="11" t="s">
        <v>0</v>
      </c>
      <c r="G23" s="10" t="s">
        <v>1</v>
      </c>
      <c r="H23" s="10" t="s">
        <v>2</v>
      </c>
      <c r="I23" s="8"/>
      <c r="J23" s="8"/>
      <c r="K23" s="8"/>
      <c r="L23" s="8"/>
      <c r="M23" s="8"/>
      <c r="N23" s="8"/>
    </row>
    <row r="24" spans="1:14" ht="12.75">
      <c r="A24" s="12"/>
      <c r="B24" s="12"/>
      <c r="C24" s="12"/>
      <c r="D24" s="17">
        <f>$D$8</f>
        <v>10000</v>
      </c>
      <c r="E24" s="12"/>
      <c r="F24" s="12"/>
      <c r="G24" s="12"/>
      <c r="H24" s="13">
        <f>$D$8</f>
        <v>10000</v>
      </c>
      <c r="I24" s="8"/>
      <c r="J24" s="8"/>
      <c r="K24" s="8"/>
      <c r="L24" s="8"/>
      <c r="M24" s="8"/>
      <c r="N24" s="8"/>
    </row>
    <row r="25" spans="1:14" ht="12.75">
      <c r="A25" s="3">
        <v>1</v>
      </c>
      <c r="B25" s="3">
        <f>IF(ISERROR(A25),NA(),$D$5+A25-1)</f>
        <v>35</v>
      </c>
      <c r="C25" s="16">
        <f aca="true" ca="1" t="shared" si="0" ref="C25:C56">IF(ISERROR(A25),NA(),IF(randrate,$D$16+RAND()*($D$17-$D$16),$D$9))</f>
        <v>0.06</v>
      </c>
      <c r="D25" s="8">
        <f>IF(ISERROR(A25),NA(),IF(A25&lt;=$D$12,$D$11,0))</f>
        <v>2000</v>
      </c>
      <c r="E25" s="8">
        <f>IF(ISERROR(A25),NA(),SUM(D$24:D25))</f>
        <v>12000</v>
      </c>
      <c r="F25" s="8">
        <f>IF(ISERROR(A25),NA(),H24*C25)</f>
        <v>600</v>
      </c>
      <c r="G25" s="8">
        <f>IF(ISERROR(A25),NA(),SUM(F$24:F25))</f>
        <v>600</v>
      </c>
      <c r="H25" s="8">
        <f>IF(ISERROR(A25),NA(),H24+D25+F25)</f>
        <v>12600</v>
      </c>
      <c r="I25" s="8"/>
      <c r="J25" s="8"/>
      <c r="K25" s="8"/>
      <c r="L25" s="8"/>
      <c r="M25" s="8"/>
      <c r="N25" s="8"/>
    </row>
    <row r="26" spans="1:14" ht="12.75">
      <c r="A26" s="3">
        <f>IF(A25&lt;$H$5,A25+1,NA())</f>
        <v>2</v>
      </c>
      <c r="B26" s="3">
        <f aca="true" t="shared" si="1" ref="B26:B84">IF(ISERROR(A26),NA(),$D$5+A26-1)</f>
        <v>36</v>
      </c>
      <c r="C26" s="16">
        <f ca="1" t="shared" si="0"/>
        <v>0.06</v>
      </c>
      <c r="D26" s="8">
        <f aca="true" t="shared" si="2" ref="D26:D84">IF(ISERROR(A26),NA(),IF(A26&lt;=$D$12,$D$11,0))</f>
        <v>2000</v>
      </c>
      <c r="E26" s="8">
        <f>IF(ISERROR(A26),NA(),SUM(D$24:D26))</f>
        <v>14000</v>
      </c>
      <c r="F26" s="8">
        <f aca="true" t="shared" si="3" ref="F26:F84">IF(ISERROR(A26),NA(),H25*C26)</f>
        <v>756</v>
      </c>
      <c r="G26" s="8">
        <f>IF(ISERROR(A26),NA(),SUM(F$24:F26))</f>
        <v>1356</v>
      </c>
      <c r="H26" s="8">
        <f aca="true" t="shared" si="4" ref="H26:H84">IF(ISERROR(A26),NA(),H25+D26+F26)</f>
        <v>15356</v>
      </c>
      <c r="I26" s="8"/>
      <c r="J26" s="8"/>
      <c r="K26" s="8"/>
      <c r="L26" s="8"/>
      <c r="M26" s="8"/>
      <c r="N26" s="8"/>
    </row>
    <row r="27" spans="1:14" ht="12.75">
      <c r="A27" s="3">
        <f aca="true" t="shared" si="5" ref="A27:A84">IF(A26&lt;$H$5,A26+1,NA())</f>
        <v>3</v>
      </c>
      <c r="B27" s="3">
        <f t="shared" si="1"/>
        <v>37</v>
      </c>
      <c r="C27" s="16">
        <f ca="1" t="shared" si="0"/>
        <v>0.06</v>
      </c>
      <c r="D27" s="8">
        <f t="shared" si="2"/>
        <v>2000</v>
      </c>
      <c r="E27" s="8">
        <f>IF(ISERROR(A27),NA(),SUM(D$24:D27))</f>
        <v>16000</v>
      </c>
      <c r="F27" s="8">
        <f t="shared" si="3"/>
        <v>921.36</v>
      </c>
      <c r="G27" s="8">
        <f>IF(ISERROR(A27),NA(),SUM(F$24:F27))</f>
        <v>2277.36</v>
      </c>
      <c r="H27" s="8">
        <f t="shared" si="4"/>
        <v>18277.36</v>
      </c>
      <c r="I27" s="8"/>
      <c r="M27" s="8"/>
      <c r="N27" s="8"/>
    </row>
    <row r="28" spans="1:14" ht="12.75">
      <c r="A28" s="3">
        <f t="shared" si="5"/>
        <v>4</v>
      </c>
      <c r="B28" s="3">
        <f t="shared" si="1"/>
        <v>38</v>
      </c>
      <c r="C28" s="16">
        <f ca="1" t="shared" si="0"/>
        <v>0.06</v>
      </c>
      <c r="D28" s="8">
        <f t="shared" si="2"/>
        <v>2000</v>
      </c>
      <c r="E28" s="8">
        <f>IF(ISERROR(A28),NA(),SUM(D$24:D28))</f>
        <v>18000</v>
      </c>
      <c r="F28" s="8">
        <f t="shared" si="3"/>
        <v>1096.6416</v>
      </c>
      <c r="G28" s="8">
        <f>IF(ISERROR(A28),NA(),SUM(F$24:F28))</f>
        <v>3374.0016</v>
      </c>
      <c r="H28" s="8">
        <f t="shared" si="4"/>
        <v>21374.0016</v>
      </c>
      <c r="I28" s="8"/>
      <c r="M28" s="8"/>
      <c r="N28" s="8"/>
    </row>
    <row r="29" spans="1:14" ht="12.75">
      <c r="A29" s="3">
        <f t="shared" si="5"/>
        <v>5</v>
      </c>
      <c r="B29" s="3">
        <f t="shared" si="1"/>
        <v>39</v>
      </c>
      <c r="C29" s="16">
        <f ca="1" t="shared" si="0"/>
        <v>0.06</v>
      </c>
      <c r="D29" s="8">
        <f t="shared" si="2"/>
        <v>2000</v>
      </c>
      <c r="E29" s="8">
        <f>IF(ISERROR(A29),NA(),SUM(D$24:D29))</f>
        <v>20000</v>
      </c>
      <c r="F29" s="8">
        <f t="shared" si="3"/>
        <v>1282.440096</v>
      </c>
      <c r="G29" s="8">
        <f>IF(ISERROR(A29),NA(),SUM(F$24:F29))</f>
        <v>4656.441696</v>
      </c>
      <c r="H29" s="8">
        <f t="shared" si="4"/>
        <v>24656.441695999998</v>
      </c>
      <c r="I29" s="8"/>
      <c r="M29" s="8"/>
      <c r="N29" s="8"/>
    </row>
    <row r="30" spans="1:14" ht="12.75">
      <c r="A30" s="3">
        <f t="shared" si="5"/>
        <v>6</v>
      </c>
      <c r="B30" s="3">
        <f t="shared" si="1"/>
        <v>40</v>
      </c>
      <c r="C30" s="16">
        <f ca="1" t="shared" si="0"/>
        <v>0.06</v>
      </c>
      <c r="D30" s="8">
        <f t="shared" si="2"/>
        <v>2000</v>
      </c>
      <c r="E30" s="8">
        <f>IF(ISERROR(A30),NA(),SUM(D$24:D30))</f>
        <v>22000</v>
      </c>
      <c r="F30" s="8">
        <f t="shared" si="3"/>
        <v>1479.3865017599999</v>
      </c>
      <c r="G30" s="8">
        <f>IF(ISERROR(A30),NA(),SUM(F$24:F30))</f>
        <v>6135.82819776</v>
      </c>
      <c r="H30" s="8">
        <f t="shared" si="4"/>
        <v>28135.828197759998</v>
      </c>
      <c r="I30" s="8"/>
      <c r="M30" s="8"/>
      <c r="N30" s="8"/>
    </row>
    <row r="31" spans="1:14" ht="12.75">
      <c r="A31" s="3">
        <f t="shared" si="5"/>
        <v>7</v>
      </c>
      <c r="B31" s="3">
        <f t="shared" si="1"/>
        <v>41</v>
      </c>
      <c r="C31" s="16">
        <f ca="1" t="shared" si="0"/>
        <v>0.06</v>
      </c>
      <c r="D31" s="8">
        <f t="shared" si="2"/>
        <v>2000</v>
      </c>
      <c r="E31" s="8">
        <f>IF(ISERROR(A31),NA(),SUM(D$24:D31))</f>
        <v>24000</v>
      </c>
      <c r="F31" s="8">
        <f t="shared" si="3"/>
        <v>1688.1496918655998</v>
      </c>
      <c r="G31" s="8">
        <f>IF(ISERROR(A31),NA(),SUM(F$24:F31))</f>
        <v>7823.977889625599</v>
      </c>
      <c r="H31" s="8">
        <f t="shared" si="4"/>
        <v>31823.9778896256</v>
      </c>
      <c r="I31" s="8"/>
      <c r="M31" s="8"/>
      <c r="N31" s="8"/>
    </row>
    <row r="32" spans="1:14" ht="12.75">
      <c r="A32" s="3">
        <f t="shared" si="5"/>
        <v>8</v>
      </c>
      <c r="B32" s="3">
        <f t="shared" si="1"/>
        <v>42</v>
      </c>
      <c r="C32" s="16">
        <f ca="1" t="shared" si="0"/>
        <v>0.06</v>
      </c>
      <c r="D32" s="8">
        <f t="shared" si="2"/>
        <v>2000</v>
      </c>
      <c r="E32" s="8">
        <f>IF(ISERROR(A32),NA(),SUM(D$24:D32))</f>
        <v>26000</v>
      </c>
      <c r="F32" s="8">
        <f t="shared" si="3"/>
        <v>1909.438673377536</v>
      </c>
      <c r="G32" s="8">
        <f>IF(ISERROR(A32),NA(),SUM(F$24:F32))</f>
        <v>9733.416563003135</v>
      </c>
      <c r="H32" s="8">
        <f t="shared" si="4"/>
        <v>35733.41656300314</v>
      </c>
      <c r="I32" s="8"/>
      <c r="J32" s="8"/>
      <c r="K32" s="8"/>
      <c r="L32" s="8"/>
      <c r="M32" s="8"/>
      <c r="N32" s="8"/>
    </row>
    <row r="33" spans="1:14" ht="12.75">
      <c r="A33" s="3">
        <f t="shared" si="5"/>
        <v>9</v>
      </c>
      <c r="B33" s="3">
        <f t="shared" si="1"/>
        <v>43</v>
      </c>
      <c r="C33" s="16">
        <f ca="1" t="shared" si="0"/>
        <v>0.06</v>
      </c>
      <c r="D33" s="8">
        <f t="shared" si="2"/>
        <v>2000</v>
      </c>
      <c r="E33" s="8">
        <f>IF(ISERROR(A33),NA(),SUM(D$24:D33))</f>
        <v>28000</v>
      </c>
      <c r="F33" s="8">
        <f t="shared" si="3"/>
        <v>2144.0049937801887</v>
      </c>
      <c r="G33" s="8">
        <f>IF(ISERROR(A33),NA(),SUM(F$24:F33))</f>
        <v>11877.421556783323</v>
      </c>
      <c r="H33" s="8">
        <f t="shared" si="4"/>
        <v>39877.42155678333</v>
      </c>
      <c r="I33" s="8"/>
      <c r="J33" s="8"/>
      <c r="K33" s="8"/>
      <c r="L33" s="8"/>
      <c r="M33" s="8"/>
      <c r="N33" s="8"/>
    </row>
    <row r="34" spans="1:14" ht="12.75">
      <c r="A34" s="3">
        <f t="shared" si="5"/>
        <v>10</v>
      </c>
      <c r="B34" s="3">
        <f t="shared" si="1"/>
        <v>44</v>
      </c>
      <c r="C34" s="16">
        <f ca="1" t="shared" si="0"/>
        <v>0.06</v>
      </c>
      <c r="D34" s="8">
        <f t="shared" si="2"/>
        <v>2000</v>
      </c>
      <c r="E34" s="8">
        <f>IF(ISERROR(A34),NA(),SUM(D$24:D34))</f>
        <v>30000</v>
      </c>
      <c r="F34" s="8">
        <f t="shared" si="3"/>
        <v>2392.645293407</v>
      </c>
      <c r="G34" s="8">
        <f>IF(ISERROR(A34),NA(),SUM(F$24:F34))</f>
        <v>14270.066850190324</v>
      </c>
      <c r="H34" s="8">
        <f t="shared" si="4"/>
        <v>44270.06685019033</v>
      </c>
      <c r="I34" s="8"/>
      <c r="J34" s="8"/>
      <c r="K34" s="8"/>
      <c r="L34" s="8"/>
      <c r="M34" s="8"/>
      <c r="N34" s="8"/>
    </row>
    <row r="35" spans="1:14" ht="12.75">
      <c r="A35" s="3">
        <f t="shared" si="5"/>
        <v>11</v>
      </c>
      <c r="B35" s="3">
        <f t="shared" si="1"/>
        <v>45</v>
      </c>
      <c r="C35" s="16">
        <f ca="1" t="shared" si="0"/>
        <v>0.06</v>
      </c>
      <c r="D35" s="8">
        <f t="shared" si="2"/>
        <v>2000</v>
      </c>
      <c r="E35" s="8">
        <f>IF(ISERROR(A35),NA(),SUM(D$24:D35))</f>
        <v>32000</v>
      </c>
      <c r="F35" s="8">
        <f t="shared" si="3"/>
        <v>2656.2040110114194</v>
      </c>
      <c r="G35" s="8">
        <f>IF(ISERROR(A35),NA(),SUM(F$24:F35))</f>
        <v>16926.270861201745</v>
      </c>
      <c r="H35" s="8">
        <f t="shared" si="4"/>
        <v>48926.270861201745</v>
      </c>
      <c r="I35" s="8"/>
      <c r="J35" s="8"/>
      <c r="K35" s="8"/>
      <c r="L35" s="8"/>
      <c r="M35" s="8"/>
      <c r="N35" s="8"/>
    </row>
    <row r="36" spans="1:14" ht="12.75">
      <c r="A36" s="3">
        <f t="shared" si="5"/>
        <v>12</v>
      </c>
      <c r="B36" s="3">
        <f t="shared" si="1"/>
        <v>46</v>
      </c>
      <c r="C36" s="16">
        <f ca="1" t="shared" si="0"/>
        <v>0.06</v>
      </c>
      <c r="D36" s="8">
        <f t="shared" si="2"/>
        <v>2000</v>
      </c>
      <c r="E36" s="8">
        <f>IF(ISERROR(A36),NA(),SUM(D$24:D36))</f>
        <v>34000</v>
      </c>
      <c r="F36" s="8">
        <f t="shared" si="3"/>
        <v>2935.5762516721047</v>
      </c>
      <c r="G36" s="8">
        <f>IF(ISERROR(A36),NA(),SUM(F$24:F36))</f>
        <v>19861.84711287385</v>
      </c>
      <c r="H36" s="8">
        <f t="shared" si="4"/>
        <v>53861.84711287385</v>
      </c>
      <c r="I36" s="8"/>
      <c r="J36" s="8"/>
      <c r="K36" s="8"/>
      <c r="L36" s="8"/>
      <c r="M36" s="8"/>
      <c r="N36" s="8"/>
    </row>
    <row r="37" spans="1:14" ht="12.75">
      <c r="A37" s="3">
        <f t="shared" si="5"/>
        <v>13</v>
      </c>
      <c r="B37" s="3">
        <f t="shared" si="1"/>
        <v>47</v>
      </c>
      <c r="C37" s="16">
        <f ca="1" t="shared" si="0"/>
        <v>0.06</v>
      </c>
      <c r="D37" s="8">
        <f t="shared" si="2"/>
        <v>2000</v>
      </c>
      <c r="E37" s="8">
        <f>IF(ISERROR(A37),NA(),SUM(D$24:D37))</f>
        <v>36000</v>
      </c>
      <c r="F37" s="8">
        <f t="shared" si="3"/>
        <v>3231.710826772431</v>
      </c>
      <c r="G37" s="8">
        <f>IF(ISERROR(A37),NA(),SUM(F$24:F37))</f>
        <v>23093.55793964628</v>
      </c>
      <c r="H37" s="8">
        <f t="shared" si="4"/>
        <v>59093.557939646285</v>
      </c>
      <c r="I37" s="8"/>
      <c r="J37" s="8"/>
      <c r="K37" s="8"/>
      <c r="L37" s="8"/>
      <c r="M37" s="8"/>
      <c r="N37" s="8"/>
    </row>
    <row r="38" spans="1:14" ht="12.75">
      <c r="A38" s="3">
        <f t="shared" si="5"/>
        <v>14</v>
      </c>
      <c r="B38" s="3">
        <f t="shared" si="1"/>
        <v>48</v>
      </c>
      <c r="C38" s="16">
        <f ca="1" t="shared" si="0"/>
        <v>0.06</v>
      </c>
      <c r="D38" s="8">
        <f t="shared" si="2"/>
        <v>2000</v>
      </c>
      <c r="E38" s="8">
        <f>IF(ISERROR(A38),NA(),SUM(D$24:D38))</f>
        <v>38000</v>
      </c>
      <c r="F38" s="8">
        <f t="shared" si="3"/>
        <v>3545.613476378777</v>
      </c>
      <c r="G38" s="8">
        <f>IF(ISERROR(A38),NA(),SUM(F$24:F38))</f>
        <v>26639.17141602506</v>
      </c>
      <c r="H38" s="8">
        <f t="shared" si="4"/>
        <v>64639.17141602506</v>
      </c>
      <c r="I38" s="8"/>
      <c r="J38" s="8"/>
      <c r="K38" s="8"/>
      <c r="L38" s="8"/>
      <c r="M38" s="8"/>
      <c r="N38" s="8"/>
    </row>
    <row r="39" spans="1:14" ht="12.75">
      <c r="A39" s="3">
        <f t="shared" si="5"/>
        <v>15</v>
      </c>
      <c r="B39" s="3">
        <f t="shared" si="1"/>
        <v>49</v>
      </c>
      <c r="C39" s="16">
        <f ca="1" t="shared" si="0"/>
        <v>0.06</v>
      </c>
      <c r="D39" s="8">
        <f t="shared" si="2"/>
        <v>2000</v>
      </c>
      <c r="E39" s="8">
        <f>IF(ISERROR(A39),NA(),SUM(D$24:D39))</f>
        <v>40000</v>
      </c>
      <c r="F39" s="8">
        <f t="shared" si="3"/>
        <v>3878.350284961504</v>
      </c>
      <c r="G39" s="8">
        <f>IF(ISERROR(A39),NA(),SUM(F$24:F39))</f>
        <v>30517.521700986563</v>
      </c>
      <c r="H39" s="8">
        <f t="shared" si="4"/>
        <v>70517.52170098656</v>
      </c>
      <c r="I39" s="8"/>
      <c r="J39" s="8"/>
      <c r="K39" s="8"/>
      <c r="L39" s="8"/>
      <c r="M39" s="8"/>
      <c r="N39" s="8"/>
    </row>
    <row r="40" spans="1:14" ht="12.75">
      <c r="A40" s="3">
        <f t="shared" si="5"/>
        <v>16</v>
      </c>
      <c r="B40" s="3">
        <f t="shared" si="1"/>
        <v>50</v>
      </c>
      <c r="C40" s="16">
        <f ca="1" t="shared" si="0"/>
        <v>0.06</v>
      </c>
      <c r="D40" s="8">
        <f t="shared" si="2"/>
        <v>0</v>
      </c>
      <c r="E40" s="8">
        <f>IF(ISERROR(A40),NA(),SUM(D$24:D40))</f>
        <v>40000</v>
      </c>
      <c r="F40" s="8">
        <f t="shared" si="3"/>
        <v>4231.051302059193</v>
      </c>
      <c r="G40" s="8">
        <f>IF(ISERROR(A40),NA(),SUM(F$24:F40))</f>
        <v>34748.573003045756</v>
      </c>
      <c r="H40" s="8">
        <f t="shared" si="4"/>
        <v>74748.57300304575</v>
      </c>
      <c r="I40" s="8"/>
      <c r="J40" s="8"/>
      <c r="K40" s="8"/>
      <c r="L40" s="8"/>
      <c r="M40" s="8"/>
      <c r="N40" s="8"/>
    </row>
    <row r="41" spans="1:14" ht="12.75">
      <c r="A41" s="3">
        <f t="shared" si="5"/>
        <v>17</v>
      </c>
      <c r="B41" s="3">
        <f t="shared" si="1"/>
        <v>51</v>
      </c>
      <c r="C41" s="16">
        <f ca="1" t="shared" si="0"/>
        <v>0.06</v>
      </c>
      <c r="D41" s="8">
        <f t="shared" si="2"/>
        <v>0</v>
      </c>
      <c r="E41" s="8">
        <f>IF(ISERROR(A41),NA(),SUM(D$24:D41))</f>
        <v>40000</v>
      </c>
      <c r="F41" s="8">
        <f t="shared" si="3"/>
        <v>4484.914380182745</v>
      </c>
      <c r="G41" s="8">
        <f>IF(ISERROR(A41),NA(),SUM(F$24:F41))</f>
        <v>39233.4873832285</v>
      </c>
      <c r="H41" s="8">
        <f t="shared" si="4"/>
        <v>79233.4873832285</v>
      </c>
      <c r="I41" s="8"/>
      <c r="J41" s="8"/>
      <c r="K41" s="8"/>
      <c r="L41" s="8"/>
      <c r="M41" s="8"/>
      <c r="N41" s="8"/>
    </row>
    <row r="42" spans="1:14" ht="12.75">
      <c r="A42" s="3">
        <f t="shared" si="5"/>
        <v>18</v>
      </c>
      <c r="B42" s="3">
        <f t="shared" si="1"/>
        <v>52</v>
      </c>
      <c r="C42" s="16">
        <f ca="1" t="shared" si="0"/>
        <v>0.06</v>
      </c>
      <c r="D42" s="8">
        <f t="shared" si="2"/>
        <v>0</v>
      </c>
      <c r="E42" s="8">
        <f>IF(ISERROR(A42),NA(),SUM(D$24:D42))</f>
        <v>40000</v>
      </c>
      <c r="F42" s="8">
        <f t="shared" si="3"/>
        <v>4754.009242993709</v>
      </c>
      <c r="G42" s="8">
        <f>IF(ISERROR(A42),NA(),SUM(F$24:F42))</f>
        <v>43987.49662622221</v>
      </c>
      <c r="H42" s="8">
        <f t="shared" si="4"/>
        <v>83987.4966262222</v>
      </c>
      <c r="I42" s="8"/>
      <c r="J42" s="8"/>
      <c r="K42" s="8"/>
      <c r="L42" s="8"/>
      <c r="M42" s="8"/>
      <c r="N42" s="8"/>
    </row>
    <row r="43" spans="1:14" ht="12.75">
      <c r="A43" s="3">
        <f t="shared" si="5"/>
        <v>19</v>
      </c>
      <c r="B43" s="3">
        <f t="shared" si="1"/>
        <v>53</v>
      </c>
      <c r="C43" s="16">
        <f ca="1" t="shared" si="0"/>
        <v>0.06</v>
      </c>
      <c r="D43" s="8">
        <f t="shared" si="2"/>
        <v>0</v>
      </c>
      <c r="E43" s="8">
        <f>IF(ISERROR(A43),NA(),SUM(D$24:D43))</f>
        <v>40000</v>
      </c>
      <c r="F43" s="8">
        <f t="shared" si="3"/>
        <v>5039.249797573332</v>
      </c>
      <c r="G43" s="8">
        <f>IF(ISERROR(A43),NA(),SUM(F$24:F43))</f>
        <v>49026.74642379554</v>
      </c>
      <c r="H43" s="8">
        <f t="shared" si="4"/>
        <v>89026.74642379553</v>
      </c>
      <c r="I43" s="8"/>
      <c r="J43" s="8"/>
      <c r="K43" s="8"/>
      <c r="L43" s="8"/>
      <c r="M43" s="8"/>
      <c r="N43" s="8"/>
    </row>
    <row r="44" spans="1:14" ht="12.75">
      <c r="A44" s="3">
        <f t="shared" si="5"/>
        <v>20</v>
      </c>
      <c r="B44" s="3">
        <f t="shared" si="1"/>
        <v>54</v>
      </c>
      <c r="C44" s="16">
        <f ca="1" t="shared" si="0"/>
        <v>0.06</v>
      </c>
      <c r="D44" s="8">
        <f t="shared" si="2"/>
        <v>0</v>
      </c>
      <c r="E44" s="8">
        <f>IF(ISERROR(A44),NA(),SUM(D$24:D44))</f>
        <v>40000</v>
      </c>
      <c r="F44" s="8">
        <f t="shared" si="3"/>
        <v>5341.604785427731</v>
      </c>
      <c r="G44" s="8">
        <f>IF(ISERROR(A44),NA(),SUM(F$24:F44))</f>
        <v>54368.35120922327</v>
      </c>
      <c r="H44" s="8">
        <f t="shared" si="4"/>
        <v>94368.35120922326</v>
      </c>
      <c r="I44" s="8"/>
      <c r="J44" s="8"/>
      <c r="K44" s="8"/>
      <c r="L44" s="8"/>
      <c r="M44" s="8"/>
      <c r="N44" s="8"/>
    </row>
    <row r="45" spans="1:14" ht="12.75">
      <c r="A45" s="3">
        <f t="shared" si="5"/>
        <v>21</v>
      </c>
      <c r="B45" s="3">
        <f t="shared" si="1"/>
        <v>55</v>
      </c>
      <c r="C45" s="16">
        <f ca="1" t="shared" si="0"/>
        <v>0.06</v>
      </c>
      <c r="D45" s="8">
        <f t="shared" si="2"/>
        <v>0</v>
      </c>
      <c r="E45" s="8">
        <f>IF(ISERROR(A45),NA(),SUM(D$24:D45))</f>
        <v>40000</v>
      </c>
      <c r="F45" s="8">
        <f t="shared" si="3"/>
        <v>5662.101072553395</v>
      </c>
      <c r="G45" s="8">
        <f>IF(ISERROR(A45),NA(),SUM(F$24:F45))</f>
        <v>60030.45228177666</v>
      </c>
      <c r="H45" s="8">
        <f t="shared" si="4"/>
        <v>100030.45228177666</v>
      </c>
      <c r="I45" s="8"/>
      <c r="J45" s="8"/>
      <c r="K45" s="8"/>
      <c r="L45" s="8"/>
      <c r="M45" s="8"/>
      <c r="N45" s="8"/>
    </row>
    <row r="46" spans="1:14" ht="12.75">
      <c r="A46" s="3">
        <f t="shared" si="5"/>
        <v>22</v>
      </c>
      <c r="B46" s="3">
        <f t="shared" si="1"/>
        <v>56</v>
      </c>
      <c r="C46" s="16">
        <f ca="1" t="shared" si="0"/>
        <v>0.06</v>
      </c>
      <c r="D46" s="8">
        <f t="shared" si="2"/>
        <v>0</v>
      </c>
      <c r="E46" s="8">
        <f>IF(ISERROR(A46),NA(),SUM(D$24:D46))</f>
        <v>40000</v>
      </c>
      <c r="F46" s="8">
        <f t="shared" si="3"/>
        <v>6001.827136906599</v>
      </c>
      <c r="G46" s="8">
        <f>IF(ISERROR(A46),NA(),SUM(F$24:F46))</f>
        <v>66032.27941868326</v>
      </c>
      <c r="H46" s="8">
        <f t="shared" si="4"/>
        <v>106032.27941868326</v>
      </c>
      <c r="I46" s="8"/>
      <c r="J46" s="8"/>
      <c r="K46" s="8"/>
      <c r="L46" s="8"/>
      <c r="M46" s="8"/>
      <c r="N46" s="8"/>
    </row>
    <row r="47" spans="1:14" ht="12.75">
      <c r="A47" s="3">
        <f t="shared" si="5"/>
        <v>23</v>
      </c>
      <c r="B47" s="3">
        <f t="shared" si="1"/>
        <v>57</v>
      </c>
      <c r="C47" s="16">
        <f ca="1" t="shared" si="0"/>
        <v>0.06</v>
      </c>
      <c r="D47" s="8">
        <f t="shared" si="2"/>
        <v>0</v>
      </c>
      <c r="E47" s="8">
        <f>IF(ISERROR(A47),NA(),SUM(D$24:D47))</f>
        <v>40000</v>
      </c>
      <c r="F47" s="8">
        <f t="shared" si="3"/>
        <v>6361.936765120996</v>
      </c>
      <c r="G47" s="8">
        <f>IF(ISERROR(A47),NA(),SUM(F$24:F47))</f>
        <v>72394.21618380425</v>
      </c>
      <c r="H47" s="8">
        <f t="shared" si="4"/>
        <v>112394.21618380425</v>
      </c>
      <c r="I47" s="8"/>
      <c r="J47" s="8"/>
      <c r="K47" s="8"/>
      <c r="L47" s="8"/>
      <c r="M47" s="8"/>
      <c r="N47" s="8"/>
    </row>
    <row r="48" spans="1:14" ht="12.75">
      <c r="A48" s="3">
        <f t="shared" si="5"/>
        <v>24</v>
      </c>
      <c r="B48" s="3">
        <f t="shared" si="1"/>
        <v>58</v>
      </c>
      <c r="C48" s="16">
        <f ca="1" t="shared" si="0"/>
        <v>0.06</v>
      </c>
      <c r="D48" s="8">
        <f t="shared" si="2"/>
        <v>0</v>
      </c>
      <c r="E48" s="8">
        <f>IF(ISERROR(A48),NA(),SUM(D$24:D48))</f>
        <v>40000</v>
      </c>
      <c r="F48" s="8">
        <f t="shared" si="3"/>
        <v>6743.652971028255</v>
      </c>
      <c r="G48" s="8">
        <f>IF(ISERROR(A48),NA(),SUM(F$24:F48))</f>
        <v>79137.8691548325</v>
      </c>
      <c r="H48" s="8">
        <f t="shared" si="4"/>
        <v>119137.8691548325</v>
      </c>
      <c r="I48" s="8"/>
      <c r="J48" s="8"/>
      <c r="K48" s="8"/>
      <c r="L48" s="8"/>
      <c r="M48" s="8"/>
      <c r="N48" s="8"/>
    </row>
    <row r="49" spans="1:14" ht="12.75">
      <c r="A49" s="3">
        <f t="shared" si="5"/>
        <v>25</v>
      </c>
      <c r="B49" s="3">
        <f t="shared" si="1"/>
        <v>59</v>
      </c>
      <c r="C49" s="16">
        <f ca="1" t="shared" si="0"/>
        <v>0.06</v>
      </c>
      <c r="D49" s="8">
        <f t="shared" si="2"/>
        <v>0</v>
      </c>
      <c r="E49" s="8">
        <f>IF(ISERROR(A49),NA(),SUM(D$24:D49))</f>
        <v>40000</v>
      </c>
      <c r="F49" s="8">
        <f t="shared" si="3"/>
        <v>7148.27214928995</v>
      </c>
      <c r="G49" s="8">
        <f>IF(ISERROR(A49),NA(),SUM(F$24:F49))</f>
        <v>86286.14130412244</v>
      </c>
      <c r="H49" s="8">
        <f t="shared" si="4"/>
        <v>126286.14130412244</v>
      </c>
      <c r="I49" s="8"/>
      <c r="J49" s="8"/>
      <c r="K49" s="8"/>
      <c r="L49" s="8"/>
      <c r="M49" s="8"/>
      <c r="N49" s="8"/>
    </row>
    <row r="50" spans="1:14" ht="12.75">
      <c r="A50" s="3">
        <f t="shared" si="5"/>
        <v>26</v>
      </c>
      <c r="B50" s="3">
        <f t="shared" si="1"/>
        <v>60</v>
      </c>
      <c r="C50" s="16">
        <f ca="1" t="shared" si="0"/>
        <v>0.06</v>
      </c>
      <c r="D50" s="8">
        <f t="shared" si="2"/>
        <v>0</v>
      </c>
      <c r="E50" s="8">
        <f>IF(ISERROR(A50),NA(),SUM(D$24:D50))</f>
        <v>40000</v>
      </c>
      <c r="F50" s="8">
        <f t="shared" si="3"/>
        <v>7577.168478247347</v>
      </c>
      <c r="G50" s="8">
        <f>IF(ISERROR(A50),NA(),SUM(F$24:F50))</f>
        <v>93863.30978236979</v>
      </c>
      <c r="H50" s="8">
        <f t="shared" si="4"/>
        <v>133863.3097823698</v>
      </c>
      <c r="I50" s="8"/>
      <c r="J50" s="8"/>
      <c r="K50" s="8"/>
      <c r="L50" s="8"/>
      <c r="M50" s="8"/>
      <c r="N50" s="8"/>
    </row>
    <row r="51" spans="1:14" ht="12.75">
      <c r="A51" s="3">
        <f t="shared" si="5"/>
        <v>27</v>
      </c>
      <c r="B51" s="3">
        <f t="shared" si="1"/>
        <v>61</v>
      </c>
      <c r="C51" s="16">
        <f ca="1" t="shared" si="0"/>
        <v>0.06</v>
      </c>
      <c r="D51" s="8">
        <f t="shared" si="2"/>
        <v>0</v>
      </c>
      <c r="E51" s="8">
        <f>IF(ISERROR(A51),NA(),SUM(D$24:D51))</f>
        <v>40000</v>
      </c>
      <c r="F51" s="8">
        <f t="shared" si="3"/>
        <v>8031.798586942187</v>
      </c>
      <c r="G51" s="8">
        <f>IF(ISERROR(A51),NA(),SUM(F$24:F51))</f>
        <v>101895.10836931197</v>
      </c>
      <c r="H51" s="8">
        <f t="shared" si="4"/>
        <v>141895.108369312</v>
      </c>
      <c r="I51" s="8"/>
      <c r="J51" s="8"/>
      <c r="K51" s="8"/>
      <c r="L51" s="8"/>
      <c r="M51" s="8"/>
      <c r="N51" s="8"/>
    </row>
    <row r="52" spans="1:14" ht="12.75">
      <c r="A52" s="3">
        <f t="shared" si="5"/>
        <v>28</v>
      </c>
      <c r="B52" s="3">
        <f t="shared" si="1"/>
        <v>62</v>
      </c>
      <c r="C52" s="16">
        <f ca="1" t="shared" si="0"/>
        <v>0.06</v>
      </c>
      <c r="D52" s="8">
        <f t="shared" si="2"/>
        <v>0</v>
      </c>
      <c r="E52" s="8">
        <f>IF(ISERROR(A52),NA(),SUM(D$24:D52))</f>
        <v>40000</v>
      </c>
      <c r="F52" s="8">
        <f t="shared" si="3"/>
        <v>8513.706502158719</v>
      </c>
      <c r="G52" s="8">
        <f>IF(ISERROR(A52),NA(),SUM(F$24:F52))</f>
        <v>110408.81487147069</v>
      </c>
      <c r="H52" s="8">
        <f t="shared" si="4"/>
        <v>150408.8148714707</v>
      </c>
      <c r="I52" s="8"/>
      <c r="J52" s="8"/>
      <c r="K52" s="8"/>
      <c r="L52" s="8"/>
      <c r="M52" s="8"/>
      <c r="N52" s="8"/>
    </row>
    <row r="53" spans="1:14" ht="12.75">
      <c r="A53" s="3">
        <f t="shared" si="5"/>
        <v>29</v>
      </c>
      <c r="B53" s="3">
        <f t="shared" si="1"/>
        <v>63</v>
      </c>
      <c r="C53" s="16">
        <f ca="1" t="shared" si="0"/>
        <v>0.06</v>
      </c>
      <c r="D53" s="8">
        <f t="shared" si="2"/>
        <v>0</v>
      </c>
      <c r="E53" s="8">
        <f>IF(ISERROR(A53),NA(),SUM(D$24:D53))</f>
        <v>40000</v>
      </c>
      <c r="F53" s="8">
        <f t="shared" si="3"/>
        <v>9024.528892288243</v>
      </c>
      <c r="G53" s="8">
        <f>IF(ISERROR(A53),NA(),SUM(F$24:F53))</f>
        <v>119433.34376375894</v>
      </c>
      <c r="H53" s="8">
        <f t="shared" si="4"/>
        <v>159433.34376375895</v>
      </c>
      <c r="I53" s="8"/>
      <c r="J53" s="8"/>
      <c r="K53" s="8"/>
      <c r="L53" s="8"/>
      <c r="M53" s="8"/>
      <c r="N53" s="8"/>
    </row>
    <row r="54" spans="1:14" ht="12.75">
      <c r="A54" s="3">
        <f t="shared" si="5"/>
        <v>30</v>
      </c>
      <c r="B54" s="3">
        <f t="shared" si="1"/>
        <v>64</v>
      </c>
      <c r="C54" s="16">
        <f ca="1" t="shared" si="0"/>
        <v>0.06</v>
      </c>
      <c r="D54" s="8">
        <f t="shared" si="2"/>
        <v>0</v>
      </c>
      <c r="E54" s="8">
        <f>IF(ISERROR(A54),NA(),SUM(D$24:D54))</f>
        <v>40000</v>
      </c>
      <c r="F54" s="8">
        <f t="shared" si="3"/>
        <v>9566.000625825536</v>
      </c>
      <c r="G54" s="8">
        <f>IF(ISERROR(A54),NA(),SUM(F$24:F54))</f>
        <v>128999.34438958447</v>
      </c>
      <c r="H54" s="8">
        <f t="shared" si="4"/>
        <v>168999.3443895845</v>
      </c>
      <c r="I54" s="8"/>
      <c r="J54" s="8"/>
      <c r="K54" s="8"/>
      <c r="L54" s="8"/>
      <c r="M54" s="8"/>
      <c r="N54" s="8"/>
    </row>
    <row r="55" spans="1:14" ht="12.75">
      <c r="A55" s="3" t="e">
        <f>IF(A54&lt;$H$5,A54+1,NA())</f>
        <v>#N/A</v>
      </c>
      <c r="B55" s="3" t="e">
        <f t="shared" si="1"/>
        <v>#N/A</v>
      </c>
      <c r="C55" s="16" t="e">
        <f ca="1" t="shared" si="0"/>
        <v>#N/A</v>
      </c>
      <c r="D55" s="8" t="e">
        <f t="shared" si="2"/>
        <v>#N/A</v>
      </c>
      <c r="E55" s="8" t="e">
        <f>IF(ISERROR(A55),NA(),SUM(D$24:D55))</f>
        <v>#N/A</v>
      </c>
      <c r="F55" s="8" t="e">
        <f t="shared" si="3"/>
        <v>#N/A</v>
      </c>
      <c r="G55" s="8" t="e">
        <f>IF(ISERROR(A55),NA(),SUM(F$24:F55))</f>
        <v>#N/A</v>
      </c>
      <c r="H55" s="8" t="e">
        <f t="shared" si="4"/>
        <v>#N/A</v>
      </c>
      <c r="I55" s="8"/>
      <c r="J55" s="8"/>
      <c r="K55" s="8"/>
      <c r="L55" s="8"/>
      <c r="M55" s="8"/>
      <c r="N55" s="8"/>
    </row>
    <row r="56" spans="1:14" ht="12.75">
      <c r="A56" s="3" t="e">
        <f t="shared" si="5"/>
        <v>#N/A</v>
      </c>
      <c r="B56" s="3" t="e">
        <f t="shared" si="1"/>
        <v>#N/A</v>
      </c>
      <c r="C56" s="16" t="e">
        <f ca="1" t="shared" si="0"/>
        <v>#N/A</v>
      </c>
      <c r="D56" s="8" t="e">
        <f t="shared" si="2"/>
        <v>#N/A</v>
      </c>
      <c r="E56" s="8" t="e">
        <f>IF(ISERROR(A56),NA(),SUM(D$24:D56))</f>
        <v>#N/A</v>
      </c>
      <c r="F56" s="8" t="e">
        <f t="shared" si="3"/>
        <v>#N/A</v>
      </c>
      <c r="G56" s="8" t="e">
        <f>IF(ISERROR(A56),NA(),SUM(F$24:F56))</f>
        <v>#N/A</v>
      </c>
      <c r="H56" s="8" t="e">
        <f t="shared" si="4"/>
        <v>#N/A</v>
      </c>
      <c r="I56" s="8"/>
      <c r="J56" s="8"/>
      <c r="K56" s="8"/>
      <c r="L56" s="8"/>
      <c r="M56" s="8"/>
      <c r="N56" s="8"/>
    </row>
    <row r="57" spans="1:14" ht="12.75">
      <c r="A57" s="3" t="e">
        <f t="shared" si="5"/>
        <v>#N/A</v>
      </c>
      <c r="B57" s="3" t="e">
        <f t="shared" si="1"/>
        <v>#N/A</v>
      </c>
      <c r="C57" s="16" t="e">
        <f aca="true" ca="1" t="shared" si="6" ref="C57:C84">IF(ISERROR(A57),NA(),IF(randrate,$D$16+RAND()*($D$17-$D$16),$D$9))</f>
        <v>#N/A</v>
      </c>
      <c r="D57" s="8" t="e">
        <f t="shared" si="2"/>
        <v>#N/A</v>
      </c>
      <c r="E57" s="8" t="e">
        <f>IF(ISERROR(A57),NA(),SUM(D$24:D57))</f>
        <v>#N/A</v>
      </c>
      <c r="F57" s="8" t="e">
        <f t="shared" si="3"/>
        <v>#N/A</v>
      </c>
      <c r="G57" s="8" t="e">
        <f>IF(ISERROR(A57),NA(),SUM(F$24:F57))</f>
        <v>#N/A</v>
      </c>
      <c r="H57" s="8" t="e">
        <f t="shared" si="4"/>
        <v>#N/A</v>
      </c>
      <c r="I57" s="8"/>
      <c r="J57" s="8"/>
      <c r="K57" s="8"/>
      <c r="L57" s="8"/>
      <c r="M57" s="8"/>
      <c r="N57" s="8"/>
    </row>
    <row r="58" spans="1:14" ht="12.75">
      <c r="A58" s="3" t="e">
        <f t="shared" si="5"/>
        <v>#N/A</v>
      </c>
      <c r="B58" s="3" t="e">
        <f t="shared" si="1"/>
        <v>#N/A</v>
      </c>
      <c r="C58" s="16" t="e">
        <f ca="1" t="shared" si="6"/>
        <v>#N/A</v>
      </c>
      <c r="D58" s="8" t="e">
        <f t="shared" si="2"/>
        <v>#N/A</v>
      </c>
      <c r="E58" s="8" t="e">
        <f>IF(ISERROR(A58),NA(),SUM(D$24:D58))</f>
        <v>#N/A</v>
      </c>
      <c r="F58" s="8" t="e">
        <f t="shared" si="3"/>
        <v>#N/A</v>
      </c>
      <c r="G58" s="8" t="e">
        <f>IF(ISERROR(A58),NA(),SUM(F$24:F58))</f>
        <v>#N/A</v>
      </c>
      <c r="H58" s="8" t="e">
        <f t="shared" si="4"/>
        <v>#N/A</v>
      </c>
      <c r="I58" s="8"/>
      <c r="J58" s="8"/>
      <c r="K58" s="8"/>
      <c r="L58" s="8"/>
      <c r="M58" s="8"/>
      <c r="N58" s="8"/>
    </row>
    <row r="59" spans="1:14" ht="12.75">
      <c r="A59" s="3" t="e">
        <f t="shared" si="5"/>
        <v>#N/A</v>
      </c>
      <c r="B59" s="3" t="e">
        <f t="shared" si="1"/>
        <v>#N/A</v>
      </c>
      <c r="C59" s="16" t="e">
        <f ca="1" t="shared" si="6"/>
        <v>#N/A</v>
      </c>
      <c r="D59" s="8" t="e">
        <f t="shared" si="2"/>
        <v>#N/A</v>
      </c>
      <c r="E59" s="8" t="e">
        <f>IF(ISERROR(A59),NA(),SUM(D$24:D59))</f>
        <v>#N/A</v>
      </c>
      <c r="F59" s="8" t="e">
        <f t="shared" si="3"/>
        <v>#N/A</v>
      </c>
      <c r="G59" s="8" t="e">
        <f>IF(ISERROR(A59),NA(),SUM(F$24:F59))</f>
        <v>#N/A</v>
      </c>
      <c r="H59" s="8" t="e">
        <f t="shared" si="4"/>
        <v>#N/A</v>
      </c>
      <c r="I59" s="8"/>
      <c r="J59" s="8"/>
      <c r="K59" s="8"/>
      <c r="L59" s="8"/>
      <c r="M59" s="8"/>
      <c r="N59" s="8"/>
    </row>
    <row r="60" spans="1:14" ht="12.75">
      <c r="A60" s="3" t="e">
        <f t="shared" si="5"/>
        <v>#N/A</v>
      </c>
      <c r="B60" s="3" t="e">
        <f t="shared" si="1"/>
        <v>#N/A</v>
      </c>
      <c r="C60" s="16" t="e">
        <f ca="1" t="shared" si="6"/>
        <v>#N/A</v>
      </c>
      <c r="D60" s="8" t="e">
        <f t="shared" si="2"/>
        <v>#N/A</v>
      </c>
      <c r="E60" s="8" t="e">
        <f>IF(ISERROR(A60),NA(),SUM(D$24:D60))</f>
        <v>#N/A</v>
      </c>
      <c r="F60" s="8" t="e">
        <f t="shared" si="3"/>
        <v>#N/A</v>
      </c>
      <c r="G60" s="8" t="e">
        <f>IF(ISERROR(A60),NA(),SUM(F$24:F60))</f>
        <v>#N/A</v>
      </c>
      <c r="H60" s="8" t="e">
        <f t="shared" si="4"/>
        <v>#N/A</v>
      </c>
      <c r="I60" s="8"/>
      <c r="J60" s="8"/>
      <c r="K60" s="8"/>
      <c r="L60" s="8"/>
      <c r="M60" s="8"/>
      <c r="N60" s="8"/>
    </row>
    <row r="61" spans="1:14" ht="12.75">
      <c r="A61" s="3" t="e">
        <f t="shared" si="5"/>
        <v>#N/A</v>
      </c>
      <c r="B61" s="3" t="e">
        <f t="shared" si="1"/>
        <v>#N/A</v>
      </c>
      <c r="C61" s="16" t="e">
        <f ca="1" t="shared" si="6"/>
        <v>#N/A</v>
      </c>
      <c r="D61" s="8" t="e">
        <f t="shared" si="2"/>
        <v>#N/A</v>
      </c>
      <c r="E61" s="8" t="e">
        <f>IF(ISERROR(A61),NA(),SUM(D$24:D61))</f>
        <v>#N/A</v>
      </c>
      <c r="F61" s="8" t="e">
        <f t="shared" si="3"/>
        <v>#N/A</v>
      </c>
      <c r="G61" s="8" t="e">
        <f>IF(ISERROR(A61),NA(),SUM(F$24:F61))</f>
        <v>#N/A</v>
      </c>
      <c r="H61" s="8" t="e">
        <f t="shared" si="4"/>
        <v>#N/A</v>
      </c>
      <c r="I61" s="8"/>
      <c r="J61" s="8"/>
      <c r="K61" s="8"/>
      <c r="L61" s="8"/>
      <c r="M61" s="8"/>
      <c r="N61" s="8"/>
    </row>
    <row r="62" spans="1:14" ht="12.75">
      <c r="A62" s="3" t="e">
        <f t="shared" si="5"/>
        <v>#N/A</v>
      </c>
      <c r="B62" s="3" t="e">
        <f t="shared" si="1"/>
        <v>#N/A</v>
      </c>
      <c r="C62" s="16" t="e">
        <f ca="1" t="shared" si="6"/>
        <v>#N/A</v>
      </c>
      <c r="D62" s="8" t="e">
        <f t="shared" si="2"/>
        <v>#N/A</v>
      </c>
      <c r="E62" s="8" t="e">
        <f>IF(ISERROR(A62),NA(),SUM(D$24:D62))</f>
        <v>#N/A</v>
      </c>
      <c r="F62" s="8" t="e">
        <f t="shared" si="3"/>
        <v>#N/A</v>
      </c>
      <c r="G62" s="8" t="e">
        <f>IF(ISERROR(A62),NA(),SUM(F$24:F62))</f>
        <v>#N/A</v>
      </c>
      <c r="H62" s="8" t="e">
        <f t="shared" si="4"/>
        <v>#N/A</v>
      </c>
      <c r="I62" s="8"/>
      <c r="J62" s="8"/>
      <c r="K62" s="8"/>
      <c r="L62" s="8"/>
      <c r="M62" s="8"/>
      <c r="N62" s="8"/>
    </row>
    <row r="63" spans="1:14" ht="12.75">
      <c r="A63" s="3" t="e">
        <f t="shared" si="5"/>
        <v>#N/A</v>
      </c>
      <c r="B63" s="3" t="e">
        <f t="shared" si="1"/>
        <v>#N/A</v>
      </c>
      <c r="C63" s="16" t="e">
        <f ca="1" t="shared" si="6"/>
        <v>#N/A</v>
      </c>
      <c r="D63" s="8" t="e">
        <f t="shared" si="2"/>
        <v>#N/A</v>
      </c>
      <c r="E63" s="8" t="e">
        <f>IF(ISERROR(A63),NA(),SUM(D$24:D63))</f>
        <v>#N/A</v>
      </c>
      <c r="F63" s="8" t="e">
        <f t="shared" si="3"/>
        <v>#N/A</v>
      </c>
      <c r="G63" s="8" t="e">
        <f>IF(ISERROR(A63),NA(),SUM(F$24:F63))</f>
        <v>#N/A</v>
      </c>
      <c r="H63" s="8" t="e">
        <f t="shared" si="4"/>
        <v>#N/A</v>
      </c>
      <c r="I63" s="8"/>
      <c r="J63" s="8"/>
      <c r="K63" s="8"/>
      <c r="L63" s="8"/>
      <c r="M63" s="8"/>
      <c r="N63" s="8"/>
    </row>
    <row r="64" spans="1:14" ht="12.75">
      <c r="A64" s="3" t="e">
        <f t="shared" si="5"/>
        <v>#N/A</v>
      </c>
      <c r="B64" s="3" t="e">
        <f t="shared" si="1"/>
        <v>#N/A</v>
      </c>
      <c r="C64" s="16" t="e">
        <f ca="1" t="shared" si="6"/>
        <v>#N/A</v>
      </c>
      <c r="D64" s="8" t="e">
        <f t="shared" si="2"/>
        <v>#N/A</v>
      </c>
      <c r="E64" s="8" t="e">
        <f>IF(ISERROR(A64),NA(),SUM(D$24:D64))</f>
        <v>#N/A</v>
      </c>
      <c r="F64" s="8" t="e">
        <f t="shared" si="3"/>
        <v>#N/A</v>
      </c>
      <c r="G64" s="8" t="e">
        <f>IF(ISERROR(A64),NA(),SUM(F$24:F64))</f>
        <v>#N/A</v>
      </c>
      <c r="H64" s="8" t="e">
        <f t="shared" si="4"/>
        <v>#N/A</v>
      </c>
      <c r="I64" s="8"/>
      <c r="J64" s="8"/>
      <c r="K64" s="8"/>
      <c r="L64" s="8"/>
      <c r="M64" s="8"/>
      <c r="N64" s="8"/>
    </row>
    <row r="65" spans="1:14" ht="12.75">
      <c r="A65" s="3" t="e">
        <f t="shared" si="5"/>
        <v>#N/A</v>
      </c>
      <c r="B65" s="3" t="e">
        <f t="shared" si="1"/>
        <v>#N/A</v>
      </c>
      <c r="C65" s="16" t="e">
        <f ca="1" t="shared" si="6"/>
        <v>#N/A</v>
      </c>
      <c r="D65" s="8" t="e">
        <f t="shared" si="2"/>
        <v>#N/A</v>
      </c>
      <c r="E65" s="8" t="e">
        <f>IF(ISERROR(A65),NA(),SUM(D$24:D65))</f>
        <v>#N/A</v>
      </c>
      <c r="F65" s="8" t="e">
        <f t="shared" si="3"/>
        <v>#N/A</v>
      </c>
      <c r="G65" s="8" t="e">
        <f>IF(ISERROR(A65),NA(),SUM(F$24:F65))</f>
        <v>#N/A</v>
      </c>
      <c r="H65" s="8" t="e">
        <f t="shared" si="4"/>
        <v>#N/A</v>
      </c>
      <c r="I65" s="8"/>
      <c r="J65" s="8"/>
      <c r="K65" s="8"/>
      <c r="L65" s="8"/>
      <c r="M65" s="8"/>
      <c r="N65" s="8"/>
    </row>
    <row r="66" spans="1:14" ht="12.75">
      <c r="A66" s="3" t="e">
        <f t="shared" si="5"/>
        <v>#N/A</v>
      </c>
      <c r="B66" s="3" t="e">
        <f t="shared" si="1"/>
        <v>#N/A</v>
      </c>
      <c r="C66" s="16" t="e">
        <f ca="1" t="shared" si="6"/>
        <v>#N/A</v>
      </c>
      <c r="D66" s="8" t="e">
        <f t="shared" si="2"/>
        <v>#N/A</v>
      </c>
      <c r="E66" s="8" t="e">
        <f>IF(ISERROR(A66),NA(),SUM(D$24:D66))</f>
        <v>#N/A</v>
      </c>
      <c r="F66" s="8" t="e">
        <f t="shared" si="3"/>
        <v>#N/A</v>
      </c>
      <c r="G66" s="8" t="e">
        <f>IF(ISERROR(A66),NA(),SUM(F$24:F66))</f>
        <v>#N/A</v>
      </c>
      <c r="H66" s="8" t="e">
        <f t="shared" si="4"/>
        <v>#N/A</v>
      </c>
      <c r="I66" s="8"/>
      <c r="J66" s="8"/>
      <c r="K66" s="8"/>
      <c r="L66" s="8"/>
      <c r="M66" s="8"/>
      <c r="N66" s="8"/>
    </row>
    <row r="67" spans="1:14" ht="12.75">
      <c r="A67" s="3" t="e">
        <f t="shared" si="5"/>
        <v>#N/A</v>
      </c>
      <c r="B67" s="3" t="e">
        <f t="shared" si="1"/>
        <v>#N/A</v>
      </c>
      <c r="C67" s="16" t="e">
        <f ca="1" t="shared" si="6"/>
        <v>#N/A</v>
      </c>
      <c r="D67" s="8" t="e">
        <f t="shared" si="2"/>
        <v>#N/A</v>
      </c>
      <c r="E67" s="8" t="e">
        <f>IF(ISERROR(A67),NA(),SUM(D$24:D67))</f>
        <v>#N/A</v>
      </c>
      <c r="F67" s="8" t="e">
        <f t="shared" si="3"/>
        <v>#N/A</v>
      </c>
      <c r="G67" s="8" t="e">
        <f>IF(ISERROR(A67),NA(),SUM(F$24:F67))</f>
        <v>#N/A</v>
      </c>
      <c r="H67" s="8" t="e">
        <f t="shared" si="4"/>
        <v>#N/A</v>
      </c>
      <c r="I67" s="8"/>
      <c r="J67" s="8"/>
      <c r="K67" s="8"/>
      <c r="L67" s="8"/>
      <c r="M67" s="8"/>
      <c r="N67" s="8"/>
    </row>
    <row r="68" spans="1:14" ht="12.75">
      <c r="A68" s="3" t="e">
        <f t="shared" si="5"/>
        <v>#N/A</v>
      </c>
      <c r="B68" s="3" t="e">
        <f t="shared" si="1"/>
        <v>#N/A</v>
      </c>
      <c r="C68" s="16" t="e">
        <f ca="1" t="shared" si="6"/>
        <v>#N/A</v>
      </c>
      <c r="D68" s="8" t="e">
        <f t="shared" si="2"/>
        <v>#N/A</v>
      </c>
      <c r="E68" s="8" t="e">
        <f>IF(ISERROR(A68),NA(),SUM(D$24:D68))</f>
        <v>#N/A</v>
      </c>
      <c r="F68" s="8" t="e">
        <f t="shared" si="3"/>
        <v>#N/A</v>
      </c>
      <c r="G68" s="8" t="e">
        <f>IF(ISERROR(A68),NA(),SUM(F$24:F68))</f>
        <v>#N/A</v>
      </c>
      <c r="H68" s="8" t="e">
        <f t="shared" si="4"/>
        <v>#N/A</v>
      </c>
      <c r="I68" s="8"/>
      <c r="J68" s="8"/>
      <c r="K68" s="8"/>
      <c r="L68" s="8"/>
      <c r="M68" s="8"/>
      <c r="N68" s="8"/>
    </row>
    <row r="69" spans="1:14" ht="12.75">
      <c r="A69" s="3" t="e">
        <f t="shared" si="5"/>
        <v>#N/A</v>
      </c>
      <c r="B69" s="3" t="e">
        <f t="shared" si="1"/>
        <v>#N/A</v>
      </c>
      <c r="C69" s="16" t="e">
        <f ca="1" t="shared" si="6"/>
        <v>#N/A</v>
      </c>
      <c r="D69" s="8" t="e">
        <f t="shared" si="2"/>
        <v>#N/A</v>
      </c>
      <c r="E69" s="8" t="e">
        <f>IF(ISERROR(A69),NA(),SUM(D$24:D69))</f>
        <v>#N/A</v>
      </c>
      <c r="F69" s="8" t="e">
        <f t="shared" si="3"/>
        <v>#N/A</v>
      </c>
      <c r="G69" s="8" t="e">
        <f>IF(ISERROR(A69),NA(),SUM(F$24:F69))</f>
        <v>#N/A</v>
      </c>
      <c r="H69" s="8" t="e">
        <f t="shared" si="4"/>
        <v>#N/A</v>
      </c>
      <c r="I69" s="8"/>
      <c r="J69" s="8"/>
      <c r="K69" s="8"/>
      <c r="L69" s="8"/>
      <c r="M69" s="8"/>
      <c r="N69" s="8"/>
    </row>
    <row r="70" spans="1:14" ht="12.75">
      <c r="A70" s="3" t="e">
        <f t="shared" si="5"/>
        <v>#N/A</v>
      </c>
      <c r="B70" s="3" t="e">
        <f t="shared" si="1"/>
        <v>#N/A</v>
      </c>
      <c r="C70" s="16" t="e">
        <f ca="1" t="shared" si="6"/>
        <v>#N/A</v>
      </c>
      <c r="D70" s="8" t="e">
        <f t="shared" si="2"/>
        <v>#N/A</v>
      </c>
      <c r="E70" s="8" t="e">
        <f>IF(ISERROR(A70),NA(),SUM(D$24:D70))</f>
        <v>#N/A</v>
      </c>
      <c r="F70" s="8" t="e">
        <f t="shared" si="3"/>
        <v>#N/A</v>
      </c>
      <c r="G70" s="8" t="e">
        <f>IF(ISERROR(A70),NA(),SUM(F$24:F70))</f>
        <v>#N/A</v>
      </c>
      <c r="H70" s="8" t="e">
        <f t="shared" si="4"/>
        <v>#N/A</v>
      </c>
      <c r="I70" s="8"/>
      <c r="J70" s="8"/>
      <c r="K70" s="8"/>
      <c r="L70" s="8"/>
      <c r="M70" s="8"/>
      <c r="N70" s="8"/>
    </row>
    <row r="71" spans="1:14" ht="12.75">
      <c r="A71" s="3" t="e">
        <f t="shared" si="5"/>
        <v>#N/A</v>
      </c>
      <c r="B71" s="3" t="e">
        <f t="shared" si="1"/>
        <v>#N/A</v>
      </c>
      <c r="C71" s="16" t="e">
        <f ca="1" t="shared" si="6"/>
        <v>#N/A</v>
      </c>
      <c r="D71" s="8" t="e">
        <f t="shared" si="2"/>
        <v>#N/A</v>
      </c>
      <c r="E71" s="8" t="e">
        <f>IF(ISERROR(A71),NA(),SUM(D$24:D71))</f>
        <v>#N/A</v>
      </c>
      <c r="F71" s="8" t="e">
        <f t="shared" si="3"/>
        <v>#N/A</v>
      </c>
      <c r="G71" s="8" t="e">
        <f>IF(ISERROR(A71),NA(),SUM(F$24:F71))</f>
        <v>#N/A</v>
      </c>
      <c r="H71" s="8" t="e">
        <f t="shared" si="4"/>
        <v>#N/A</v>
      </c>
      <c r="I71" s="8"/>
      <c r="J71" s="8"/>
      <c r="K71" s="8"/>
      <c r="L71" s="8"/>
      <c r="M71" s="8"/>
      <c r="N71" s="8"/>
    </row>
    <row r="72" spans="1:14" ht="12.75">
      <c r="A72" s="3" t="e">
        <f t="shared" si="5"/>
        <v>#N/A</v>
      </c>
      <c r="B72" s="3" t="e">
        <f t="shared" si="1"/>
        <v>#N/A</v>
      </c>
      <c r="C72" s="16" t="e">
        <f ca="1" t="shared" si="6"/>
        <v>#N/A</v>
      </c>
      <c r="D72" s="8" t="e">
        <f t="shared" si="2"/>
        <v>#N/A</v>
      </c>
      <c r="E72" s="8" t="e">
        <f>IF(ISERROR(A72),NA(),SUM(D$24:D72))</f>
        <v>#N/A</v>
      </c>
      <c r="F72" s="8" t="e">
        <f t="shared" si="3"/>
        <v>#N/A</v>
      </c>
      <c r="G72" s="8" t="e">
        <f>IF(ISERROR(A72),NA(),SUM(F$24:F72))</f>
        <v>#N/A</v>
      </c>
      <c r="H72" s="8" t="e">
        <f t="shared" si="4"/>
        <v>#N/A</v>
      </c>
      <c r="I72" s="8"/>
      <c r="J72" s="8"/>
      <c r="K72" s="8"/>
      <c r="L72" s="8"/>
      <c r="M72" s="8"/>
      <c r="N72" s="8"/>
    </row>
    <row r="73" spans="1:14" ht="12.75">
      <c r="A73" s="3" t="e">
        <f t="shared" si="5"/>
        <v>#N/A</v>
      </c>
      <c r="B73" s="3" t="e">
        <f t="shared" si="1"/>
        <v>#N/A</v>
      </c>
      <c r="C73" s="16" t="e">
        <f ca="1" t="shared" si="6"/>
        <v>#N/A</v>
      </c>
      <c r="D73" s="8" t="e">
        <f t="shared" si="2"/>
        <v>#N/A</v>
      </c>
      <c r="E73" s="8" t="e">
        <f>IF(ISERROR(A73),NA(),SUM(D$24:D73))</f>
        <v>#N/A</v>
      </c>
      <c r="F73" s="8" t="e">
        <f t="shared" si="3"/>
        <v>#N/A</v>
      </c>
      <c r="G73" s="8" t="e">
        <f>IF(ISERROR(A73),NA(),SUM(F$24:F73))</f>
        <v>#N/A</v>
      </c>
      <c r="H73" s="8" t="e">
        <f t="shared" si="4"/>
        <v>#N/A</v>
      </c>
      <c r="I73" s="8"/>
      <c r="J73" s="8"/>
      <c r="K73" s="8"/>
      <c r="L73" s="8"/>
      <c r="M73" s="8"/>
      <c r="N73" s="8"/>
    </row>
    <row r="74" spans="1:14" ht="12.75">
      <c r="A74" s="3" t="e">
        <f t="shared" si="5"/>
        <v>#N/A</v>
      </c>
      <c r="B74" s="3" t="e">
        <f t="shared" si="1"/>
        <v>#N/A</v>
      </c>
      <c r="C74" s="16" t="e">
        <f ca="1" t="shared" si="6"/>
        <v>#N/A</v>
      </c>
      <c r="D74" s="8" t="e">
        <f t="shared" si="2"/>
        <v>#N/A</v>
      </c>
      <c r="E74" s="8" t="e">
        <f>IF(ISERROR(A74),NA(),SUM(D$24:D74))</f>
        <v>#N/A</v>
      </c>
      <c r="F74" s="8" t="e">
        <f t="shared" si="3"/>
        <v>#N/A</v>
      </c>
      <c r="G74" s="8" t="e">
        <f>IF(ISERROR(A74),NA(),SUM(F$24:F74))</f>
        <v>#N/A</v>
      </c>
      <c r="H74" s="8" t="e">
        <f t="shared" si="4"/>
        <v>#N/A</v>
      </c>
      <c r="I74" s="8"/>
      <c r="J74" s="8"/>
      <c r="K74" s="8"/>
      <c r="L74" s="8"/>
      <c r="M74" s="8"/>
      <c r="N74" s="8"/>
    </row>
    <row r="75" spans="1:14" ht="12.75">
      <c r="A75" s="3" t="e">
        <f t="shared" si="5"/>
        <v>#N/A</v>
      </c>
      <c r="B75" s="3" t="e">
        <f t="shared" si="1"/>
        <v>#N/A</v>
      </c>
      <c r="C75" s="16" t="e">
        <f ca="1" t="shared" si="6"/>
        <v>#N/A</v>
      </c>
      <c r="D75" s="8" t="e">
        <f t="shared" si="2"/>
        <v>#N/A</v>
      </c>
      <c r="E75" s="8" t="e">
        <f>IF(ISERROR(A75),NA(),SUM(D$24:D75))</f>
        <v>#N/A</v>
      </c>
      <c r="F75" s="8" t="e">
        <f t="shared" si="3"/>
        <v>#N/A</v>
      </c>
      <c r="G75" s="8" t="e">
        <f>IF(ISERROR(A75),NA(),SUM(F$24:F75))</f>
        <v>#N/A</v>
      </c>
      <c r="H75" s="8" t="e">
        <f t="shared" si="4"/>
        <v>#N/A</v>
      </c>
      <c r="I75" s="8"/>
      <c r="J75" s="8"/>
      <c r="K75" s="8"/>
      <c r="L75" s="8"/>
      <c r="M75" s="8"/>
      <c r="N75" s="8"/>
    </row>
    <row r="76" spans="1:14" ht="12.75">
      <c r="A76" s="3" t="e">
        <f t="shared" si="5"/>
        <v>#N/A</v>
      </c>
      <c r="B76" s="3" t="e">
        <f t="shared" si="1"/>
        <v>#N/A</v>
      </c>
      <c r="C76" s="16" t="e">
        <f ca="1" t="shared" si="6"/>
        <v>#N/A</v>
      </c>
      <c r="D76" s="8" t="e">
        <f t="shared" si="2"/>
        <v>#N/A</v>
      </c>
      <c r="E76" s="8" t="e">
        <f>IF(ISERROR(A76),NA(),SUM(D$24:D76))</f>
        <v>#N/A</v>
      </c>
      <c r="F76" s="8" t="e">
        <f t="shared" si="3"/>
        <v>#N/A</v>
      </c>
      <c r="G76" s="8" t="e">
        <f>IF(ISERROR(A76),NA(),SUM(F$24:F76))</f>
        <v>#N/A</v>
      </c>
      <c r="H76" s="8" t="e">
        <f t="shared" si="4"/>
        <v>#N/A</v>
      </c>
      <c r="I76" s="8"/>
      <c r="J76" s="8"/>
      <c r="K76" s="8"/>
      <c r="L76" s="8"/>
      <c r="M76" s="8"/>
      <c r="N76" s="8"/>
    </row>
    <row r="77" spans="1:14" ht="12.75">
      <c r="A77" s="3" t="e">
        <f t="shared" si="5"/>
        <v>#N/A</v>
      </c>
      <c r="B77" s="3" t="e">
        <f t="shared" si="1"/>
        <v>#N/A</v>
      </c>
      <c r="C77" s="16" t="e">
        <f ca="1" t="shared" si="6"/>
        <v>#N/A</v>
      </c>
      <c r="D77" s="8" t="e">
        <f t="shared" si="2"/>
        <v>#N/A</v>
      </c>
      <c r="E77" s="8" t="e">
        <f>IF(ISERROR(A77),NA(),SUM(D$24:D77))</f>
        <v>#N/A</v>
      </c>
      <c r="F77" s="8" t="e">
        <f t="shared" si="3"/>
        <v>#N/A</v>
      </c>
      <c r="G77" s="8" t="e">
        <f>IF(ISERROR(A77),NA(),SUM(F$24:F77))</f>
        <v>#N/A</v>
      </c>
      <c r="H77" s="8" t="e">
        <f t="shared" si="4"/>
        <v>#N/A</v>
      </c>
      <c r="I77" s="8"/>
      <c r="J77" s="8"/>
      <c r="K77" s="8"/>
      <c r="L77" s="8"/>
      <c r="M77" s="8"/>
      <c r="N77" s="8"/>
    </row>
    <row r="78" spans="1:14" ht="12.75">
      <c r="A78" s="3" t="e">
        <f t="shared" si="5"/>
        <v>#N/A</v>
      </c>
      <c r="B78" s="3" t="e">
        <f t="shared" si="1"/>
        <v>#N/A</v>
      </c>
      <c r="C78" s="16" t="e">
        <f ca="1" t="shared" si="6"/>
        <v>#N/A</v>
      </c>
      <c r="D78" s="8" t="e">
        <f t="shared" si="2"/>
        <v>#N/A</v>
      </c>
      <c r="E78" s="8" t="e">
        <f>IF(ISERROR(A78),NA(),SUM(D$24:D78))</f>
        <v>#N/A</v>
      </c>
      <c r="F78" s="8" t="e">
        <f t="shared" si="3"/>
        <v>#N/A</v>
      </c>
      <c r="G78" s="8" t="e">
        <f>IF(ISERROR(A78),NA(),SUM(F$24:F78))</f>
        <v>#N/A</v>
      </c>
      <c r="H78" s="8" t="e">
        <f t="shared" si="4"/>
        <v>#N/A</v>
      </c>
      <c r="I78" s="8"/>
      <c r="J78" s="8"/>
      <c r="K78" s="8"/>
      <c r="L78" s="8"/>
      <c r="M78" s="8"/>
      <c r="N78" s="8"/>
    </row>
    <row r="79" spans="1:14" ht="12.75">
      <c r="A79" s="3" t="e">
        <f t="shared" si="5"/>
        <v>#N/A</v>
      </c>
      <c r="B79" s="3" t="e">
        <f t="shared" si="1"/>
        <v>#N/A</v>
      </c>
      <c r="C79" s="16" t="e">
        <f ca="1" t="shared" si="6"/>
        <v>#N/A</v>
      </c>
      <c r="D79" s="8" t="e">
        <f t="shared" si="2"/>
        <v>#N/A</v>
      </c>
      <c r="E79" s="8" t="e">
        <f>IF(ISERROR(A79),NA(),SUM(D$24:D79))</f>
        <v>#N/A</v>
      </c>
      <c r="F79" s="8" t="e">
        <f t="shared" si="3"/>
        <v>#N/A</v>
      </c>
      <c r="G79" s="8" t="e">
        <f>IF(ISERROR(A79),NA(),SUM(F$24:F79))</f>
        <v>#N/A</v>
      </c>
      <c r="H79" s="8" t="e">
        <f t="shared" si="4"/>
        <v>#N/A</v>
      </c>
      <c r="I79" s="8"/>
      <c r="J79" s="8"/>
      <c r="K79" s="8"/>
      <c r="L79" s="8"/>
      <c r="M79" s="8"/>
      <c r="N79" s="8"/>
    </row>
    <row r="80" spans="1:14" ht="12.75">
      <c r="A80" s="3" t="e">
        <f t="shared" si="5"/>
        <v>#N/A</v>
      </c>
      <c r="B80" s="3" t="e">
        <f t="shared" si="1"/>
        <v>#N/A</v>
      </c>
      <c r="C80" s="16" t="e">
        <f ca="1" t="shared" si="6"/>
        <v>#N/A</v>
      </c>
      <c r="D80" s="8" t="e">
        <f t="shared" si="2"/>
        <v>#N/A</v>
      </c>
      <c r="E80" s="8" t="e">
        <f>IF(ISERROR(A80),NA(),SUM(D$24:D80))</f>
        <v>#N/A</v>
      </c>
      <c r="F80" s="8" t="e">
        <f t="shared" si="3"/>
        <v>#N/A</v>
      </c>
      <c r="G80" s="8" t="e">
        <f>IF(ISERROR(A80),NA(),SUM(F$24:F80))</f>
        <v>#N/A</v>
      </c>
      <c r="H80" s="8" t="e">
        <f t="shared" si="4"/>
        <v>#N/A</v>
      </c>
      <c r="I80" s="8"/>
      <c r="J80" s="8"/>
      <c r="K80" s="8"/>
      <c r="L80" s="8"/>
      <c r="M80" s="8"/>
      <c r="N80" s="8"/>
    </row>
    <row r="81" spans="1:14" ht="12.75">
      <c r="A81" s="3" t="e">
        <f t="shared" si="5"/>
        <v>#N/A</v>
      </c>
      <c r="B81" s="3" t="e">
        <f t="shared" si="1"/>
        <v>#N/A</v>
      </c>
      <c r="C81" s="16" t="e">
        <f ca="1" t="shared" si="6"/>
        <v>#N/A</v>
      </c>
      <c r="D81" s="8" t="e">
        <f t="shared" si="2"/>
        <v>#N/A</v>
      </c>
      <c r="E81" s="8" t="e">
        <f>IF(ISERROR(A81),NA(),SUM(D$24:D81))</f>
        <v>#N/A</v>
      </c>
      <c r="F81" s="8" t="e">
        <f t="shared" si="3"/>
        <v>#N/A</v>
      </c>
      <c r="G81" s="8" t="e">
        <f>IF(ISERROR(A81),NA(),SUM(F$24:F81))</f>
        <v>#N/A</v>
      </c>
      <c r="H81" s="8" t="e">
        <f t="shared" si="4"/>
        <v>#N/A</v>
      </c>
      <c r="I81" s="8"/>
      <c r="J81" s="8"/>
      <c r="K81" s="8"/>
      <c r="L81" s="8"/>
      <c r="M81" s="8"/>
      <c r="N81" s="8"/>
    </row>
    <row r="82" spans="1:14" ht="12.75">
      <c r="A82" s="3" t="e">
        <f t="shared" si="5"/>
        <v>#N/A</v>
      </c>
      <c r="B82" s="3" t="e">
        <f t="shared" si="1"/>
        <v>#N/A</v>
      </c>
      <c r="C82" s="16" t="e">
        <f ca="1" t="shared" si="6"/>
        <v>#N/A</v>
      </c>
      <c r="D82" s="8" t="e">
        <f t="shared" si="2"/>
        <v>#N/A</v>
      </c>
      <c r="E82" s="8" t="e">
        <f>IF(ISERROR(A82),NA(),SUM(D$24:D82))</f>
        <v>#N/A</v>
      </c>
      <c r="F82" s="8" t="e">
        <f t="shared" si="3"/>
        <v>#N/A</v>
      </c>
      <c r="G82" s="8" t="e">
        <f>IF(ISERROR(A82),NA(),SUM(F$24:F82))</f>
        <v>#N/A</v>
      </c>
      <c r="H82" s="8" t="e">
        <f t="shared" si="4"/>
        <v>#N/A</v>
      </c>
      <c r="I82" s="8"/>
      <c r="J82" s="8"/>
      <c r="K82" s="8"/>
      <c r="L82" s="8"/>
      <c r="M82" s="8"/>
      <c r="N82" s="8"/>
    </row>
    <row r="83" spans="1:14" ht="12.75">
      <c r="A83" s="3" t="e">
        <f t="shared" si="5"/>
        <v>#N/A</v>
      </c>
      <c r="B83" s="3" t="e">
        <f t="shared" si="1"/>
        <v>#N/A</v>
      </c>
      <c r="C83" s="16" t="e">
        <f ca="1" t="shared" si="6"/>
        <v>#N/A</v>
      </c>
      <c r="D83" s="8" t="e">
        <f t="shared" si="2"/>
        <v>#N/A</v>
      </c>
      <c r="E83" s="8" t="e">
        <f>IF(ISERROR(A83),NA(),SUM(D$24:D83))</f>
        <v>#N/A</v>
      </c>
      <c r="F83" s="8" t="e">
        <f t="shared" si="3"/>
        <v>#N/A</v>
      </c>
      <c r="G83" s="8" t="e">
        <f>IF(ISERROR(A83),NA(),SUM(F$24:F83))</f>
        <v>#N/A</v>
      </c>
      <c r="H83" s="8" t="e">
        <f t="shared" si="4"/>
        <v>#N/A</v>
      </c>
      <c r="I83" s="8"/>
      <c r="J83" s="8"/>
      <c r="K83" s="8"/>
      <c r="L83" s="8"/>
      <c r="M83" s="8"/>
      <c r="N83" s="8"/>
    </row>
    <row r="84" spans="1:14" ht="12.75">
      <c r="A84" s="3" t="e">
        <f t="shared" si="5"/>
        <v>#N/A</v>
      </c>
      <c r="B84" s="3" t="e">
        <f t="shared" si="1"/>
        <v>#N/A</v>
      </c>
      <c r="C84" s="16" t="e">
        <f ca="1" t="shared" si="6"/>
        <v>#N/A</v>
      </c>
      <c r="D84" s="8" t="e">
        <f t="shared" si="2"/>
        <v>#N/A</v>
      </c>
      <c r="E84" s="8" t="e">
        <f>IF(ISERROR(A84),NA(),SUM(D$24:D84))</f>
        <v>#N/A</v>
      </c>
      <c r="F84" s="8" t="e">
        <f t="shared" si="3"/>
        <v>#N/A</v>
      </c>
      <c r="G84" s="8" t="e">
        <f>IF(ISERROR(A84),NA(),SUM(F$24:F84))</f>
        <v>#N/A</v>
      </c>
      <c r="H84" s="8" t="e">
        <f t="shared" si="4"/>
        <v>#N/A</v>
      </c>
      <c r="I84" s="8"/>
      <c r="J84" s="8"/>
      <c r="K84" s="8"/>
      <c r="L84" s="8"/>
      <c r="M84" s="8"/>
      <c r="N84" s="8"/>
    </row>
  </sheetData>
  <sheetProtection/>
  <mergeCells count="1">
    <mergeCell ref="G2:H2"/>
  </mergeCells>
  <conditionalFormatting sqref="D16:D17">
    <cfRule type="expression" priority="1" dxfId="3" stopIfTrue="1">
      <formula>NOT(randrate)</formula>
    </cfRule>
  </conditionalFormatting>
  <conditionalFormatting sqref="A25:H84">
    <cfRule type="expression" priority="2" dxfId="4" stopIfTrue="1">
      <formula>ISERROR(A25)</formula>
    </cfRule>
    <cfRule type="expression" priority="3" dxfId="0" stopIfTrue="1">
      <formula>MOD(ROW(),2)=1</formula>
    </cfRule>
  </conditionalFormatting>
  <hyperlinks>
    <hyperlink ref="A2" r:id="rId1" tooltip="Visit the Retirement Savings Calculator Page on Vertex42.com" display="by Vertex42.com"/>
  </hyperlinks>
  <printOptions horizontalCentered="1"/>
  <pageMargins left="0.5" right="0.5" top="0.5" bottom="0.75" header="0.5" footer="0.25"/>
  <pageSetup fitToHeight="0" fitToWidth="1"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Savings Calculator</dc:title>
  <dc:subject/>
  <dc:creator>www.vertex42.com</dc:creator>
  <cp:keywords/>
  <dc:description>(c) 2008 Vertex42 LLC. All Rights Reserved.</dc:description>
  <cp:lastModifiedBy>Vertex42.com Templates</cp:lastModifiedBy>
  <cp:lastPrinted>2011-12-06T22:25:38Z</cp:lastPrinted>
  <dcterms:created xsi:type="dcterms:W3CDTF">2005-04-02T20:59:36Z</dcterms:created>
  <dcterms:modified xsi:type="dcterms:W3CDTF">2017-03-30T17:41:09Z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2008 Vertex42 LLC</vt:lpwstr>
  </property>
  <property fmtid="{D5CDD505-2E9C-101B-9397-08002B2CF9AE}" pid="3" name="Version">
    <vt:lpwstr>1.1.1</vt:lpwstr>
  </property>
</Properties>
</file>