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9.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0.xml" ContentType="application/vnd.openxmlformats-officedocument.drawing+xml"/>
  <Override PartName="/xl/ctrlProps/ctrlProp23.xml" ContentType="application/vnd.ms-excel.controlproperties+xml"/>
  <Override PartName="/xl/tables/table2.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225" windowWidth="27795" windowHeight="12405" tabRatio="782"/>
  </bookViews>
  <sheets>
    <sheet name="START" sheetId="17" r:id="rId1"/>
    <sheet name="Navigation" sheetId="5" r:id="rId2"/>
    <sheet name="General" sheetId="13" r:id="rId3"/>
    <sheet name="Data Entry" sheetId="4" r:id="rId4"/>
    <sheet name="Formatting" sheetId="8" r:id="rId5"/>
    <sheet name="Formulas" sheetId="15" r:id="rId6"/>
    <sheet name="Printing" sheetId="11" r:id="rId7"/>
    <sheet name="Special" sheetId="10" r:id="rId8"/>
    <sheet name="Objects" sheetId="19" r:id="rId9"/>
    <sheet name="Data Analysis" sheetId="22" r:id="rId10"/>
    <sheet name="Charts" sheetId="24" r:id="rId11"/>
    <sheet name="EULA" sheetId="25" r:id="rId12"/>
    <sheet name="calendar" sheetId="23" state="hidden" r:id="rId13"/>
  </sheets>
  <definedNames>
    <definedName name="_answer">42</definedName>
    <definedName name="_xlnm._FilterDatabase" localSheetId="7" hidden="1">Special!#REF!</definedName>
    <definedName name="help_shortcuts">START!$B$167</definedName>
    <definedName name="_xlnm.Print_Area" localSheetId="9">'Data Analysis'!$A:$H</definedName>
    <definedName name="_xlnm.Print_Area" localSheetId="3">'Data Entry'!$A:$H</definedName>
    <definedName name="_xlnm.Print_Area" localSheetId="4">Formatting!$A:$H</definedName>
    <definedName name="_xlnm.Print_Area" localSheetId="2">General!$A:$H</definedName>
    <definedName name="_xlnm.Print_Area" localSheetId="1">Navigation!$A:$H</definedName>
    <definedName name="_xlnm.Print_Area" localSheetId="8">Objects!$A:$H</definedName>
    <definedName name="_xlnm.Print_Area" localSheetId="6">IF(Printing!#REF!="Summary",Printing!$A$1:$H$14,Printing!$A:$H)</definedName>
    <definedName name="_xlnm.Print_Area" localSheetId="7">Special!$A:$H</definedName>
    <definedName name="_xlnm.Print_Area" localSheetId="0">START!$A$1:$K$234</definedName>
    <definedName name="row12345678">{1;2;3;4;5;6;7;8}</definedName>
    <definedName name="solver_eng" localSheetId="7" hidden="1">1</definedName>
    <definedName name="solver_neg" localSheetId="7" hidden="1">1</definedName>
    <definedName name="solver_num" localSheetId="7" hidden="1">0</definedName>
    <definedName name="solver_opt" localSheetId="7" hidden="1">Special!$G$131</definedName>
    <definedName name="solver_typ" localSheetId="7" hidden="1">1</definedName>
    <definedName name="solver_val" localSheetId="7" hidden="1">0</definedName>
    <definedName name="solver_ver" localSheetId="7" hidden="1">3</definedName>
    <definedName name="tip_ch10">Charts!$A$74</definedName>
    <definedName name="tip_ch6">Charts!$A$54</definedName>
    <definedName name="tip_da1">'Data Analysis'!$A$36</definedName>
    <definedName name="tip_de1">'Data Entry'!$A$32</definedName>
    <definedName name="tip_de2">'Data Entry'!$A$52</definedName>
    <definedName name="tip_de3">'Data Entry'!$A$79</definedName>
    <definedName name="tip_f1">Formatting!$A$31</definedName>
    <definedName name="tip_f13">Formatting!$A$209</definedName>
    <definedName name="tip_f2">Formatting!$A$86</definedName>
    <definedName name="tip_f8">Formatting!$A$157</definedName>
    <definedName name="tip_fun1">Formulas!$A$40</definedName>
    <definedName name="tip_fun19">Formulas!$A$373</definedName>
    <definedName name="tip_fun2">Formulas!$A$164</definedName>
    <definedName name="tip_fun20">Formulas!$A$378</definedName>
    <definedName name="tip_fun21">Formulas!$A$383</definedName>
    <definedName name="tip_fun22">Formulas!$A$388</definedName>
    <definedName name="tip_fun3">Formulas!$A$218</definedName>
    <definedName name="tip_fun4">Formulas!$A$254</definedName>
    <definedName name="tip_g4">General!$A$48</definedName>
    <definedName name="tip_g8">General!$A$101</definedName>
    <definedName name="tip_nav6">Navigation!$A$58</definedName>
    <definedName name="tip_obj1">Objects!$A$30</definedName>
    <definedName name="tip_obj2">Objects!$A$66</definedName>
    <definedName name="tip_pr1">Printing!$A$21</definedName>
    <definedName name="tip_sp4">Special!$A$50</definedName>
    <definedName name="tip_sp8">Special!$A$119</definedName>
    <definedName name="valuevx">42.314159</definedName>
  </definedNames>
  <calcPr calcId="145621"/>
</workbook>
</file>

<file path=xl/calcChain.xml><?xml version="1.0" encoding="utf-8"?>
<calcChain xmlns="http://schemas.openxmlformats.org/spreadsheetml/2006/main">
  <c r="E293" i="15" l="1"/>
  <c r="E279" i="15"/>
  <c r="C228" i="15"/>
  <c r="B224" i="15" l="1"/>
  <c r="D268" i="15"/>
  <c r="A24" i="24"/>
  <c r="F24" i="24" l="1"/>
  <c r="A29" i="24"/>
  <c r="A34" i="24"/>
  <c r="A24" i="19"/>
  <c r="A39" i="24"/>
  <c r="A51" i="19"/>
  <c r="A120" i="19"/>
  <c r="F39" i="24" l="1"/>
  <c r="F34" i="24"/>
  <c r="F29" i="24"/>
  <c r="F120" i="19"/>
  <c r="B44" i="19"/>
  <c r="F24" i="19"/>
  <c r="E7" i="24"/>
  <c r="E8" i="24"/>
  <c r="E9" i="24"/>
  <c r="E10" i="24"/>
  <c r="E11" i="24"/>
  <c r="E12" i="24"/>
  <c r="E13" i="24"/>
  <c r="E14" i="24"/>
  <c r="E16" i="24"/>
  <c r="E17" i="24"/>
  <c r="E18" i="24"/>
  <c r="E19" i="24"/>
  <c r="E20" i="24"/>
  <c r="E15" i="24"/>
  <c r="E21" i="24"/>
  <c r="E6" i="24"/>
  <c r="E7" i="22"/>
  <c r="E8" i="22"/>
  <c r="E9" i="22"/>
  <c r="E10" i="22"/>
  <c r="E11" i="22"/>
  <c r="E12" i="22"/>
  <c r="E13" i="22"/>
  <c r="E14" i="22"/>
  <c r="E15" i="22"/>
  <c r="E16" i="22"/>
  <c r="E6" i="22"/>
  <c r="E7" i="19"/>
  <c r="E8" i="19"/>
  <c r="E9" i="19"/>
  <c r="E10" i="19"/>
  <c r="E11" i="19"/>
  <c r="E12" i="19"/>
  <c r="E13" i="19"/>
  <c r="E14" i="19"/>
  <c r="E15" i="19"/>
  <c r="E16" i="19"/>
  <c r="E17" i="19"/>
  <c r="E18" i="19"/>
  <c r="E19" i="19"/>
  <c r="E20" i="19"/>
  <c r="E21" i="19"/>
  <c r="E6" i="19"/>
  <c r="E7" i="10"/>
  <c r="E8" i="10"/>
  <c r="E9" i="10"/>
  <c r="E10" i="10"/>
  <c r="E11" i="10"/>
  <c r="E12" i="10"/>
  <c r="E13" i="10"/>
  <c r="E14" i="10"/>
  <c r="E15" i="10"/>
  <c r="E16" i="10"/>
  <c r="E17" i="10"/>
  <c r="E18" i="10"/>
  <c r="E19" i="10"/>
  <c r="E20" i="10"/>
  <c r="E21" i="10"/>
  <c r="E6" i="10"/>
  <c r="E7" i="11"/>
  <c r="E8" i="11"/>
  <c r="E9" i="11"/>
  <c r="E10" i="11"/>
  <c r="E11" i="11"/>
  <c r="E12" i="11"/>
  <c r="E13" i="11"/>
  <c r="E6" i="11"/>
  <c r="I7" i="15"/>
  <c r="I8" i="15"/>
  <c r="I9" i="15"/>
  <c r="I10" i="15"/>
  <c r="I11" i="15"/>
  <c r="I12" i="15"/>
  <c r="I13" i="15"/>
  <c r="I14" i="15"/>
  <c r="I15" i="15"/>
  <c r="I16" i="15"/>
  <c r="I17" i="15"/>
  <c r="I18" i="15"/>
  <c r="I19" i="15"/>
  <c r="I20" i="15"/>
  <c r="I21" i="15"/>
  <c r="I22" i="15"/>
  <c r="I23" i="15"/>
  <c r="I24" i="15"/>
  <c r="I25" i="15"/>
  <c r="I26" i="15"/>
  <c r="I27" i="15"/>
  <c r="I6" i="15"/>
  <c r="E7" i="8"/>
  <c r="E8" i="8"/>
  <c r="E9" i="8"/>
  <c r="E10" i="8"/>
  <c r="E11" i="8"/>
  <c r="E12" i="8"/>
  <c r="E13" i="8"/>
  <c r="E14" i="8"/>
  <c r="E15" i="8"/>
  <c r="E16" i="8"/>
  <c r="E17" i="8"/>
  <c r="E18" i="8"/>
  <c r="E6" i="8"/>
  <c r="E7" i="4"/>
  <c r="E8" i="4"/>
  <c r="E9" i="4"/>
  <c r="E10" i="4"/>
  <c r="E11" i="4"/>
  <c r="E12" i="4"/>
  <c r="E13" i="4"/>
  <c r="E14" i="4"/>
  <c r="E15" i="4"/>
  <c r="E16" i="4"/>
  <c r="E17" i="4"/>
  <c r="E18" i="4"/>
  <c r="E19" i="4"/>
  <c r="E20" i="4"/>
  <c r="E6" i="4"/>
  <c r="E7" i="13"/>
  <c r="E8" i="13"/>
  <c r="E9" i="13"/>
  <c r="E10" i="13"/>
  <c r="E11" i="13"/>
  <c r="E12" i="13"/>
  <c r="E13" i="13"/>
  <c r="E14" i="13"/>
  <c r="E15" i="13"/>
  <c r="E6" i="13"/>
  <c r="E7" i="5"/>
  <c r="E8" i="5"/>
  <c r="E9" i="5"/>
  <c r="E10" i="5"/>
  <c r="E11" i="5"/>
  <c r="E12" i="5"/>
  <c r="E13" i="5"/>
  <c r="E14" i="5"/>
  <c r="E15" i="5"/>
  <c r="E16" i="5"/>
  <c r="E6" i="5"/>
  <c r="A125" i="19"/>
  <c r="A44" i="24"/>
  <c r="A49" i="24"/>
  <c r="A130" i="19"/>
  <c r="A135" i="19"/>
  <c r="A140" i="19"/>
  <c r="F130" i="19" l="1"/>
  <c r="F125" i="19"/>
  <c r="F44" i="24"/>
  <c r="F135" i="19"/>
  <c r="F49" i="24"/>
  <c r="F140" i="19"/>
  <c r="C64" i="4"/>
  <c r="A145" i="19"/>
  <c r="A54" i="24"/>
  <c r="A150" i="19"/>
  <c r="A155" i="19" s="1"/>
  <c r="A59" i="24"/>
  <c r="A64" i="24"/>
  <c r="A69" i="24" s="1"/>
  <c r="F145" i="19" l="1"/>
  <c r="F59" i="24"/>
  <c r="F150" i="19"/>
  <c r="F54" i="24"/>
  <c r="F155" i="19"/>
  <c r="F64" i="24"/>
  <c r="F69" i="24"/>
  <c r="F25" i="17"/>
  <c r="F22" i="17"/>
  <c r="F9" i="17"/>
  <c r="F24" i="17"/>
  <c r="F23" i="17"/>
  <c r="A74" i="24"/>
  <c r="A79" i="24"/>
  <c r="A84" i="24"/>
  <c r="A89" i="24" s="1"/>
  <c r="A160" i="19"/>
  <c r="A165" i="19"/>
  <c r="A94" i="24"/>
  <c r="F160" i="19" l="1"/>
  <c r="F74" i="24"/>
  <c r="F79" i="24"/>
  <c r="F89" i="24"/>
  <c r="F84" i="24"/>
  <c r="F165" i="19"/>
  <c r="F94" i="24"/>
  <c r="G9" i="17"/>
  <c r="A99" i="24"/>
  <c r="A170" i="19"/>
  <c r="A39" i="17"/>
  <c r="A175" i="19"/>
  <c r="A180" i="19"/>
  <c r="A185" i="19" s="1"/>
  <c r="F175" i="19" l="1"/>
  <c r="F170" i="19"/>
  <c r="F99" i="24"/>
  <c r="F185" i="19"/>
  <c r="F180" i="19"/>
  <c r="B51" i="17"/>
  <c r="C22" i="17"/>
  <c r="G82" i="15"/>
  <c r="H87" i="15"/>
  <c r="A54" i="17"/>
  <c r="B91" i="17" l="1"/>
  <c r="C23" i="17"/>
  <c r="A94" i="17"/>
  <c r="B112" i="17" l="1"/>
  <c r="C24" i="17"/>
  <c r="H71" i="22"/>
  <c r="H68" i="22"/>
  <c r="H69" i="22"/>
  <c r="H70" i="22"/>
  <c r="H72" i="22"/>
  <c r="H73" i="22"/>
  <c r="H74" i="22"/>
  <c r="H75" i="22"/>
  <c r="A115" i="17"/>
  <c r="B138" i="17" l="1"/>
  <c r="C25" i="17"/>
  <c r="F19" i="17" l="1"/>
  <c r="E3" i="24" l="1"/>
  <c r="G19" i="17" s="1"/>
  <c r="B22" i="23" l="1"/>
  <c r="C22" i="23"/>
  <c r="D22" i="23"/>
  <c r="E22" i="23"/>
  <c r="F22" i="23"/>
  <c r="G22" i="23"/>
  <c r="H22" i="23"/>
  <c r="B23" i="23"/>
  <c r="C23" i="23"/>
  <c r="D23" i="23"/>
  <c r="E23" i="23"/>
  <c r="F23" i="23"/>
  <c r="G23" i="23"/>
  <c r="H23" i="23"/>
  <c r="B24" i="23"/>
  <c r="C24" i="23"/>
  <c r="D24" i="23"/>
  <c r="E24" i="23"/>
  <c r="F24" i="23"/>
  <c r="G24" i="23"/>
  <c r="H24" i="23"/>
  <c r="B25" i="23"/>
  <c r="C25" i="23"/>
  <c r="D25" i="23"/>
  <c r="E25" i="23"/>
  <c r="F25" i="23"/>
  <c r="G25" i="23"/>
  <c r="H25" i="23"/>
  <c r="B26" i="23"/>
  <c r="C26" i="23"/>
  <c r="D26" i="23"/>
  <c r="E26" i="23"/>
  <c r="F26" i="23"/>
  <c r="G26" i="23"/>
  <c r="H26" i="23"/>
  <c r="C21" i="23"/>
  <c r="D21" i="23"/>
  <c r="E21" i="23"/>
  <c r="F21" i="23"/>
  <c r="G21" i="23"/>
  <c r="H21" i="23"/>
  <c r="B21" i="23"/>
  <c r="J21" i="23"/>
  <c r="J22" i="23"/>
  <c r="J23" i="23"/>
  <c r="J24" i="23"/>
  <c r="J25" i="23"/>
  <c r="J26" i="23"/>
  <c r="J20" i="23"/>
  <c r="K116" i="15"/>
  <c r="K108" i="15"/>
  <c r="K106" i="15"/>
  <c r="K67" i="15"/>
  <c r="G88" i="15"/>
  <c r="G87" i="15"/>
  <c r="G86" i="15"/>
  <c r="G85" i="15"/>
  <c r="G84" i="15"/>
  <c r="G83" i="15"/>
  <c r="H82" i="15"/>
  <c r="H83" i="15"/>
  <c r="H88" i="15"/>
  <c r="H85" i="15"/>
  <c r="H84" i="15"/>
  <c r="K65" i="15"/>
  <c r="K63" i="15"/>
  <c r="K61" i="15"/>
  <c r="K56" i="15"/>
  <c r="D4" i="23" l="1"/>
  <c r="B6" i="23" s="1"/>
  <c r="B8" i="23" s="1"/>
  <c r="E8" i="23" l="1"/>
  <c r="G13" i="23"/>
  <c r="C13" i="23"/>
  <c r="F12" i="23"/>
  <c r="B12" i="23"/>
  <c r="E11" i="23"/>
  <c r="H10" i="23"/>
  <c r="D10" i="23"/>
  <c r="G9" i="23"/>
  <c r="C9" i="23"/>
  <c r="H8" i="23"/>
  <c r="D8" i="23"/>
  <c r="F13" i="23"/>
  <c r="B13" i="23"/>
  <c r="E12" i="23"/>
  <c r="H11" i="23"/>
  <c r="D11" i="23"/>
  <c r="G10" i="23"/>
  <c r="C10" i="23"/>
  <c r="F9" i="23"/>
  <c r="B9" i="23"/>
  <c r="G8" i="23"/>
  <c r="G11" i="23"/>
  <c r="B10" i="23"/>
  <c r="E9" i="23"/>
  <c r="C8" i="23"/>
  <c r="E13" i="23"/>
  <c r="H12" i="23"/>
  <c r="D12" i="23"/>
  <c r="C11" i="23"/>
  <c r="F10" i="23"/>
  <c r="F8" i="23"/>
  <c r="H13" i="23"/>
  <c r="D13" i="23"/>
  <c r="G12" i="23"/>
  <c r="C12" i="23"/>
  <c r="F11" i="23"/>
  <c r="B11" i="23"/>
  <c r="E10" i="23"/>
  <c r="H9" i="23"/>
  <c r="D9" i="23"/>
  <c r="F14" i="17" l="1"/>
  <c r="A30" i="15"/>
  <c r="I30" i="15" l="1"/>
  <c r="B142" i="15"/>
  <c r="H3" i="15"/>
  <c r="G14" i="17" s="1"/>
  <c r="A157" i="15"/>
  <c r="B203" i="15" l="1"/>
  <c r="I157" i="15"/>
  <c r="F17" i="17" l="1"/>
  <c r="D72" i="10" l="1"/>
  <c r="D67" i="10"/>
  <c r="D62" i="10"/>
  <c r="G131" i="10" l="1"/>
  <c r="G132" i="10" l="1"/>
  <c r="F18" i="17" l="1"/>
  <c r="A19" i="22"/>
  <c r="B86" i="22" l="1"/>
  <c r="F19" i="22"/>
  <c r="E3" i="22"/>
  <c r="G18" i="17" s="1"/>
  <c r="E3" i="10"/>
  <c r="A95" i="22"/>
  <c r="A100" i="22"/>
  <c r="F100" i="22" l="1"/>
  <c r="F95" i="22"/>
  <c r="E3" i="19"/>
  <c r="G17" i="17" s="1"/>
  <c r="A105" i="22"/>
  <c r="A110" i="22"/>
  <c r="A115" i="22"/>
  <c r="A120" i="22"/>
  <c r="A125" i="22"/>
  <c r="F105" i="22" l="1"/>
  <c r="F115" i="22"/>
  <c r="F110" i="22"/>
  <c r="F125" i="22"/>
  <c r="F120" i="22"/>
  <c r="E3" i="8"/>
  <c r="A130" i="22"/>
  <c r="A135" i="22"/>
  <c r="F130" i="22" l="1"/>
  <c r="F135" i="22"/>
  <c r="E3" i="13"/>
  <c r="A140" i="22"/>
  <c r="F140" i="22" l="1"/>
  <c r="E3" i="4"/>
  <c r="F13" i="17" l="1"/>
  <c r="E3" i="11" l="1"/>
  <c r="G15" i="17" s="1"/>
  <c r="E3" i="5" l="1"/>
  <c r="G10" i="17" s="1"/>
  <c r="A24" i="10"/>
  <c r="F24" i="10" l="1"/>
  <c r="F51" i="19" l="1"/>
  <c r="B113" i="19"/>
  <c r="G97" i="8" l="1"/>
  <c r="G98" i="8"/>
  <c r="G99" i="8"/>
  <c r="G100" i="8"/>
  <c r="G101" i="8"/>
  <c r="G96" i="8"/>
  <c r="A21" i="8"/>
  <c r="F21" i="8" l="1"/>
  <c r="B67" i="8"/>
  <c r="G16" i="17"/>
  <c r="F16" i="17"/>
  <c r="F11" i="17"/>
  <c r="A29" i="10"/>
  <c r="A74" i="8"/>
  <c r="F29" i="10" l="1"/>
  <c r="F74" i="8"/>
  <c r="B115" i="8"/>
  <c r="A122" i="8"/>
  <c r="A18" i="13"/>
  <c r="F122" i="8" l="1"/>
  <c r="F18" i="13"/>
  <c r="F10" i="17"/>
  <c r="F12" i="17"/>
  <c r="F15" i="17"/>
  <c r="A34" i="10"/>
  <c r="A23" i="13"/>
  <c r="A127" i="8"/>
  <c r="F20" i="17" l="1"/>
  <c r="F34" i="10"/>
  <c r="F127" i="8"/>
  <c r="F23" i="13"/>
  <c r="A39" i="10"/>
  <c r="A28" i="13"/>
  <c r="F39" i="10" l="1"/>
  <c r="B94" i="10"/>
  <c r="F28" i="13"/>
  <c r="A33" i="13"/>
  <c r="A97" i="10"/>
  <c r="F97" i="10" l="1"/>
  <c r="B70" i="13"/>
  <c r="F33" i="13"/>
  <c r="A77" i="13"/>
  <c r="A102" i="10"/>
  <c r="F102" i="10" l="1"/>
  <c r="F77" i="13"/>
  <c r="G109" i="17"/>
  <c r="H109" i="17" s="1"/>
  <c r="A107" i="10"/>
  <c r="A82" i="13"/>
  <c r="F107" i="10" l="1"/>
  <c r="F82" i="13"/>
  <c r="A112" i="10"/>
  <c r="A87" i="13"/>
  <c r="A16" i="11"/>
  <c r="F112" i="10" l="1"/>
  <c r="B142" i="10"/>
  <c r="B72" i="11"/>
  <c r="F16" i="11"/>
  <c r="F87" i="13"/>
  <c r="A151" i="10"/>
  <c r="A81" i="11"/>
  <c r="A92" i="13"/>
  <c r="F151" i="10" l="1"/>
  <c r="F81" i="11"/>
  <c r="B111" i="13"/>
  <c r="F92" i="13"/>
  <c r="A156" i="10"/>
  <c r="A118" i="13"/>
  <c r="A86" i="11"/>
  <c r="F156" i="10" l="1"/>
  <c r="F86" i="11"/>
  <c r="F118" i="13"/>
  <c r="A161" i="10"/>
  <c r="A123" i="13"/>
  <c r="A91" i="11"/>
  <c r="F161" i="10" l="1"/>
  <c r="F91" i="11"/>
  <c r="F123" i="13"/>
  <c r="F37" i="4"/>
  <c r="A166" i="10"/>
  <c r="A19" i="5"/>
  <c r="A206" i="15"/>
  <c r="A23" i="4"/>
  <c r="A132" i="8"/>
  <c r="A96" i="11"/>
  <c r="B240" i="15" l="1"/>
  <c r="F166" i="10"/>
  <c r="I206" i="15"/>
  <c r="F96" i="11"/>
  <c r="F132" i="8"/>
  <c r="F23" i="4"/>
  <c r="B40" i="4"/>
  <c r="F19" i="5"/>
  <c r="G11" i="17"/>
  <c r="A137" i="8"/>
  <c r="A101" i="11"/>
  <c r="A24" i="5"/>
  <c r="A43" i="4"/>
  <c r="A171" i="10"/>
  <c r="F171" i="10" l="1"/>
  <c r="F101" i="11"/>
  <c r="F137" i="8"/>
  <c r="B71" i="4"/>
  <c r="F43" i="4"/>
  <c r="F24" i="5"/>
  <c r="A29" i="5"/>
  <c r="A176" i="10"/>
  <c r="A243" i="15"/>
  <c r="A74" i="4"/>
  <c r="A142" i="8"/>
  <c r="B300" i="15" l="1"/>
  <c r="F176" i="10"/>
  <c r="I243" i="15"/>
  <c r="F142" i="8"/>
  <c r="B91" i="4"/>
  <c r="F74" i="4"/>
  <c r="F29" i="5"/>
  <c r="A94" i="4"/>
  <c r="A181" i="10"/>
  <c r="A34" i="5"/>
  <c r="A147" i="8"/>
  <c r="F181" i="10" l="1"/>
  <c r="F147" i="8"/>
  <c r="B182" i="8"/>
  <c r="F94" i="4"/>
  <c r="F34" i="5"/>
  <c r="A39" i="5"/>
  <c r="A99" i="4"/>
  <c r="A303" i="15"/>
  <c r="A189" i="8"/>
  <c r="A186" i="10"/>
  <c r="F186" i="10" l="1"/>
  <c r="I303" i="15"/>
  <c r="F189" i="8"/>
  <c r="F99" i="4"/>
  <c r="F39" i="5"/>
  <c r="A308" i="15"/>
  <c r="A104" i="4"/>
  <c r="I308" i="15" l="1"/>
  <c r="F104" i="4"/>
  <c r="A109" i="4"/>
  <c r="A313" i="15"/>
  <c r="A194" i="8"/>
  <c r="I313" i="15" l="1"/>
  <c r="F194" i="8"/>
  <c r="F109" i="4"/>
  <c r="A199" i="8"/>
  <c r="A318" i="15"/>
  <c r="A114" i="4"/>
  <c r="I318" i="15" l="1"/>
  <c r="F199" i="8"/>
  <c r="F114" i="4"/>
  <c r="A204" i="8"/>
  <c r="A119" i="4"/>
  <c r="A323" i="15"/>
  <c r="I323" i="15" l="1"/>
  <c r="F204" i="8"/>
  <c r="F119" i="4"/>
  <c r="A106" i="11"/>
  <c r="A209" i="8"/>
  <c r="A124" i="4"/>
  <c r="A328" i="15"/>
  <c r="I328" i="15" l="1"/>
  <c r="F106" i="11"/>
  <c r="F209" i="8"/>
  <c r="F124" i="4"/>
  <c r="A111" i="11"/>
  <c r="A44" i="5"/>
  <c r="A129" i="4"/>
  <c r="F111" i="11" l="1"/>
  <c r="F129" i="4"/>
  <c r="F44" i="5"/>
  <c r="B65" i="5"/>
  <c r="G13" i="17"/>
  <c r="A72" i="5"/>
  <c r="A134" i="4"/>
  <c r="F134" i="4" l="1"/>
  <c r="F72" i="5"/>
  <c r="A77" i="5"/>
  <c r="A139" i="4"/>
  <c r="F139" i="4" l="1"/>
  <c r="F77" i="5"/>
  <c r="A82" i="5"/>
  <c r="A144" i="4"/>
  <c r="F144" i="4" l="1"/>
  <c r="F82" i="5"/>
  <c r="A87" i="5"/>
  <c r="A149" i="4"/>
  <c r="F149" i="4" l="1"/>
  <c r="F87" i="5"/>
  <c r="A92" i="5"/>
  <c r="F92" i="5" l="1"/>
  <c r="G12" i="17"/>
  <c r="G6" i="17" s="1"/>
  <c r="A333" i="15"/>
  <c r="I333" i="15" l="1"/>
  <c r="A338" i="15"/>
  <c r="A343" i="15"/>
  <c r="I338" i="15" l="1"/>
  <c r="I343" i="15"/>
  <c r="A348" i="15"/>
  <c r="A353" i="15"/>
  <c r="I348" i="15" l="1"/>
  <c r="I353" i="15"/>
  <c r="A358" i="15"/>
  <c r="I358" i="15" l="1"/>
  <c r="A363" i="15"/>
  <c r="I363" i="15" l="1"/>
  <c r="A368" i="15"/>
  <c r="A373" i="15"/>
  <c r="I368" i="15" l="1"/>
  <c r="I373" i="15"/>
  <c r="A378" i="15"/>
  <c r="A383" i="15"/>
  <c r="I378" i="15" l="1"/>
  <c r="I383" i="15"/>
  <c r="A388" i="15"/>
  <c r="I388" i="15" l="1"/>
</calcChain>
</file>

<file path=xl/comments1.xml><?xml version="1.0" encoding="utf-8"?>
<comments xmlns="http://schemas.openxmlformats.org/spreadsheetml/2006/main">
  <authors>
    <author>Vertex42</author>
  </authors>
  <commentList>
    <comment ref="B32" authorId="0">
      <text>
        <r>
          <rPr>
            <sz val="8"/>
            <color indexed="81"/>
            <rFont val="Tahoma"/>
            <family val="2"/>
          </rPr>
          <t xml:space="preserve">
CTRL + (one)</t>
        </r>
      </text>
    </comment>
    <comment ref="B35" authorId="0">
      <text>
        <r>
          <rPr>
            <sz val="8"/>
            <color indexed="81"/>
            <rFont val="Tahoma"/>
            <family val="2"/>
          </rPr>
          <t>CTRL + SHIFT + ` (the accent or tilde key above the tab key)</t>
        </r>
      </text>
    </comment>
    <comment ref="B36" authorId="0">
      <text>
        <r>
          <rPr>
            <sz val="8"/>
            <color indexed="81"/>
            <rFont val="Tahoma"/>
            <family val="2"/>
          </rPr>
          <t xml:space="preserve"> 
  CTRL+SHIFT+4</t>
        </r>
      </text>
    </comment>
    <comment ref="B37" authorId="0">
      <text>
        <r>
          <rPr>
            <sz val="8"/>
            <color indexed="81"/>
            <rFont val="Tahoma"/>
            <family val="2"/>
          </rPr>
          <t xml:space="preserve">
CTRL + SHIFT + 5</t>
        </r>
      </text>
    </comment>
    <comment ref="B38" authorId="0">
      <text>
        <r>
          <rPr>
            <sz val="8"/>
            <color indexed="81"/>
            <rFont val="Tahoma"/>
            <family val="2"/>
          </rPr>
          <t xml:space="preserve">
CTRL + SHIFT + 1</t>
        </r>
      </text>
    </comment>
    <comment ref="B40" authorId="0">
      <text>
        <r>
          <rPr>
            <sz val="8"/>
            <color indexed="81"/>
            <rFont val="Tahoma"/>
            <family val="2"/>
          </rPr>
          <t xml:space="preserve">
CTRL + SHIFT + -</t>
        </r>
      </text>
    </comment>
  </commentList>
</comments>
</file>

<file path=xl/comments2.xml><?xml version="1.0" encoding="utf-8"?>
<comments xmlns="http://schemas.openxmlformats.org/spreadsheetml/2006/main">
  <authors>
    <author>Vertex42</author>
  </authors>
  <commentList>
    <comment ref="C228" authorId="0">
      <text>
        <r>
          <rPr>
            <sz val="8"/>
            <color indexed="81"/>
            <rFont val="Tahoma"/>
            <family val="2"/>
          </rPr>
          <t>After Step A, should equal 36.5
If your answer is 36.7, then you have forgotten to update one of the references. Hint: There are actually TWO references that need to be changed.</t>
        </r>
      </text>
    </comment>
  </commentList>
</comments>
</file>

<file path=xl/sharedStrings.xml><?xml version="1.0" encoding="utf-8"?>
<sst xmlns="http://schemas.openxmlformats.org/spreadsheetml/2006/main" count="1251" uniqueCount="628">
  <si>
    <t>Description</t>
  </si>
  <si>
    <t>A</t>
  </si>
  <si>
    <t>B</t>
  </si>
  <si>
    <t>C</t>
  </si>
  <si>
    <t>A)</t>
  </si>
  <si>
    <t>B)</t>
  </si>
  <si>
    <t>C)</t>
  </si>
  <si>
    <t>Example</t>
  </si>
  <si>
    <t>Navigation and Selection</t>
  </si>
  <si>
    <t>A keystroke in which all keys are held down at the same time uses a "+"</t>
  </si>
  <si>
    <t>D)</t>
  </si>
  <si>
    <t>F2 lets you keep your hands on the keyboard and can speed things up when used in combination with other keyboard shortcuts.</t>
  </si>
  <si>
    <r>
      <t xml:space="preserve">Select all the text in a cell by pressing </t>
    </r>
    <r>
      <rPr>
        <b/>
        <sz val="11"/>
        <color theme="1"/>
        <rFont val="Calibri"/>
        <family val="2"/>
        <scheme val="minor"/>
      </rPr>
      <t>F2, CTRL+SHIFT+HOME</t>
    </r>
  </si>
  <si>
    <t>E)</t>
  </si>
  <si>
    <t>Select A1 to A8, Enter 42, CTRL+Enter</t>
  </si>
  <si>
    <t>Drag the fill handle to quickly fill ranges</t>
  </si>
  <si>
    <t>Use CTRL+d or CTRL+r to copy adjacent cells</t>
  </si>
  <si>
    <t xml:space="preserve">Use Ctrl+Enter to fill a range of cells </t>
  </si>
  <si>
    <t>Insert a Line Break inside a cell</t>
  </si>
  <si>
    <t>Use F2 to edit the currently selected cell</t>
  </si>
  <si>
    <t>Quickly enter the current date or time</t>
  </si>
  <si>
    <t>Understand how Date and Time values are stored</t>
  </si>
  <si>
    <t>Customize the AutoCorrect feature</t>
  </si>
  <si>
    <t>Fast-Fill by double-clicking the fill handle</t>
  </si>
  <si>
    <t>Formulas</t>
  </si>
  <si>
    <t>Special Features</t>
  </si>
  <si>
    <t>Printing</t>
  </si>
  <si>
    <t>Control page breaks via Page Break Preview</t>
  </si>
  <si>
    <t>Prevent images and textboxes from printing</t>
  </si>
  <si>
    <t>Start</t>
  </si>
  <si>
    <t>End</t>
  </si>
  <si>
    <t>Value:</t>
  </si>
  <si>
    <t>Data:</t>
  </si>
  <si>
    <r>
      <rPr>
        <b/>
        <sz val="11"/>
        <color theme="1"/>
        <rFont val="Calibri"/>
        <family val="2"/>
        <scheme val="minor"/>
      </rPr>
      <t>Create a data table that references the columns and rows</t>
    </r>
    <r>
      <rPr>
        <sz val="11"/>
        <color theme="1"/>
        <rFont val="Calibri"/>
        <family val="2"/>
        <scheme val="minor"/>
      </rPr>
      <t/>
    </r>
  </si>
  <si>
    <t>B) Double-click on the cell or click inside the Formula Bar to see what cells the formula is referencing</t>
  </si>
  <si>
    <r>
      <t xml:space="preserve">C) Press </t>
    </r>
    <r>
      <rPr>
        <b/>
        <sz val="11"/>
        <color theme="1"/>
        <rFont val="Calibri"/>
        <family val="2"/>
        <scheme val="minor"/>
      </rPr>
      <t>ESC</t>
    </r>
    <r>
      <rPr>
        <sz val="11"/>
        <color theme="1"/>
        <rFont val="Calibri"/>
        <family val="2"/>
        <scheme val="minor"/>
      </rPr>
      <t xml:space="preserve"> to cancel editing the cell</t>
    </r>
  </si>
  <si>
    <r>
      <t xml:space="preserve">D) Press </t>
    </r>
    <r>
      <rPr>
        <b/>
        <sz val="11"/>
        <color theme="1"/>
        <rFont val="Calibri"/>
        <family val="2"/>
        <scheme val="minor"/>
      </rPr>
      <t>CTRL+c</t>
    </r>
    <r>
      <rPr>
        <sz val="11"/>
        <color theme="1"/>
        <rFont val="Calibri"/>
        <family val="2"/>
        <scheme val="minor"/>
      </rPr>
      <t xml:space="preserve"> to copy the cell</t>
    </r>
  </si>
  <si>
    <t>E) Select the rest of the gray cells: Hold SHIFT as you press RIGHT, RIGHT, DOWN, DOWN, DOWN</t>
  </si>
  <si>
    <r>
      <t xml:space="preserve">F) Press </t>
    </r>
    <r>
      <rPr>
        <b/>
        <sz val="11"/>
        <color theme="1"/>
        <rFont val="Calibri"/>
        <family val="2"/>
        <scheme val="minor"/>
      </rPr>
      <t>CTRL+v</t>
    </r>
    <r>
      <rPr>
        <sz val="11"/>
        <color theme="1"/>
        <rFont val="Calibri"/>
        <family val="2"/>
        <scheme val="minor"/>
      </rPr>
      <t xml:space="preserve"> to paste</t>
    </r>
  </si>
  <si>
    <t>G) View the formula in the last cell to see how the references changed</t>
  </si>
  <si>
    <t>Use the &amp; operator to concatenate text and numbers</t>
  </si>
  <si>
    <t>Use the WATCH window to monitor the value of a cell</t>
  </si>
  <si>
    <t>Rounding values using functions</t>
  </si>
  <si>
    <t>Round to the nearest multiple other than 10</t>
  </si>
  <si>
    <t>Debit</t>
  </si>
  <si>
    <t>Credit</t>
  </si>
  <si>
    <t>Date</t>
  </si>
  <si>
    <t>Sales</t>
  </si>
  <si>
    <t>Vertex42® Spreadsheet Tips Workbook</t>
  </si>
  <si>
    <t>HINT</t>
  </si>
  <si>
    <t>PRACTICE</t>
  </si>
  <si>
    <t>NOTE</t>
  </si>
  <si>
    <t>TIP</t>
  </si>
  <si>
    <t>1)</t>
  </si>
  <si>
    <t>2)</t>
  </si>
  <si>
    <t>3)</t>
  </si>
  <si>
    <t>Use Freeze Panes and Split screen when scrolling</t>
  </si>
  <si>
    <t>▲</t>
  </si>
  <si>
    <t>Enter numbers as fractions</t>
  </si>
  <si>
    <t>workbook</t>
  </si>
  <si>
    <t>worksheet</t>
  </si>
  <si>
    <t>cell</t>
  </si>
  <si>
    <r>
      <t xml:space="preserve">A spreadsheet file like </t>
    </r>
    <r>
      <rPr>
        <i/>
        <sz val="11"/>
        <color theme="1"/>
        <rFont val="Calibri"/>
        <family val="2"/>
        <scheme val="minor"/>
      </rPr>
      <t>MyBook.xlsx</t>
    </r>
    <r>
      <rPr>
        <sz val="11"/>
        <color theme="1"/>
        <rFont val="Calibri"/>
        <family val="2"/>
        <scheme val="minor"/>
      </rPr>
      <t xml:space="preserve"> is called a </t>
    </r>
    <r>
      <rPr>
        <b/>
        <sz val="11"/>
        <color theme="1"/>
        <rFont val="Calibri"/>
        <family val="2"/>
        <scheme val="minor"/>
      </rPr>
      <t>workbook</t>
    </r>
    <r>
      <rPr>
        <sz val="11"/>
        <color theme="1"/>
        <rFont val="Calibri"/>
        <family val="2"/>
        <scheme val="minor"/>
      </rPr>
      <t>.</t>
    </r>
  </si>
  <si>
    <r>
      <t xml:space="preserve">A workbook may contain one or more </t>
    </r>
    <r>
      <rPr>
        <b/>
        <sz val="11"/>
        <color theme="1"/>
        <rFont val="Calibri"/>
        <family val="2"/>
        <scheme val="minor"/>
      </rPr>
      <t>worksheets</t>
    </r>
    <r>
      <rPr>
        <sz val="11"/>
        <color theme="1"/>
        <rFont val="Calibri"/>
        <family val="2"/>
        <scheme val="minor"/>
      </rPr>
      <t>, shown as tabs at the bottom of the window.</t>
    </r>
  </si>
  <si>
    <t>range</t>
  </si>
  <si>
    <t>Total Time:</t>
  </si>
  <si>
    <t>Video Title</t>
  </si>
  <si>
    <t>Time (mm:ss)</t>
  </si>
  <si>
    <t>Part 1: Start using Excel</t>
  </si>
  <si>
    <t>Part 2: Save and print an Excel workbook</t>
  </si>
  <si>
    <t>Part 3: Insert columns and rows</t>
  </si>
  <si>
    <t>Part 4: Add formulas and references</t>
  </si>
  <si>
    <t>Part 5: Advanced formulas and references</t>
  </si>
  <si>
    <r>
      <t xml:space="preserve">Each worksheet is made up of </t>
    </r>
    <r>
      <rPr>
        <b/>
        <sz val="11"/>
        <color theme="1"/>
        <rFont val="Calibri"/>
        <family val="2"/>
        <scheme val="minor"/>
      </rPr>
      <t>cells</t>
    </r>
    <r>
      <rPr>
        <sz val="11"/>
        <color theme="1"/>
        <rFont val="Calibri"/>
        <family val="2"/>
        <scheme val="minor"/>
      </rPr>
      <t xml:space="preserve"> in a rectangular grid. Cells are referenced like in the game Battleship using the column letter followed by the row number, such as B2, C4, or G7</t>
    </r>
  </si>
  <si>
    <t>Applies mostly to Excel 2013</t>
  </si>
  <si>
    <t>Vertex42.com</t>
  </si>
  <si>
    <t>© 2013 Vertex42 LLC. All rights reserved.</t>
  </si>
  <si>
    <t>Vertex42® is a registered trademark of Vertex42 LLC. Microsoft® and Microsoft Excel® are registered trademarks of Microsoft Corporation. Vertex42.com is not associated with Microsoft.</t>
  </si>
  <si>
    <t>Data Entry Tips</t>
  </si>
  <si>
    <t>Tips in this category</t>
  </si>
  <si>
    <t>Create shortcuts for entering symbols as you type</t>
  </si>
  <si>
    <t>Mastered</t>
  </si>
  <si>
    <t>Progress:</t>
  </si>
  <si>
    <t>The tips in this workbook are grouped into categories, with a separate worksheet for each category. We recommend starting with the Navigation category, which lists some tips that will help you navigate this workbook.</t>
  </si>
  <si>
    <t>A worksheet tab for each category of tips</t>
  </si>
  <si>
    <t>You CAN skip around and learn tips out of order, but the tips are designed to be learned in numerical order within a particular category. For example, Tip #10 might use a concept from Tip #5. When a tip requires knowledge of another tip from a different category, it will reference the other tip.</t>
  </si>
  <si>
    <t>Learn tips in numerical order</t>
  </si>
  <si>
    <r>
      <rPr>
        <b/>
        <sz val="11"/>
        <color theme="1"/>
        <rFont val="Calibri"/>
        <family val="2"/>
        <scheme val="minor"/>
      </rPr>
      <t xml:space="preserve">Detailed Explanation: </t>
    </r>
    <r>
      <rPr>
        <sz val="11"/>
        <color theme="1"/>
        <rFont val="Calibri"/>
        <family val="2"/>
        <scheme val="minor"/>
      </rPr>
      <t>Press and release the ALT key, then press and release the H key, then press and release the A key, then press and release the R key.</t>
    </r>
  </si>
  <si>
    <t>A sequence of keystrokes uses commas to separate them</t>
  </si>
  <si>
    <t>A combination of holding a key down while pressing a sequence of keys uses parentheses</t>
  </si>
  <si>
    <r>
      <rPr>
        <b/>
        <sz val="11"/>
        <color theme="1"/>
        <rFont val="Calibri"/>
        <family val="2"/>
        <scheme val="minor"/>
      </rPr>
      <t xml:space="preserve">Detailed Explanation: </t>
    </r>
    <r>
      <rPr>
        <sz val="11"/>
        <color theme="1"/>
        <rFont val="Calibri"/>
        <family val="2"/>
        <scheme val="minor"/>
      </rPr>
      <t>Hold down the SHIFT key and while holding it down, press END and then release END and press DOWN</t>
    </r>
  </si>
  <si>
    <r>
      <t xml:space="preserve">Example: </t>
    </r>
    <r>
      <rPr>
        <b/>
        <sz val="11"/>
        <color theme="1"/>
        <rFont val="Calibri"/>
        <family val="2"/>
        <scheme val="minor"/>
      </rPr>
      <t>CTRL+c</t>
    </r>
  </si>
  <si>
    <r>
      <t xml:space="preserve">Example: </t>
    </r>
    <r>
      <rPr>
        <b/>
        <sz val="11"/>
        <color theme="1"/>
        <rFont val="Calibri"/>
        <family val="2"/>
        <scheme val="minor"/>
      </rPr>
      <t>ALT,h,a,r</t>
    </r>
  </si>
  <si>
    <r>
      <t xml:space="preserve">Example: </t>
    </r>
    <r>
      <rPr>
        <b/>
        <sz val="11"/>
        <color theme="1"/>
        <rFont val="Calibri"/>
        <family val="2"/>
        <scheme val="minor"/>
      </rPr>
      <t>SHIFT+(END,DOWN)</t>
    </r>
  </si>
  <si>
    <t>Understanding keyboard shortcuts</t>
  </si>
  <si>
    <t>Progress</t>
  </si>
  <si>
    <t>Qty</t>
  </si>
  <si>
    <t>Category</t>
  </si>
  <si>
    <t>Add headers and footers on printed pages</t>
  </si>
  <si>
    <t>Repeat specific rows on every printed page</t>
  </si>
  <si>
    <t>Control what area of the worksheet is printed</t>
  </si>
  <si>
    <t>REFERENCES</t>
  </si>
  <si>
    <t>DEMO: Define the Print Area in Excel for a Calendar Template</t>
  </si>
  <si>
    <t>http://www.youtube.com/watch?v=RvTic9lT4Lw</t>
  </si>
  <si>
    <t>If you are seeing only a portion of a worksheet when printing, check the print area.</t>
  </si>
  <si>
    <t>Scale a printout to fit on a single page or one page wide</t>
  </si>
  <si>
    <t>IN PRACTICE</t>
  </si>
  <si>
    <t>Print gridlines, row numbers, and column letters</t>
  </si>
  <si>
    <t>Printing Tips</t>
  </si>
  <si>
    <t>ARTICLE</t>
  </si>
  <si>
    <t>Excel Help: Set a print area on a worksheet</t>
  </si>
  <si>
    <t>TEMPLATE</t>
  </si>
  <si>
    <t>Select cells and ranges quickly using the keyboard</t>
  </si>
  <si>
    <t>Move to the next or previous worksheet</t>
  </si>
  <si>
    <t>Move to the top and bottom of a worksheet</t>
  </si>
  <si>
    <t>Find or replace text in a worksheet</t>
  </si>
  <si>
    <t>Know the essential keyboard shortcuts</t>
  </si>
  <si>
    <t>Use keyboard shortcuts for editing text and formulas</t>
  </si>
  <si>
    <t>Quickly go to and select a cell or Named Range</t>
  </si>
  <si>
    <t>Use the Go To Special command for fancy selection</t>
  </si>
  <si>
    <t>Quickly select the current Row or Column</t>
  </si>
  <si>
    <t>Select multiple worksheets at a time</t>
  </si>
  <si>
    <t>by Jon Wittwer and Brent Weight</t>
  </si>
  <si>
    <t>General Excel Tips</t>
  </si>
  <si>
    <t>Overall Progress:</t>
  </si>
  <si>
    <t>General Tips</t>
  </si>
  <si>
    <t>Use Excel Help (F1) and office.microsoft.com</t>
  </si>
  <si>
    <t>ESC</t>
  </si>
  <si>
    <t>Shortcut</t>
  </si>
  <si>
    <r>
      <t xml:space="preserve">VIDEO </t>
    </r>
    <r>
      <rPr>
        <sz val="11"/>
        <color theme="0" tint="-0.14996795556505021"/>
        <rFont val="Calibri"/>
        <family val="2"/>
        <scheme val="minor"/>
      </rPr>
      <t>►</t>
    </r>
  </si>
  <si>
    <t>Use Comments to annotate cells</t>
  </si>
  <si>
    <t>Excel Help: Show or hide gridlines on a worksheet</t>
  </si>
  <si>
    <t>Show or hide Gridlines</t>
  </si>
  <si>
    <r>
      <t xml:space="preserve">You may have noticed that these worksheets do not display the row and column gridlines. To toggle gridlines on or off, go to the </t>
    </r>
    <r>
      <rPr>
        <b/>
        <sz val="11"/>
        <rFont val="Calibri"/>
        <family val="2"/>
        <scheme val="minor"/>
      </rPr>
      <t>View</t>
    </r>
    <r>
      <rPr>
        <sz val="11"/>
        <rFont val="Calibri"/>
        <family val="2"/>
        <scheme val="minor"/>
      </rPr>
      <t xml:space="preserve"> tab and check/uncheck the Gridlines box.</t>
    </r>
  </si>
  <si>
    <t>Create your own keyboard shortcuts with Macros</t>
  </si>
  <si>
    <t>Excel Help: Using goal seek to find the result you want by adjusting an input value</t>
  </si>
  <si>
    <t>Using Goal Seek to solve for a specific value</t>
  </si>
  <si>
    <t>Status bar shows Average, Sum, and Count</t>
  </si>
  <si>
    <t>Excel Help: Outline (group) data in a worksheet</t>
  </si>
  <si>
    <t>Select the numbers to the right, then look at the status bar. If you don't see the Min: and Max: values, right-click on the status bar and enable those options.</t>
  </si>
  <si>
    <r>
      <t xml:space="preserve">When you have a range of cells selected, the Status Bar will show the </t>
    </r>
    <r>
      <rPr>
        <b/>
        <sz val="11"/>
        <rFont val="Calibri"/>
        <family val="2"/>
        <scheme val="minor"/>
      </rPr>
      <t>Average</t>
    </r>
    <r>
      <rPr>
        <sz val="11"/>
        <rFont val="Calibri"/>
        <family val="2"/>
        <scheme val="minor"/>
      </rPr>
      <t xml:space="preserve">, </t>
    </r>
    <r>
      <rPr>
        <b/>
        <sz val="11"/>
        <rFont val="Calibri"/>
        <family val="2"/>
        <scheme val="minor"/>
      </rPr>
      <t>Sum</t>
    </r>
    <r>
      <rPr>
        <sz val="11"/>
        <rFont val="Calibri"/>
        <family val="2"/>
        <scheme val="minor"/>
      </rPr>
      <t xml:space="preserve">, and </t>
    </r>
    <r>
      <rPr>
        <b/>
        <sz val="11"/>
        <rFont val="Calibri"/>
        <family val="2"/>
        <scheme val="minor"/>
      </rPr>
      <t>Count</t>
    </r>
    <r>
      <rPr>
        <sz val="11"/>
        <rFont val="Calibri"/>
        <family val="2"/>
        <scheme val="minor"/>
      </rPr>
      <t xml:space="preserve">. You can choose to display the </t>
    </r>
    <r>
      <rPr>
        <b/>
        <sz val="11"/>
        <rFont val="Calibri"/>
        <family val="2"/>
        <scheme val="minor"/>
      </rPr>
      <t>Minimum</t>
    </r>
    <r>
      <rPr>
        <sz val="11"/>
        <rFont val="Calibri"/>
        <family val="2"/>
        <scheme val="minor"/>
      </rPr>
      <t xml:space="preserve"> and </t>
    </r>
    <r>
      <rPr>
        <b/>
        <sz val="11"/>
        <rFont val="Calibri"/>
        <family val="2"/>
        <scheme val="minor"/>
      </rPr>
      <t>Maximum</t>
    </r>
    <r>
      <rPr>
        <sz val="11"/>
        <rFont val="Calibri"/>
        <family val="2"/>
        <scheme val="minor"/>
      </rPr>
      <t xml:space="preserve"> values by right-clicking on the status bar and enabling those options.</t>
    </r>
  </si>
  <si>
    <t>Record a Macro and run it with a button</t>
  </si>
  <si>
    <t>EXAMPLE</t>
  </si>
  <si>
    <t>CTRL + b</t>
  </si>
  <si>
    <t>Bold</t>
  </si>
  <si>
    <t>Italic</t>
  </si>
  <si>
    <t>CTRL + i</t>
  </si>
  <si>
    <t>CTRL + 1</t>
  </si>
  <si>
    <t>Use the Format Painter to copy formatting</t>
  </si>
  <si>
    <t>Remove borders</t>
  </si>
  <si>
    <t>Open the Format Cells dialog box</t>
  </si>
  <si>
    <t>Essential shortcuts for text, number, and cell formatting</t>
  </si>
  <si>
    <t>Excel Help: Keyboard shortcuts for formatting</t>
  </si>
  <si>
    <t>CTRL + $</t>
  </si>
  <si>
    <t>Apply the Currency number format</t>
  </si>
  <si>
    <t>CTRL + %</t>
  </si>
  <si>
    <t>Apply the Percent number format</t>
  </si>
  <si>
    <t>CTRL + !</t>
  </si>
  <si>
    <t>CTRL + ~</t>
  </si>
  <si>
    <t>Apply the General number format</t>
  </si>
  <si>
    <t>CTRL + _</t>
  </si>
  <si>
    <t>CTRL+ALT+TAB</t>
  </si>
  <si>
    <t>Apply the #,##0.00 number format</t>
  </si>
  <si>
    <r>
      <t>Increase Indent (</t>
    </r>
    <r>
      <rPr>
        <sz val="8"/>
        <color theme="1"/>
        <rFont val="Calibri"/>
        <family val="2"/>
        <scheme val="minor"/>
      </rPr>
      <t>Decrease: CTRL+ALT+SHIFT+TAB</t>
    </r>
    <r>
      <rPr>
        <sz val="11"/>
        <color theme="1"/>
        <rFont val="Calibri"/>
        <family val="2"/>
        <scheme val="minor"/>
      </rPr>
      <t>)</t>
    </r>
  </si>
  <si>
    <r>
      <t xml:space="preserve">The </t>
    </r>
    <r>
      <rPr>
        <b/>
        <sz val="11"/>
        <color theme="1"/>
        <rFont val="Calibri"/>
        <family val="2"/>
        <scheme val="minor"/>
      </rPr>
      <t>Home</t>
    </r>
    <r>
      <rPr>
        <sz val="11"/>
        <color theme="1"/>
        <rFont val="Calibri"/>
        <family val="2"/>
        <scheme val="minor"/>
      </rPr>
      <t xml:space="preserve"> tab contains most of the commands you will use for formatting numbers, text, and cells. You will also find some formatting commands in the </t>
    </r>
    <r>
      <rPr>
        <b/>
        <sz val="11"/>
        <color theme="1"/>
        <rFont val="Calibri"/>
        <family val="2"/>
        <scheme val="minor"/>
      </rPr>
      <t>mini toolbar</t>
    </r>
    <r>
      <rPr>
        <sz val="11"/>
        <color theme="1"/>
        <rFont val="Calibri"/>
        <family val="2"/>
        <scheme val="minor"/>
      </rPr>
      <t xml:space="preserve"> that pops up when you right-click a cell. Formatting text and cells is such a big part of what you end up doing in Excel, it pays to learn some of the most common keyboard shortcuts.</t>
    </r>
  </si>
  <si>
    <t>Excel Help: Copying the formatting of an object, cell, or text by using Format Painter</t>
  </si>
  <si>
    <t>Apply formatting to selected text within a cell</t>
  </si>
  <si>
    <t>Indent and align cell contents for better legibility</t>
  </si>
  <si>
    <r>
      <t xml:space="preserve">Pressing the </t>
    </r>
    <r>
      <rPr>
        <b/>
        <i/>
        <sz val="11"/>
        <color theme="8"/>
        <rFont val="Calibri"/>
        <family val="2"/>
        <scheme val="minor"/>
      </rPr>
      <t>fx</t>
    </r>
    <r>
      <rPr>
        <sz val="11"/>
        <color theme="8"/>
        <rFont val="Calibri"/>
        <family val="2"/>
        <scheme val="minor"/>
      </rPr>
      <t xml:space="preserve"> (Insert Function) button while editing a formula will take you to the </t>
    </r>
    <r>
      <rPr>
        <b/>
        <sz val="11"/>
        <color theme="8"/>
        <rFont val="Calibri"/>
        <family val="2"/>
        <scheme val="minor"/>
      </rPr>
      <t>Function Arguments</t>
    </r>
    <r>
      <rPr>
        <sz val="11"/>
        <color theme="8"/>
        <rFont val="Calibri"/>
        <family val="2"/>
        <scheme val="minor"/>
      </rPr>
      <t xml:space="preserve"> window that provides definitions and explanations of the arguments and options.</t>
    </r>
  </si>
  <si>
    <t>Use Named cells and ranges in formulas</t>
  </si>
  <si>
    <t>Data Analysis</t>
  </si>
  <si>
    <t>Budget</t>
  </si>
  <si>
    <t>Use the Format Painter to make the rectangle have the same format as the red circle.</t>
  </si>
  <si>
    <t>Use the Format Painter to format the other rows in this table like the first row.</t>
  </si>
  <si>
    <t>Percent</t>
  </si>
  <si>
    <t>Month</t>
  </si>
  <si>
    <t>January</t>
  </si>
  <si>
    <t>February</t>
  </si>
  <si>
    <t>March</t>
  </si>
  <si>
    <t>April</t>
  </si>
  <si>
    <t>May</t>
  </si>
  <si>
    <t>June</t>
  </si>
  <si>
    <t>Formatting is repeated in a pattern if the destination range is larger than the source range.  You can format a table with alternating row colors using this approach.</t>
  </si>
  <si>
    <t>Excel Help: Correct a ##### error</t>
  </si>
  <si>
    <t>Use Shrink to Fit to avoid the ##### error</t>
  </si>
  <si>
    <t>CAUTION</t>
  </si>
  <si>
    <t>Jan</t>
  </si>
  <si>
    <t>Feb</t>
  </si>
  <si>
    <t>Mar</t>
  </si>
  <si>
    <t>Apr</t>
  </si>
  <si>
    <t>Jun</t>
  </si>
  <si>
    <t>Jul</t>
  </si>
  <si>
    <t>Aug</t>
  </si>
  <si>
    <t>Sep</t>
  </si>
  <si>
    <t>Oct</t>
  </si>
  <si>
    <t>Nov</t>
  </si>
  <si>
    <t>Dec</t>
  </si>
  <si>
    <t>F</t>
  </si>
  <si>
    <t>Data Analysis and Tables</t>
  </si>
  <si>
    <t>Create bookmarks using named cells</t>
  </si>
  <si>
    <t>Add a Scrollbar form control to a worksheet</t>
  </si>
  <si>
    <t>Add a Check box form control to a worksheet</t>
  </si>
  <si>
    <t>Show the Developer tab (for macros and form controls)</t>
  </si>
  <si>
    <t>Create a drop-down list via Data Validation</t>
  </si>
  <si>
    <t>Use the formula trace tool to track formulas</t>
  </si>
  <si>
    <t>Conditional sums using SUMIF and SUMIFS</t>
  </si>
  <si>
    <t>Formula</t>
  </si>
  <si>
    <t>Change the number of sheets in a new workbook</t>
  </si>
  <si>
    <t>Objects: Shapes and Pictures</t>
  </si>
  <si>
    <t>Force a recalculation using F9</t>
  </si>
  <si>
    <t>Y</t>
  </si>
  <si>
    <t>Creating your own Excel Add-in</t>
  </si>
  <si>
    <t>Select this text</t>
  </si>
  <si>
    <r>
      <t xml:space="preserve">Select the cell, press </t>
    </r>
    <r>
      <rPr>
        <b/>
        <sz val="11"/>
        <color theme="1"/>
        <rFont val="Calibri"/>
        <family val="2"/>
        <scheme val="minor"/>
      </rPr>
      <t>F2</t>
    </r>
    <r>
      <rPr>
        <sz val="11"/>
        <color theme="1"/>
        <rFont val="Calibri"/>
        <family val="2"/>
        <scheme val="minor"/>
      </rPr>
      <t>, then add "+475" to the formula</t>
    </r>
  </si>
  <si>
    <r>
      <t xml:space="preserve">Pressing </t>
    </r>
    <r>
      <rPr>
        <b/>
        <sz val="11"/>
        <color theme="1"/>
        <rFont val="Calibri"/>
        <family val="2"/>
        <scheme val="minor"/>
      </rPr>
      <t>F2</t>
    </r>
    <r>
      <rPr>
        <sz val="11"/>
        <color theme="1"/>
        <rFont val="Calibri"/>
        <family val="2"/>
        <scheme val="minor"/>
      </rPr>
      <t xml:space="preserve"> when you have a cell selected places the cursor at the very end of the text or formula. It is like double-clicking on a cell and then pressing </t>
    </r>
    <r>
      <rPr>
        <b/>
        <sz val="11"/>
        <color theme="1"/>
        <rFont val="Calibri"/>
        <family val="2"/>
        <scheme val="minor"/>
      </rPr>
      <t>CTRL+END</t>
    </r>
    <r>
      <rPr>
        <sz val="11"/>
        <color theme="1"/>
        <rFont val="Calibri"/>
        <family val="2"/>
        <scheme val="minor"/>
      </rPr>
      <t>.</t>
    </r>
  </si>
  <si>
    <t>In this merged range of cells, I have added a Line Break
by pressing ALT+ENTER twice. Try pressing ALT+ENTER when editing this cell.</t>
  </si>
  <si>
    <r>
      <t xml:space="preserve">Pressing </t>
    </r>
    <r>
      <rPr>
        <b/>
        <sz val="11"/>
        <color theme="1"/>
        <rFont val="Calibri"/>
        <family val="2"/>
        <scheme val="minor"/>
      </rPr>
      <t>CTRL+Enter</t>
    </r>
    <r>
      <rPr>
        <sz val="11"/>
        <color theme="1"/>
        <rFont val="Calibri"/>
        <family val="2"/>
        <scheme val="minor"/>
      </rPr>
      <t xml:space="preserve"> will fill each cell in the selected range with the same value or formula of the active cell. </t>
    </r>
  </si>
  <si>
    <t>Fill in Column A with the number 42</t>
  </si>
  <si>
    <t>Fill Column C with a formula that adds columns A &amp; B</t>
  </si>
  <si>
    <t>Enter "+", Press Left Arrow twice</t>
  </si>
  <si>
    <t>Press CTRL+Enter</t>
  </si>
  <si>
    <t>Select C1 to C8, Press "=", Press Left Arrow</t>
  </si>
  <si>
    <t>Data Entry</t>
  </si>
  <si>
    <t>Excel Help: Let the Excel status bar do the work</t>
  </si>
  <si>
    <r>
      <rPr>
        <sz val="11"/>
        <color theme="3"/>
        <rFont val="Calibri"/>
        <family val="2"/>
        <scheme val="minor"/>
      </rPr>
      <t xml:space="preserve">Setting a print area creates a named range called "Print_Area". You can select the print area by press </t>
    </r>
    <r>
      <rPr>
        <b/>
        <sz val="11"/>
        <color theme="3"/>
        <rFont val="Calibri"/>
        <family val="2"/>
        <scheme val="minor"/>
      </rPr>
      <t>CTRL+g</t>
    </r>
    <r>
      <rPr>
        <sz val="11"/>
        <color theme="3"/>
        <rFont val="Calibri"/>
        <family val="2"/>
        <scheme val="minor"/>
      </rPr>
      <t xml:space="preserve"> and selecting the named range.</t>
    </r>
  </si>
  <si>
    <r>
      <rPr>
        <sz val="11"/>
        <color theme="3"/>
        <rFont val="Calibri"/>
        <family val="2"/>
        <scheme val="minor"/>
      </rPr>
      <t xml:space="preserve">Learn to use the </t>
    </r>
    <r>
      <rPr>
        <b/>
        <sz val="11"/>
        <color theme="3"/>
        <rFont val="Calibri"/>
        <family val="2"/>
        <scheme val="minor"/>
      </rPr>
      <t>CTRL+p</t>
    </r>
    <r>
      <rPr>
        <sz val="11"/>
        <color theme="3"/>
        <rFont val="Calibri"/>
        <family val="2"/>
        <scheme val="minor"/>
      </rPr>
      <t xml:space="preserve"> shortcut for printing. In most software programs, CTRL+p will open a print settings window.</t>
    </r>
  </si>
  <si>
    <r>
      <t xml:space="preserve">The shortcut </t>
    </r>
    <r>
      <rPr>
        <b/>
        <sz val="11"/>
        <color theme="8"/>
        <rFont val="Calibri"/>
        <family val="2"/>
        <scheme val="minor"/>
      </rPr>
      <t>CTRL+1</t>
    </r>
    <r>
      <rPr>
        <sz val="11"/>
        <color theme="8"/>
        <rFont val="Calibri"/>
        <family val="2"/>
        <scheme val="minor"/>
      </rPr>
      <t xml:space="preserve"> is one of the most important formatting shortcuts. The shortcut for bold (</t>
    </r>
    <r>
      <rPr>
        <b/>
        <sz val="11"/>
        <color theme="8"/>
        <rFont val="Calibri"/>
        <family val="2"/>
        <scheme val="minor"/>
      </rPr>
      <t>CTRL+b</t>
    </r>
    <r>
      <rPr>
        <sz val="11"/>
        <color theme="8"/>
        <rFont val="Calibri"/>
        <family val="2"/>
        <scheme val="minor"/>
      </rPr>
      <t>) might be the only one we use more.</t>
    </r>
  </si>
  <si>
    <r>
      <t xml:space="preserve">Select cells A1:C1. Press </t>
    </r>
    <r>
      <rPr>
        <b/>
        <sz val="11"/>
        <color theme="1"/>
        <rFont val="Calibri"/>
        <family val="2"/>
        <scheme val="minor"/>
      </rPr>
      <t>CTRL+%</t>
    </r>
  </si>
  <si>
    <r>
      <t xml:space="preserve">Press </t>
    </r>
    <r>
      <rPr>
        <b/>
        <sz val="11"/>
        <color theme="1"/>
        <rFont val="Calibri"/>
        <family val="2"/>
        <scheme val="minor"/>
      </rPr>
      <t>CTRL+SHIFT+~</t>
    </r>
    <r>
      <rPr>
        <sz val="11"/>
        <color theme="1"/>
        <rFont val="Calibri"/>
        <family val="2"/>
        <scheme val="minor"/>
      </rPr>
      <t xml:space="preserve"> to revert back to General format</t>
    </r>
  </si>
  <si>
    <t>Practice indenting</t>
  </si>
  <si>
    <t>Select the cell to the right and practice using CTRL+ALT+TAB and CTRL+ALT+SHIFT+TAB</t>
  </si>
  <si>
    <r>
      <t xml:space="preserve">Select cells A5:C5. Press </t>
    </r>
    <r>
      <rPr>
        <b/>
        <sz val="11"/>
        <color theme="1"/>
        <rFont val="Calibri"/>
        <family val="2"/>
        <scheme val="minor"/>
      </rPr>
      <t>CTRL+$</t>
    </r>
  </si>
  <si>
    <r>
      <t xml:space="preserve">Press </t>
    </r>
    <r>
      <rPr>
        <b/>
        <sz val="11"/>
        <color theme="1"/>
        <rFont val="Calibri"/>
        <family val="2"/>
        <scheme val="minor"/>
      </rPr>
      <t>CTRL+&amp;</t>
    </r>
    <r>
      <rPr>
        <sz val="11"/>
        <color theme="1"/>
        <rFont val="Calibri"/>
        <family val="2"/>
        <scheme val="minor"/>
      </rPr>
      <t xml:space="preserve"> to add an outer solid border.</t>
    </r>
  </si>
  <si>
    <r>
      <t xml:space="preserve">Select cells A1:C7. Press </t>
    </r>
    <r>
      <rPr>
        <b/>
        <sz val="11"/>
        <color theme="1"/>
        <rFont val="Calibri"/>
        <family val="2"/>
        <scheme val="minor"/>
      </rPr>
      <t>CTRL+_</t>
    </r>
    <r>
      <rPr>
        <sz val="11"/>
        <color theme="1"/>
        <rFont val="Calibri"/>
        <family val="2"/>
        <scheme val="minor"/>
      </rPr>
      <t xml:space="preserve"> to remove borders.</t>
    </r>
  </si>
  <si>
    <r>
      <t xml:space="preserve">The shortcut </t>
    </r>
    <r>
      <rPr>
        <b/>
        <sz val="11"/>
        <color theme="3"/>
        <rFont val="Calibri"/>
        <family val="2"/>
        <scheme val="minor"/>
      </rPr>
      <t>CTRL+~</t>
    </r>
    <r>
      <rPr>
        <sz val="11"/>
        <color theme="3"/>
        <rFont val="Calibri"/>
        <family val="2"/>
        <scheme val="minor"/>
      </rPr>
      <t xml:space="preserve"> (CTRL+SHIFT+Tilde) is useful for changing a value back to a General number when Excel autoformats it as a date, currency, percent, etc.</t>
    </r>
  </si>
  <si>
    <r>
      <t xml:space="preserve">Select cells A3:C3. Press </t>
    </r>
    <r>
      <rPr>
        <b/>
        <sz val="11"/>
        <color theme="1"/>
        <rFont val="Calibri"/>
        <family val="2"/>
        <scheme val="minor"/>
      </rPr>
      <t>CTRL+!</t>
    </r>
  </si>
  <si>
    <t>Single User License. This workbook is licensed to:</t>
  </si>
  <si>
    <t>Enter your name in cell A3 of this worksheet</t>
  </si>
  <si>
    <t>Save a backup copy of this workbook</t>
  </si>
  <si>
    <r>
      <t xml:space="preserve">You can also use the </t>
    </r>
    <r>
      <rPr>
        <b/>
        <sz val="11"/>
        <color theme="1"/>
        <rFont val="Calibri"/>
        <family val="2"/>
        <scheme val="minor"/>
      </rPr>
      <t>Page Break Preview</t>
    </r>
    <r>
      <rPr>
        <sz val="11"/>
        <color theme="1"/>
        <rFont val="Calibri"/>
        <family val="2"/>
        <scheme val="minor"/>
      </rPr>
      <t xml:space="preserve"> found in the </t>
    </r>
    <r>
      <rPr>
        <b/>
        <sz val="11"/>
        <color theme="1"/>
        <rFont val="Calibri"/>
        <family val="2"/>
        <scheme val="minor"/>
      </rPr>
      <t>View</t>
    </r>
    <r>
      <rPr>
        <sz val="11"/>
        <color theme="1"/>
        <rFont val="Calibri"/>
        <family val="2"/>
        <scheme val="minor"/>
      </rPr>
      <t xml:space="preserve"> tab to set the print area. Drag the solid blue lines to change the print area. </t>
    </r>
  </si>
  <si>
    <r>
      <t xml:space="preserve">We use the </t>
    </r>
    <r>
      <rPr>
        <b/>
        <sz val="11"/>
        <color theme="1"/>
        <rFont val="Calibri"/>
        <family val="2"/>
        <scheme val="minor"/>
      </rPr>
      <t>Print Area</t>
    </r>
    <r>
      <rPr>
        <sz val="11"/>
        <color theme="1"/>
        <rFont val="Calibri"/>
        <family val="2"/>
        <scheme val="minor"/>
      </rPr>
      <t xml:space="preserve"> method in almost all the templates we provide. We place instructions, logos, control options, form inputs, help links, and other information outside of a print area, so that a person can print a clean invoice or calendar without having to include all the extraneous information and controls.</t>
    </r>
  </si>
  <si>
    <r>
      <t xml:space="preserve">For infrequent printing, you can select a range of cells and press </t>
    </r>
    <r>
      <rPr>
        <b/>
        <sz val="11"/>
        <color theme="1"/>
        <rFont val="Calibri"/>
        <family val="2"/>
        <scheme val="minor"/>
      </rPr>
      <t>CTRL+p</t>
    </r>
    <r>
      <rPr>
        <sz val="11"/>
        <color theme="1"/>
        <rFont val="Calibri"/>
        <family val="2"/>
        <scheme val="minor"/>
      </rPr>
      <t xml:space="preserve"> then click on </t>
    </r>
    <r>
      <rPr>
        <b/>
        <sz val="11"/>
        <color theme="1"/>
        <rFont val="Calibri"/>
        <family val="2"/>
        <scheme val="minor"/>
      </rPr>
      <t>Print Active Sheets</t>
    </r>
    <r>
      <rPr>
        <sz val="11"/>
        <color theme="1"/>
        <rFont val="Calibri"/>
        <family val="2"/>
        <scheme val="minor"/>
      </rPr>
      <t xml:space="preserve"> and select </t>
    </r>
    <r>
      <rPr>
        <b/>
        <sz val="11"/>
        <color theme="1"/>
        <rFont val="Calibri"/>
        <family val="2"/>
        <scheme val="minor"/>
      </rPr>
      <t>Print Selection</t>
    </r>
    <r>
      <rPr>
        <sz val="11"/>
        <color theme="1"/>
        <rFont val="Calibri"/>
        <family val="2"/>
        <scheme val="minor"/>
      </rPr>
      <t>.</t>
    </r>
  </si>
  <si>
    <r>
      <t xml:space="preserve">Setting a </t>
    </r>
    <r>
      <rPr>
        <b/>
        <sz val="11"/>
        <color theme="1"/>
        <rFont val="Calibri"/>
        <family val="2"/>
        <scheme val="minor"/>
      </rPr>
      <t>Print Area</t>
    </r>
    <r>
      <rPr>
        <sz val="11"/>
        <color theme="1"/>
        <rFont val="Calibri"/>
        <family val="2"/>
        <scheme val="minor"/>
      </rPr>
      <t xml:space="preserve"> is a more permanent solution for when you need to frequently print the same area of a worksheet. To set a print area, select the range you want to print and go to </t>
    </r>
    <r>
      <rPr>
        <b/>
        <sz val="11"/>
        <color theme="1"/>
        <rFont val="Calibri"/>
        <family val="2"/>
        <scheme val="minor"/>
      </rPr>
      <t>Page Layout &gt; Print Area &gt; Set Print Area</t>
    </r>
    <r>
      <rPr>
        <sz val="11"/>
        <color theme="1"/>
        <rFont val="Calibri"/>
        <family val="2"/>
        <scheme val="minor"/>
      </rPr>
      <t xml:space="preserve">. </t>
    </r>
  </si>
  <si>
    <t>Perpetual Calendar Template</t>
  </si>
  <si>
    <t>The following list is not comprehensive. Instead, we have carefully chosen the shortcuts we use most often and are easiest to remember.</t>
  </si>
  <si>
    <t>If this shortcut does not work on your computer, see Tip #4</t>
  </si>
  <si>
    <r>
      <t xml:space="preserve">Use the </t>
    </r>
    <r>
      <rPr>
        <b/>
        <sz val="11"/>
        <color theme="1"/>
        <rFont val="Calibri"/>
        <family val="2"/>
        <scheme val="minor"/>
      </rPr>
      <t>Format Painter</t>
    </r>
    <r>
      <rPr>
        <sz val="11"/>
        <color theme="1"/>
        <rFont val="Calibri"/>
        <family val="2"/>
        <scheme val="minor"/>
      </rPr>
      <t xml:space="preserve"> to quickly copy formatting from one cell, range or object to another.  The Format Painter is found in most of the Microsoft Office products. Select the cell, range or object you want to copy, then click on the Format Painter. Finally, click on the cells or object you want to format.</t>
    </r>
  </si>
  <si>
    <t>Change the background color of the first row in the table from step B. Then, select the first and second rows in the table. Use the Format Painter to paint the rest of the rows.</t>
  </si>
  <si>
    <t>Total:</t>
  </si>
  <si>
    <t>Insert an image into a worksheet</t>
  </si>
  <si>
    <t>Excel Help: Insert a picture</t>
  </si>
  <si>
    <t>Excel Help: Change the size of a picture, shape, text box, or WordArt</t>
  </si>
  <si>
    <t>Format a picture</t>
  </si>
  <si>
    <r>
      <rPr>
        <b/>
        <sz val="11"/>
        <color theme="1"/>
        <rFont val="Calibri"/>
        <family val="2"/>
        <scheme val="minor"/>
      </rPr>
      <t xml:space="preserve">Remove the background </t>
    </r>
    <r>
      <rPr>
        <sz val="11"/>
        <color theme="1"/>
        <rFont val="Calibri"/>
        <family val="2"/>
        <scheme val="minor"/>
      </rPr>
      <t xml:space="preserve">of this picture, leaving only the tiger. You may need to mark its paws as areas to keep before you keep the changes. </t>
    </r>
  </si>
  <si>
    <t>Edit this one</t>
  </si>
  <si>
    <r>
      <rPr>
        <b/>
        <sz val="11"/>
        <color theme="1"/>
        <rFont val="Calibri"/>
        <family val="2"/>
        <scheme val="minor"/>
      </rPr>
      <t>Crop</t>
    </r>
    <r>
      <rPr>
        <sz val="11"/>
        <color theme="1"/>
        <rFont val="Calibri"/>
        <family val="2"/>
        <scheme val="minor"/>
      </rPr>
      <t xml:space="preserve"> this picture, leaving only the top-right balloon.</t>
    </r>
  </si>
  <si>
    <r>
      <t xml:space="preserve">Try using the </t>
    </r>
    <r>
      <rPr>
        <b/>
        <sz val="11"/>
        <color theme="1"/>
        <rFont val="Calibri"/>
        <family val="2"/>
        <scheme val="minor"/>
      </rPr>
      <t>Format</t>
    </r>
    <r>
      <rPr>
        <sz val="11"/>
        <color theme="1"/>
        <rFont val="Calibri"/>
        <family val="2"/>
        <scheme val="minor"/>
      </rPr>
      <t xml:space="preserve"> tab to edit these pictures. All of the images are from the Office ClipArt collection (which you access via </t>
    </r>
    <r>
      <rPr>
        <b/>
        <sz val="11"/>
        <color theme="1"/>
        <rFont val="Calibri"/>
        <family val="2"/>
        <scheme val="minor"/>
      </rPr>
      <t>Insert &gt; Online Pictures &gt; Office.com Clip Art</t>
    </r>
    <r>
      <rPr>
        <sz val="11"/>
        <color theme="1"/>
        <rFont val="Calibri"/>
        <family val="2"/>
        <scheme val="minor"/>
      </rPr>
      <t>).</t>
    </r>
  </si>
  <si>
    <t>Tips for creating shapes</t>
  </si>
  <si>
    <t>Tips for moving shapes</t>
  </si>
  <si>
    <t>Preventing objects from changing size and position</t>
  </si>
  <si>
    <t>Format a shape</t>
  </si>
  <si>
    <t>Change the size of an object</t>
  </si>
  <si>
    <t>Connect shapes with lines</t>
  </si>
  <si>
    <t>Select multiple objects</t>
  </si>
  <si>
    <t>Align or distribute multiple objects</t>
  </si>
  <si>
    <t>Group objects</t>
  </si>
  <si>
    <t>Edit the format of a cell comment</t>
  </si>
  <si>
    <t>SmartArt basics</t>
  </si>
  <si>
    <t>Link a textbox to a cell</t>
  </si>
  <si>
    <t>Cell Formatting Tips</t>
  </si>
  <si>
    <t>Cell Formatting</t>
  </si>
  <si>
    <t>Type</t>
  </si>
  <si>
    <t>Amount</t>
  </si>
  <si>
    <t xml:space="preserve">Excel Help: Using structured references with Excel tables </t>
  </si>
  <si>
    <t>Excel Help: Use calculated columns in an Excel table</t>
  </si>
  <si>
    <t>Excel Help: Create an Excel table</t>
  </si>
  <si>
    <t>Highlight values that are not in a master list</t>
  </si>
  <si>
    <t>Randomize a data set or list</t>
  </si>
  <si>
    <t>Total</t>
  </si>
  <si>
    <t>Create a list of unique values with a PivotTable</t>
  </si>
  <si>
    <t>4)</t>
  </si>
  <si>
    <t>5)</t>
  </si>
  <si>
    <t>6)</t>
  </si>
  <si>
    <t>Charts and Graphs</t>
  </si>
  <si>
    <t>Excel Help: Select all cells on a worksheet</t>
  </si>
  <si>
    <t>Get rid of the green triangles (error checking)</t>
  </si>
  <si>
    <t>Center a title across cells without merging</t>
  </si>
  <si>
    <t>Resize columns and rows</t>
  </si>
  <si>
    <t>Change the Currency symbol</t>
  </si>
  <si>
    <t>Create custom number formats</t>
  </si>
  <si>
    <t>Create a dynamic print area</t>
  </si>
  <si>
    <t>Add and Remove Hyperlinks</t>
  </si>
  <si>
    <t>Speed-key data into tables</t>
  </si>
  <si>
    <t>Enter numbers as text</t>
  </si>
  <si>
    <t>Copy and paste using Paste Special</t>
  </si>
  <si>
    <t>Screenshot from the Job Application Form template.</t>
  </si>
  <si>
    <t>The cell to the right contains a date that doesn't fit within the cell.</t>
  </si>
  <si>
    <r>
      <t xml:space="preserve">Select the cell and press </t>
    </r>
    <r>
      <rPr>
        <b/>
        <sz val="11"/>
        <color theme="1"/>
        <rFont val="Calibri"/>
        <family val="2"/>
        <scheme val="minor"/>
      </rPr>
      <t>CTRL+1</t>
    </r>
    <r>
      <rPr>
        <sz val="11"/>
        <color theme="1"/>
        <rFont val="Calibri"/>
        <family val="2"/>
        <scheme val="minor"/>
      </rPr>
      <t xml:space="preserve"> to open the Format Cells dialog box.</t>
    </r>
  </si>
  <si>
    <r>
      <t xml:space="preserve">Go to the </t>
    </r>
    <r>
      <rPr>
        <b/>
        <sz val="11"/>
        <color theme="1"/>
        <rFont val="Calibri"/>
        <family val="2"/>
        <scheme val="minor"/>
      </rPr>
      <t>Alignment</t>
    </r>
    <r>
      <rPr>
        <sz val="11"/>
        <color theme="1"/>
        <rFont val="Calibri"/>
        <family val="2"/>
        <scheme val="minor"/>
      </rPr>
      <t xml:space="preserve"> tab and check the "</t>
    </r>
    <r>
      <rPr>
        <b/>
        <sz val="11"/>
        <color theme="1"/>
        <rFont val="Calibri"/>
        <family val="2"/>
        <scheme val="minor"/>
      </rPr>
      <t>Shrink to Fit</t>
    </r>
    <r>
      <rPr>
        <sz val="11"/>
        <color theme="1"/>
        <rFont val="Calibri"/>
        <family val="2"/>
        <scheme val="minor"/>
      </rPr>
      <t>" checkbox. Then click OK.</t>
    </r>
  </si>
  <si>
    <r>
      <rPr>
        <b/>
        <u/>
        <sz val="11"/>
        <color rgb="FF0070C0"/>
        <rFont val="Calibri"/>
        <family val="2"/>
        <scheme val="minor"/>
      </rPr>
      <t>Job Application Form</t>
    </r>
    <r>
      <rPr>
        <u/>
        <sz val="11"/>
        <color rgb="FF0070C0"/>
        <rFont val="Calibri"/>
        <family val="2"/>
        <scheme val="minor"/>
      </rPr>
      <t>: Uses Shrink to Fit for the name and address fields</t>
    </r>
  </si>
  <si>
    <t>Intro to Conditional Formatting</t>
  </si>
  <si>
    <t>Advanced conditional formatting</t>
  </si>
  <si>
    <r>
      <rPr>
        <b/>
        <sz val="11"/>
        <color theme="6"/>
        <rFont val="Calibri"/>
        <family val="2"/>
        <scheme val="minor"/>
      </rPr>
      <t>IMPORTANT:</t>
    </r>
    <r>
      <rPr>
        <sz val="11"/>
        <color theme="6"/>
        <rFont val="Calibri"/>
        <family val="2"/>
        <scheme val="minor"/>
      </rPr>
      <t xml:space="preserve"> Wrap Text must be turned on when using Line Breaks within a cell.</t>
    </r>
  </si>
  <si>
    <t>Use and create Themes</t>
  </si>
  <si>
    <t>Use and create Cell Styles</t>
  </si>
  <si>
    <t>Loan Amount</t>
  </si>
  <si>
    <t>Annual Interest Rate</t>
  </si>
  <si>
    <t>Term of Loan (in Years)</t>
  </si>
  <si>
    <t>Total Interest</t>
  </si>
  <si>
    <t>INPUTS</t>
  </si>
  <si>
    <t>OUTPUTS</t>
  </si>
  <si>
    <t>Monthly Payment</t>
  </si>
  <si>
    <r>
      <t xml:space="preserve">A formula calculates a value based on a set of inputs. What if you want to reverse the problem to make one of the inputs the thing you </t>
    </r>
    <r>
      <rPr>
        <b/>
        <sz val="11"/>
        <rFont val="Calibri"/>
        <family val="2"/>
        <scheme val="minor"/>
      </rPr>
      <t>solve</t>
    </r>
    <r>
      <rPr>
        <sz val="11"/>
        <rFont val="Calibri"/>
        <family val="2"/>
        <scheme val="minor"/>
      </rPr>
      <t xml:space="preserve"> for? Depending on your model, you may be able to use </t>
    </r>
    <r>
      <rPr>
        <b/>
        <sz val="11"/>
        <rFont val="Calibri"/>
        <family val="2"/>
        <scheme val="minor"/>
      </rPr>
      <t>Goal Seek</t>
    </r>
    <r>
      <rPr>
        <sz val="11"/>
        <rFont val="Calibri"/>
        <family val="2"/>
        <scheme val="minor"/>
      </rPr>
      <t xml:space="preserve"> to do that, by going to </t>
    </r>
    <r>
      <rPr>
        <b/>
        <sz val="11"/>
        <rFont val="Calibri"/>
        <family val="2"/>
        <scheme val="minor"/>
      </rPr>
      <t>Data &gt; What-If Analysis &gt; Goal Seek</t>
    </r>
    <r>
      <rPr>
        <sz val="11"/>
        <rFont val="Calibri"/>
        <family val="2"/>
        <scheme val="minor"/>
      </rPr>
      <t>.</t>
    </r>
  </si>
  <si>
    <t>Select the Monthly Payment value</t>
  </si>
  <si>
    <r>
      <t xml:space="preserve">Go to </t>
    </r>
    <r>
      <rPr>
        <b/>
        <sz val="11"/>
        <color theme="1"/>
        <rFont val="Calibri"/>
        <family val="2"/>
        <scheme val="minor"/>
      </rPr>
      <t>Data &gt; What-If &gt; Goal Seek</t>
    </r>
  </si>
  <si>
    <r>
      <t>In the "</t>
    </r>
    <r>
      <rPr>
        <b/>
        <sz val="11"/>
        <color theme="1"/>
        <rFont val="Calibri"/>
        <family val="2"/>
        <scheme val="minor"/>
      </rPr>
      <t>By changing cell</t>
    </r>
    <r>
      <rPr>
        <sz val="11"/>
        <color theme="1"/>
        <rFont val="Calibri"/>
        <family val="2"/>
        <scheme val="minor"/>
      </rPr>
      <t>" field, select the Loan Amount cell.</t>
    </r>
  </si>
  <si>
    <r>
      <t>In the "</t>
    </r>
    <r>
      <rPr>
        <b/>
        <sz val="11"/>
        <color theme="1"/>
        <rFont val="Calibri"/>
        <family val="2"/>
        <scheme val="minor"/>
      </rPr>
      <t>Set cell</t>
    </r>
    <r>
      <rPr>
        <sz val="11"/>
        <color theme="1"/>
        <rFont val="Calibri"/>
        <family val="2"/>
        <scheme val="minor"/>
      </rPr>
      <t>" field, select the Monthly Payment value.</t>
    </r>
  </si>
  <si>
    <r>
      <t>In the "</t>
    </r>
    <r>
      <rPr>
        <b/>
        <sz val="11"/>
        <color theme="1"/>
        <rFont val="Calibri"/>
        <family val="2"/>
        <scheme val="minor"/>
      </rPr>
      <t>To value</t>
    </r>
    <r>
      <rPr>
        <sz val="11"/>
        <color theme="1"/>
        <rFont val="Calibri"/>
        <family val="2"/>
        <scheme val="minor"/>
      </rPr>
      <t>" field, enter "400"</t>
    </r>
  </si>
  <si>
    <r>
      <t xml:space="preserve">Click </t>
    </r>
    <r>
      <rPr>
        <b/>
        <sz val="11"/>
        <color theme="1"/>
        <rFont val="Calibri"/>
        <family val="2"/>
        <scheme val="minor"/>
      </rPr>
      <t>OK</t>
    </r>
    <r>
      <rPr>
        <sz val="11"/>
        <color theme="1"/>
        <rFont val="Calibri"/>
        <family val="2"/>
        <scheme val="minor"/>
      </rPr>
      <t>.</t>
    </r>
  </si>
  <si>
    <t>In this example, a formula is used to calculate the monthly payment based on a loan amount, interest rate, and term. What if you know the exact Monthly Payment that you can afford, and want to solve for the maximum Loan Amount? Follow the steps below to see how this is done with Goal Seek.</t>
  </si>
  <si>
    <r>
      <t xml:space="preserve">Use the </t>
    </r>
    <r>
      <rPr>
        <b/>
        <sz val="11"/>
        <color theme="3"/>
        <rFont val="Calibri"/>
        <family val="2"/>
        <scheme val="minor"/>
      </rPr>
      <t>Solver</t>
    </r>
    <r>
      <rPr>
        <sz val="11"/>
        <color theme="3"/>
        <rFont val="Calibri"/>
        <family val="2"/>
        <scheme val="minor"/>
      </rPr>
      <t xml:space="preserve"> for advanced optimization and when you have multiple constraints and input variables. In Excel 2010, enable the Solver Add-In by going to </t>
    </r>
    <r>
      <rPr>
        <b/>
        <sz val="11"/>
        <color theme="3"/>
        <rFont val="Calibri"/>
        <family val="2"/>
        <scheme val="minor"/>
      </rPr>
      <t>Developer &gt; Add-Ins</t>
    </r>
    <r>
      <rPr>
        <sz val="11"/>
        <color theme="3"/>
        <rFont val="Calibri"/>
        <family val="2"/>
        <scheme val="minor"/>
      </rPr>
      <t xml:space="preserve">. The Solver command will show up in the </t>
    </r>
    <r>
      <rPr>
        <b/>
        <sz val="11"/>
        <color theme="3"/>
        <rFont val="Calibri"/>
        <family val="2"/>
        <scheme val="minor"/>
      </rPr>
      <t>Data</t>
    </r>
    <r>
      <rPr>
        <sz val="11"/>
        <color theme="3"/>
        <rFont val="Calibri"/>
        <family val="2"/>
        <scheme val="minor"/>
      </rPr>
      <t xml:space="preserve"> ribbon.</t>
    </r>
  </si>
  <si>
    <r>
      <t xml:space="preserve">Vertex42.com: </t>
    </r>
    <r>
      <rPr>
        <b/>
        <u/>
        <sz val="11"/>
        <color rgb="FF0070C0"/>
        <rFont val="Calibri"/>
        <family val="2"/>
        <scheme val="minor"/>
      </rPr>
      <t>Excel Solver Examples</t>
    </r>
  </si>
  <si>
    <t>Vertex42.com: Using Goal Seek with the Debt Reduction Calculator</t>
  </si>
  <si>
    <t>Create custom functions using VBA</t>
  </si>
  <si>
    <t>Select non-contiguous ranges</t>
  </si>
  <si>
    <r>
      <t xml:space="preserve">The image below shows the Vertex42 Perpetual Calendar template in </t>
    </r>
    <r>
      <rPr>
        <b/>
        <sz val="11"/>
        <color theme="1"/>
        <rFont val="Calibri"/>
        <family val="2"/>
        <scheme val="minor"/>
      </rPr>
      <t>Page Break Preview mode</t>
    </r>
    <r>
      <rPr>
        <sz val="11"/>
        <color theme="1"/>
        <rFont val="Calibri"/>
        <family val="2"/>
        <scheme val="minor"/>
      </rPr>
      <t>. Note that the area outside the print area is gray. The dotted blue lines show page breaks.</t>
    </r>
  </si>
  <si>
    <t>Waranty</t>
  </si>
  <si>
    <t>Direct Sales</t>
  </si>
  <si>
    <t>Advertising</t>
  </si>
  <si>
    <t>SEO/Website</t>
  </si>
  <si>
    <t>Marketing and Sales</t>
  </si>
  <si>
    <t>Prototyping</t>
  </si>
  <si>
    <t>CAD</t>
  </si>
  <si>
    <t>Circuit Design</t>
  </si>
  <si>
    <t>Programming</t>
  </si>
  <si>
    <t>Development</t>
  </si>
  <si>
    <t>Production</t>
  </si>
  <si>
    <t>Tooling</t>
  </si>
  <si>
    <t>Mold</t>
  </si>
  <si>
    <t>Welder</t>
  </si>
  <si>
    <t>Test Fixture</t>
  </si>
  <si>
    <t>Department/Task</t>
  </si>
  <si>
    <t>Vertex42.com: Grouping and Outlining in Excel</t>
  </si>
  <si>
    <t>Referenced Cells</t>
  </si>
  <si>
    <r>
      <rPr>
        <b/>
        <sz val="11"/>
        <color theme="1"/>
        <rFont val="Calibri"/>
        <family val="2"/>
        <scheme val="minor"/>
      </rPr>
      <t>Create the Fibinocci Sequence</t>
    </r>
    <r>
      <rPr>
        <sz val="11"/>
        <color theme="1"/>
        <rFont val="Calibri"/>
        <family val="2"/>
        <scheme val="minor"/>
      </rPr>
      <t xml:space="preserve">: Select the cell under </t>
    </r>
    <r>
      <rPr>
        <b/>
        <sz val="11"/>
        <color theme="1"/>
        <rFont val="Calibri"/>
        <family val="2"/>
        <scheme val="minor"/>
      </rPr>
      <t>Start</t>
    </r>
    <r>
      <rPr>
        <sz val="11"/>
        <color theme="1"/>
        <rFont val="Calibri"/>
        <family val="2"/>
        <scheme val="minor"/>
      </rPr>
      <t xml:space="preserve"> and drag the Fill Handle to copy the cell (and its formula) to the right until you get to the cell under </t>
    </r>
    <r>
      <rPr>
        <b/>
        <sz val="11"/>
        <color theme="1"/>
        <rFont val="Calibri"/>
        <family val="2"/>
        <scheme val="minor"/>
      </rPr>
      <t>End</t>
    </r>
    <r>
      <rPr>
        <sz val="11"/>
        <color theme="1"/>
        <rFont val="Calibri"/>
        <family val="2"/>
        <scheme val="minor"/>
      </rPr>
      <t>. Notice how the referenced cells are always the two cells to the left of the formula.</t>
    </r>
  </si>
  <si>
    <r>
      <rPr>
        <b/>
        <sz val="11"/>
        <color theme="1"/>
        <rFont val="Calibri"/>
        <family val="2"/>
        <scheme val="minor"/>
      </rPr>
      <t>Add a single value to a range of cells</t>
    </r>
    <r>
      <rPr>
        <sz val="11"/>
        <color theme="1"/>
        <rFont val="Calibri"/>
        <family val="2"/>
        <scheme val="minor"/>
      </rPr>
      <t xml:space="preserve">: Select the cell under </t>
    </r>
    <r>
      <rPr>
        <b/>
        <sz val="11"/>
        <color theme="1"/>
        <rFont val="Calibri"/>
        <family val="2"/>
        <scheme val="minor"/>
      </rPr>
      <t>Start</t>
    </r>
    <r>
      <rPr>
        <sz val="11"/>
        <color theme="1"/>
        <rFont val="Calibri"/>
        <family val="2"/>
        <scheme val="minor"/>
      </rPr>
      <t xml:space="preserve"> and drag the Fill Handle to copy the cell (and its formula) to the right until you get to the cell under </t>
    </r>
    <r>
      <rPr>
        <b/>
        <sz val="11"/>
        <color theme="1"/>
        <rFont val="Calibri"/>
        <family val="2"/>
        <scheme val="minor"/>
      </rPr>
      <t>End</t>
    </r>
    <r>
      <rPr>
        <sz val="11"/>
        <color theme="1"/>
        <rFont val="Calibri"/>
        <family val="2"/>
        <scheme val="minor"/>
      </rPr>
      <t>.  Notice that the absolute reference remains the same, while the relative reference moves with the formula.</t>
    </r>
  </si>
  <si>
    <t>Use ALT key shortcuts</t>
  </si>
  <si>
    <t>Create dynamic named ranges</t>
  </si>
  <si>
    <t>When a column is too narrow to display a number or date, you will see "#####" in the cell.  Use the "Shrink to Fit" cell format option to avoid showing "#####" if you can't make the column wider or wrap the text. This can be especially useful for cells containing dates or for forms with fixed formatting.</t>
  </si>
  <si>
    <t>A "#####" error may also mean that a cell formatted as a date or time contains a negative value.</t>
  </si>
  <si>
    <r>
      <t xml:space="preserve">You can use the </t>
    </r>
    <r>
      <rPr>
        <b/>
        <sz val="11"/>
        <rFont val="Calibri"/>
        <family val="2"/>
        <scheme val="minor"/>
      </rPr>
      <t>Group and Outline</t>
    </r>
    <r>
      <rPr>
        <sz val="11"/>
        <rFont val="Calibri"/>
        <family val="2"/>
        <scheme val="minor"/>
      </rPr>
      <t xml:space="preserve"> features via the </t>
    </r>
    <r>
      <rPr>
        <b/>
        <sz val="11"/>
        <rFont val="Calibri"/>
        <family val="2"/>
        <scheme val="minor"/>
      </rPr>
      <t>Data</t>
    </r>
    <r>
      <rPr>
        <sz val="11"/>
        <rFont val="Calibri"/>
        <family val="2"/>
        <scheme val="minor"/>
      </rPr>
      <t xml:space="preserve"> tab to expand and contract groups of rows. Select a number of rows then go to </t>
    </r>
    <r>
      <rPr>
        <b/>
        <sz val="11"/>
        <rFont val="Calibri"/>
        <family val="2"/>
        <scheme val="minor"/>
      </rPr>
      <t>Data &gt; Group</t>
    </r>
    <r>
      <rPr>
        <sz val="11"/>
        <rFont val="Calibri"/>
        <family val="2"/>
        <scheme val="minor"/>
      </rPr>
      <t xml:space="preserve"> or </t>
    </r>
    <r>
      <rPr>
        <b/>
        <sz val="11"/>
        <rFont val="Calibri"/>
        <family val="2"/>
        <scheme val="minor"/>
      </rPr>
      <t>Data &gt; Ungroup</t>
    </r>
    <r>
      <rPr>
        <sz val="11"/>
        <rFont val="Calibri"/>
        <family val="2"/>
        <scheme val="minor"/>
      </rPr>
      <t xml:space="preserve"> to add or remove the grouping.  Groups can also be nested inside of each other. This feature is useful for temporarily hiding details you may not need to see all the time.</t>
    </r>
  </si>
  <si>
    <t>Columns can also be grouped. Grouping columns can be a great way to hide sections of very large data tables.</t>
  </si>
  <si>
    <t>Quickly expand and collapse entire group levels by  clicking on the level numbers at the top of the worksheet.</t>
  </si>
  <si>
    <r>
      <t xml:space="preserve">Below is a mini budget for an engineering project.  Notice how the Marketing and Sales items have been grouped.  Collapse the group by clicking on the </t>
    </r>
    <r>
      <rPr>
        <b/>
        <sz val="11"/>
        <color theme="1"/>
        <rFont val="Calibri"/>
        <family val="2"/>
        <scheme val="minor"/>
      </rPr>
      <t>[-]</t>
    </r>
    <r>
      <rPr>
        <sz val="11"/>
        <color theme="1"/>
        <rFont val="Calibri"/>
        <family val="2"/>
        <scheme val="minor"/>
      </rPr>
      <t xml:space="preserve"> button to the left of the row numbers. Then, add grouping to the Development and Production sections.</t>
    </r>
  </si>
  <si>
    <t>Collapse and expand groups of rows</t>
  </si>
  <si>
    <t>Name cells and ranges</t>
  </si>
  <si>
    <t>Use What-If scenarios</t>
  </si>
  <si>
    <t>Generate random numbers</t>
  </si>
  <si>
    <t>If you are using a picture or image someone else created, be sure you have their permission! Otherwise, you might be violating copyright laws.</t>
  </si>
  <si>
    <r>
      <t xml:space="preserve">When you select a picture or image, a new </t>
    </r>
    <r>
      <rPr>
        <b/>
        <sz val="11"/>
        <color theme="1"/>
        <rFont val="Calibri"/>
        <family val="2"/>
        <scheme val="minor"/>
      </rPr>
      <t>Format</t>
    </r>
    <r>
      <rPr>
        <sz val="11"/>
        <color theme="1"/>
        <rFont val="Calibri"/>
        <family val="2"/>
        <scheme val="minor"/>
      </rPr>
      <t xml:space="preserve"> tab appears in the ribbon, as shown in the image below. This contextual tab (so named because it only appears when a picture is selected) has some very useful formatting commands. We will try a few, and you can experiment with the other commands on your own.</t>
    </r>
  </si>
  <si>
    <t>It should look like…</t>
  </si>
  <si>
    <t>Select the image</t>
  </si>
  <si>
    <r>
      <t xml:space="preserve">When you are done, click </t>
    </r>
    <r>
      <rPr>
        <b/>
        <sz val="11"/>
        <color theme="1"/>
        <rFont val="Calibri"/>
        <family val="2"/>
        <scheme val="minor"/>
      </rPr>
      <t>Keep Changes</t>
    </r>
  </si>
  <si>
    <r>
      <t xml:space="preserve">Fine-tune the selection by resizing or using the </t>
    </r>
    <r>
      <rPr>
        <b/>
        <sz val="11"/>
        <color theme="1"/>
        <rFont val="Calibri"/>
        <family val="2"/>
        <scheme val="minor"/>
      </rPr>
      <t>Mark Areas to Keep</t>
    </r>
    <r>
      <rPr>
        <sz val="11"/>
        <color theme="1"/>
        <rFont val="Calibri"/>
        <family val="2"/>
        <scheme val="minor"/>
      </rPr>
      <t xml:space="preserve"> command</t>
    </r>
  </si>
  <si>
    <t>Press Undo (CTRL+z) to try again</t>
  </si>
  <si>
    <r>
      <t xml:space="preserve">Go to </t>
    </r>
    <r>
      <rPr>
        <b/>
        <sz val="11"/>
        <color theme="1"/>
        <rFont val="Calibri"/>
        <family val="2"/>
        <scheme val="minor"/>
      </rPr>
      <t>Format &gt; Crop</t>
    </r>
  </si>
  <si>
    <r>
      <t xml:space="preserve">Go to </t>
    </r>
    <r>
      <rPr>
        <b/>
        <sz val="11"/>
        <color theme="1"/>
        <rFont val="Calibri"/>
        <family val="2"/>
        <scheme val="minor"/>
      </rPr>
      <t>Format &gt; Remove Background</t>
    </r>
  </si>
  <si>
    <t>Drag the dark lines to select the portion of the image you want to keep.</t>
  </si>
  <si>
    <t>Press Undo (CTRL+z) a few times to try again.</t>
  </si>
  <si>
    <r>
      <t xml:space="preserve">When you are done, click </t>
    </r>
    <r>
      <rPr>
        <b/>
        <sz val="11"/>
        <color theme="1"/>
        <rFont val="Calibri"/>
        <family val="2"/>
        <scheme val="minor"/>
      </rPr>
      <t>Crop</t>
    </r>
    <r>
      <rPr>
        <sz val="11"/>
        <color theme="1"/>
        <rFont val="Calibri"/>
        <family val="2"/>
        <scheme val="minor"/>
      </rPr>
      <t xml:space="preserve"> again, or click away from the image.</t>
    </r>
  </si>
  <si>
    <t>Press Redo (CTRL+y) if you pressed Undo too many times.</t>
  </si>
  <si>
    <r>
      <t xml:space="preserve">Style </t>
    </r>
    <r>
      <rPr>
        <sz val="11"/>
        <color theme="1"/>
        <rFont val="Calibri"/>
        <family val="2"/>
        <scheme val="minor"/>
      </rPr>
      <t xml:space="preserve">this picture by applying a </t>
    </r>
    <r>
      <rPr>
        <b/>
        <sz val="11"/>
        <color theme="1"/>
        <rFont val="Calibri"/>
        <family val="2"/>
        <scheme val="minor"/>
      </rPr>
      <t>picture effect</t>
    </r>
    <r>
      <rPr>
        <sz val="11"/>
        <color theme="1"/>
        <rFont val="Calibri"/>
        <family val="2"/>
        <scheme val="minor"/>
      </rPr>
      <t>.</t>
    </r>
  </si>
  <si>
    <t>It may look like…</t>
  </si>
  <si>
    <r>
      <t xml:space="preserve">You may want to experiment with other Crop options, such as </t>
    </r>
    <r>
      <rPr>
        <b/>
        <sz val="11"/>
        <color theme="0" tint="-0.499984740745262"/>
        <rFont val="Calibri"/>
        <family val="2"/>
        <scheme val="minor"/>
      </rPr>
      <t>Crop to Shape</t>
    </r>
    <r>
      <rPr>
        <sz val="11"/>
        <color theme="0" tint="-0.499984740745262"/>
        <rFont val="Calibri"/>
        <family val="2"/>
        <scheme val="minor"/>
      </rPr>
      <t xml:space="preserve"> or cropping to a specific </t>
    </r>
    <r>
      <rPr>
        <b/>
        <sz val="11"/>
        <color theme="0" tint="-0.499984740745262"/>
        <rFont val="Calibri"/>
        <family val="2"/>
        <scheme val="minor"/>
      </rPr>
      <t>Aspect Ratio</t>
    </r>
    <r>
      <rPr>
        <sz val="11"/>
        <color theme="0" tint="-0.499984740745262"/>
        <rFont val="Calibri"/>
        <family val="2"/>
        <scheme val="minor"/>
      </rPr>
      <t>.</t>
    </r>
  </si>
  <si>
    <r>
      <t xml:space="preserve">When you crop an image inserted into Excel, the original image can be retrieved using </t>
    </r>
    <r>
      <rPr>
        <b/>
        <sz val="11"/>
        <color theme="6"/>
        <rFont val="Calibri"/>
        <family val="2"/>
        <scheme val="minor"/>
      </rPr>
      <t>Format &gt; Reset Picture and Size</t>
    </r>
    <r>
      <rPr>
        <sz val="11"/>
        <color theme="6"/>
        <rFont val="Calibri"/>
        <family val="2"/>
        <scheme val="minor"/>
      </rPr>
      <t xml:space="preserve">. This is a potential security problem if you THINK you are removing data from the picture that you don't want somebody to see. Even using the </t>
    </r>
    <r>
      <rPr>
        <b/>
        <sz val="11"/>
        <color theme="6"/>
        <rFont val="Calibri"/>
        <family val="2"/>
        <scheme val="minor"/>
      </rPr>
      <t xml:space="preserve">Format &gt; Compress Pictures </t>
    </r>
    <r>
      <rPr>
        <sz val="11"/>
        <color theme="6"/>
        <rFont val="Calibri"/>
        <family val="2"/>
        <scheme val="minor"/>
      </rPr>
      <t>command may not permanently delete the cropped area.</t>
    </r>
  </si>
  <si>
    <r>
      <rPr>
        <b/>
        <sz val="11"/>
        <color theme="3"/>
        <rFont val="Calibri"/>
        <family val="2"/>
        <scheme val="minor"/>
      </rPr>
      <t>Double-click</t>
    </r>
    <r>
      <rPr>
        <sz val="11"/>
        <color theme="3"/>
        <rFont val="Calibri"/>
        <family val="2"/>
        <scheme val="minor"/>
      </rPr>
      <t xml:space="preserve"> the Format Painter to apply the format to multiple objects or cells.</t>
    </r>
  </si>
  <si>
    <t>Apply formatting to multiple shapes</t>
  </si>
  <si>
    <t>Level</t>
  </si>
  <si>
    <t>Handling errors in formulas (#REF!, #DIV/0!, #VALUE!, #N/A)</t>
  </si>
  <si>
    <t>X</t>
  </si>
  <si>
    <r>
      <t xml:space="preserve">There are books and websites that list all Excel functions, but one of the best ways to familiarize yourself with the built-in Excel functions is to use the </t>
    </r>
    <r>
      <rPr>
        <b/>
        <sz val="11"/>
        <color theme="1"/>
        <rFont val="Calibri"/>
        <family val="2"/>
        <scheme val="minor"/>
      </rPr>
      <t>Insert Function</t>
    </r>
    <r>
      <rPr>
        <sz val="11"/>
        <color theme="1"/>
        <rFont val="Calibri"/>
        <family val="2"/>
        <scheme val="minor"/>
      </rPr>
      <t xml:space="preserve"> dialog box via the Formula tab (or </t>
    </r>
    <r>
      <rPr>
        <b/>
        <sz val="11"/>
        <color theme="1"/>
        <rFont val="Calibri"/>
        <family val="2"/>
        <scheme val="minor"/>
      </rPr>
      <t>SHIFT+F3</t>
    </r>
    <r>
      <rPr>
        <sz val="11"/>
        <color theme="1"/>
        <rFont val="Calibri"/>
        <family val="2"/>
        <scheme val="minor"/>
      </rPr>
      <t>).</t>
    </r>
  </si>
  <si>
    <t>Edit an existing formula</t>
  </si>
  <si>
    <t>Intro to Formulas</t>
  </si>
  <si>
    <r>
      <t xml:space="preserve">Go to </t>
    </r>
    <r>
      <rPr>
        <b/>
        <sz val="11"/>
        <color theme="1"/>
        <rFont val="Calibri"/>
        <family val="2"/>
        <scheme val="minor"/>
      </rPr>
      <t>Format &gt; Picture Effect</t>
    </r>
    <r>
      <rPr>
        <sz val="11"/>
        <color theme="1"/>
        <rFont val="Calibri"/>
        <family val="2"/>
        <scheme val="minor"/>
      </rPr>
      <t xml:space="preserve">, or choose one of styles from the gallery of </t>
    </r>
    <r>
      <rPr>
        <b/>
        <sz val="11"/>
        <color theme="1"/>
        <rFont val="Calibri"/>
        <family val="2"/>
        <scheme val="minor"/>
      </rPr>
      <t>Picture Styles</t>
    </r>
  </si>
  <si>
    <t>Excel Help: Add Numbers in Excel 2013 (applies to 2010 also)</t>
  </si>
  <si>
    <t>The following videos provide a good introduction to creating simple formulas that add numbers.</t>
  </si>
  <si>
    <t>Excel Help: The SUM Function in Excel 2013 (applies to 2010 also)</t>
  </si>
  <si>
    <t>Relative references (B2)</t>
  </si>
  <si>
    <t>Absolute references ($B$2)</t>
  </si>
  <si>
    <t>Mixed references ($B2 and B$2)</t>
  </si>
  <si>
    <t>Copy data subset via Advanced Filters</t>
  </si>
  <si>
    <r>
      <t xml:space="preserve">When entering or editing a formula, you can press </t>
    </r>
    <r>
      <rPr>
        <b/>
        <sz val="11"/>
        <color theme="3"/>
        <rFont val="Calibri"/>
        <family val="2"/>
        <scheme val="minor"/>
      </rPr>
      <t>F4</t>
    </r>
    <r>
      <rPr>
        <sz val="11"/>
        <color theme="3"/>
        <rFont val="Calibri"/>
        <family val="2"/>
        <scheme val="minor"/>
      </rPr>
      <t xml:space="preserve"> when the cursor is on a cell reference to toggle between </t>
    </r>
    <r>
      <rPr>
        <b/>
        <sz val="11"/>
        <color theme="3"/>
        <rFont val="Calibri"/>
        <family val="2"/>
        <scheme val="minor"/>
      </rPr>
      <t>A1, $A$1, A$1, $A1</t>
    </r>
    <r>
      <rPr>
        <sz val="11"/>
        <color theme="3"/>
        <rFont val="Calibri"/>
        <family val="2"/>
        <scheme val="minor"/>
      </rPr>
      <t xml:space="preserve">. Even better, </t>
    </r>
    <r>
      <rPr>
        <b/>
        <sz val="11"/>
        <color theme="3"/>
        <rFont val="Calibri"/>
        <family val="2"/>
        <scheme val="minor"/>
      </rPr>
      <t>F4</t>
    </r>
    <r>
      <rPr>
        <sz val="11"/>
        <color theme="3"/>
        <rFont val="Calibri"/>
        <family val="2"/>
        <scheme val="minor"/>
      </rPr>
      <t xml:space="preserve"> will change </t>
    </r>
    <r>
      <rPr>
        <b/>
        <sz val="11"/>
        <color theme="3"/>
        <rFont val="Calibri"/>
        <family val="2"/>
        <scheme val="minor"/>
      </rPr>
      <t>all references simultaneously</t>
    </r>
    <r>
      <rPr>
        <sz val="11"/>
        <color theme="3"/>
        <rFont val="Calibri"/>
        <family val="2"/>
        <scheme val="minor"/>
      </rPr>
      <t xml:space="preserve"> if you have multiple references selected.</t>
    </r>
  </si>
  <si>
    <r>
      <t xml:space="preserve">When you Copy and Paste a cell containing a formula, </t>
    </r>
    <r>
      <rPr>
        <b/>
        <sz val="11"/>
        <color theme="1"/>
        <rFont val="Calibri"/>
        <family val="2"/>
        <scheme val="minor"/>
      </rPr>
      <t>Relative</t>
    </r>
    <r>
      <rPr>
        <sz val="11"/>
        <color theme="1"/>
        <rFont val="Calibri"/>
        <family val="2"/>
        <scheme val="minor"/>
      </rPr>
      <t xml:space="preserve"> references like </t>
    </r>
    <r>
      <rPr>
        <b/>
        <sz val="11"/>
        <color theme="1"/>
        <rFont val="Calibri"/>
        <family val="2"/>
        <scheme val="minor"/>
      </rPr>
      <t>=B2</t>
    </r>
    <r>
      <rPr>
        <sz val="11"/>
        <color theme="1"/>
        <rFont val="Calibri"/>
        <family val="2"/>
        <scheme val="minor"/>
      </rPr>
      <t xml:space="preserve"> may change but </t>
    </r>
    <r>
      <rPr>
        <b/>
        <sz val="11"/>
        <color theme="1"/>
        <rFont val="Calibri"/>
        <family val="2"/>
        <scheme val="minor"/>
      </rPr>
      <t>Absolute</t>
    </r>
    <r>
      <rPr>
        <sz val="11"/>
        <color theme="1"/>
        <rFont val="Calibri"/>
        <family val="2"/>
        <scheme val="minor"/>
      </rPr>
      <t xml:space="preserve"> references like </t>
    </r>
    <r>
      <rPr>
        <b/>
        <sz val="11"/>
        <color theme="1"/>
        <rFont val="Calibri"/>
        <family val="2"/>
        <scheme val="minor"/>
      </rPr>
      <t>=$B$2</t>
    </r>
    <r>
      <rPr>
        <sz val="11"/>
        <color theme="1"/>
        <rFont val="Calibri"/>
        <family val="2"/>
        <scheme val="minor"/>
      </rPr>
      <t xml:space="preserve"> will not. For example, if you copied a cell containing the formula </t>
    </r>
    <r>
      <rPr>
        <b/>
        <sz val="11"/>
        <color theme="1"/>
        <rFont val="Calibri"/>
        <family val="2"/>
        <scheme val="minor"/>
      </rPr>
      <t>=B2</t>
    </r>
    <r>
      <rPr>
        <sz val="11"/>
        <color theme="1"/>
        <rFont val="Calibri"/>
        <family val="2"/>
        <scheme val="minor"/>
      </rPr>
      <t xml:space="preserve"> and pasted it one column to the right and 2 rows down, the new cell would contain the formula </t>
    </r>
    <r>
      <rPr>
        <b/>
        <sz val="11"/>
        <color theme="1"/>
        <rFont val="Calibri"/>
        <family val="2"/>
        <scheme val="minor"/>
      </rPr>
      <t>=C4</t>
    </r>
    <r>
      <rPr>
        <sz val="11"/>
        <color theme="1"/>
        <rFont val="Calibri"/>
        <family val="2"/>
        <scheme val="minor"/>
      </rPr>
      <t xml:space="preserve">. If you copy a cell containing a </t>
    </r>
    <r>
      <rPr>
        <b/>
        <sz val="11"/>
        <color theme="1"/>
        <rFont val="Calibri"/>
        <family val="2"/>
        <scheme val="minor"/>
      </rPr>
      <t>Mixed</t>
    </r>
    <r>
      <rPr>
        <sz val="11"/>
        <color theme="1"/>
        <rFont val="Calibri"/>
        <family val="2"/>
        <scheme val="minor"/>
      </rPr>
      <t xml:space="preserve"> reference like </t>
    </r>
    <r>
      <rPr>
        <b/>
        <sz val="11"/>
        <color theme="1"/>
        <rFont val="Calibri"/>
        <family val="2"/>
        <scheme val="minor"/>
      </rPr>
      <t>=B$4</t>
    </r>
    <r>
      <rPr>
        <sz val="11"/>
        <color theme="1"/>
        <rFont val="Calibri"/>
        <family val="2"/>
        <scheme val="minor"/>
      </rPr>
      <t>, the column (B) may change, but the row (4) will not.</t>
    </r>
  </si>
  <si>
    <r>
      <t xml:space="preserve">A </t>
    </r>
    <r>
      <rPr>
        <b/>
        <sz val="11"/>
        <color theme="1"/>
        <rFont val="Calibri"/>
        <family val="2"/>
        <scheme val="minor"/>
      </rPr>
      <t>dollar sign ($)</t>
    </r>
    <r>
      <rPr>
        <sz val="11"/>
        <color theme="1"/>
        <rFont val="Calibri"/>
        <family val="2"/>
        <scheme val="minor"/>
      </rPr>
      <t xml:space="preserve"> before a column letter or row number can be thought of as an "</t>
    </r>
    <r>
      <rPr>
        <b/>
        <sz val="11"/>
        <color theme="1"/>
        <rFont val="Calibri"/>
        <family val="2"/>
        <scheme val="minor"/>
      </rPr>
      <t>anchor</t>
    </r>
    <r>
      <rPr>
        <sz val="11"/>
        <color theme="1"/>
        <rFont val="Calibri"/>
        <family val="2"/>
        <scheme val="minor"/>
      </rPr>
      <t>." If you do not want the column to change, add the anchor ($) before the column letter. If you do not want the row to change, add the anchor ($) before the row number.</t>
    </r>
  </si>
  <si>
    <r>
      <t xml:space="preserve">Take a couple minutes to browse the built-in Excel functions using the </t>
    </r>
    <r>
      <rPr>
        <b/>
        <sz val="11"/>
        <color theme="1"/>
        <rFont val="Calibri"/>
        <family val="2"/>
        <scheme val="minor"/>
      </rPr>
      <t>Insert Function</t>
    </r>
    <r>
      <rPr>
        <sz val="11"/>
        <color theme="1"/>
        <rFont val="Calibri"/>
        <family val="2"/>
        <scheme val="minor"/>
      </rPr>
      <t xml:space="preserve"> dialog box.</t>
    </r>
  </si>
  <si>
    <r>
      <t xml:space="preserve">To edit an existing formula, you can either (1) double-click on the cell, (2) select the cell and press </t>
    </r>
    <r>
      <rPr>
        <b/>
        <sz val="11"/>
        <color theme="1"/>
        <rFont val="Calibri"/>
        <family val="2"/>
        <scheme val="minor"/>
      </rPr>
      <t>F2</t>
    </r>
    <r>
      <rPr>
        <sz val="11"/>
        <color theme="1"/>
        <rFont val="Calibri"/>
        <family val="2"/>
        <scheme val="minor"/>
      </rPr>
      <t xml:space="preserve">, or (3) select the cell and click somewhere in the </t>
    </r>
    <r>
      <rPr>
        <b/>
        <sz val="11"/>
        <color theme="1"/>
        <rFont val="Calibri"/>
        <family val="2"/>
        <scheme val="minor"/>
      </rPr>
      <t>Formula Bar</t>
    </r>
    <r>
      <rPr>
        <sz val="11"/>
        <color theme="1"/>
        <rFont val="Calibri"/>
        <family val="2"/>
        <scheme val="minor"/>
      </rPr>
      <t>.</t>
    </r>
  </si>
  <si>
    <t>When in Edit Mode, the cell references (A1, $B2, etc.) will turn different colors.  These colors match colored boxes that appear around the referenced ranges. To edit a reference, either modify the text in the formula or drag the colored box.</t>
  </si>
  <si>
    <t>Excel color-codes parentheses () within a formula. The opening and closing parentheses are the same color.  When your cursor is on or near a parenthesis, the matching parenthesis will be bolded. This is very helpful when working with long nested functions.</t>
  </si>
  <si>
    <r>
      <t xml:space="preserve">Press </t>
    </r>
    <r>
      <rPr>
        <b/>
        <sz val="11"/>
        <color theme="3"/>
        <rFont val="Calibri"/>
        <family val="2"/>
        <scheme val="minor"/>
      </rPr>
      <t>ESC</t>
    </r>
    <r>
      <rPr>
        <sz val="11"/>
        <color theme="3"/>
        <rFont val="Calibri"/>
        <family val="2"/>
        <scheme val="minor"/>
      </rPr>
      <t xml:space="preserve"> when editing a formula to undo all changes and exit edit mode.</t>
    </r>
  </si>
  <si>
    <r>
      <t xml:space="preserve">Excel will suggest functions as you begin to type them.  Press </t>
    </r>
    <r>
      <rPr>
        <b/>
        <sz val="11"/>
        <color theme="3"/>
        <rFont val="Calibri"/>
        <family val="2"/>
        <scheme val="minor"/>
      </rPr>
      <t>TAB</t>
    </r>
    <r>
      <rPr>
        <sz val="11"/>
        <color theme="3"/>
        <rFont val="Calibri"/>
        <family val="2"/>
        <scheme val="minor"/>
      </rPr>
      <t xml:space="preserve"> to automatically accept the suggestion.</t>
    </r>
  </si>
  <si>
    <r>
      <t xml:space="preserve">Use the </t>
    </r>
    <r>
      <rPr>
        <b/>
        <sz val="11"/>
        <color theme="1"/>
        <rFont val="Calibri"/>
        <family val="2"/>
        <scheme val="minor"/>
      </rPr>
      <t>Help link</t>
    </r>
    <r>
      <rPr>
        <sz val="11"/>
        <color theme="1"/>
        <rFont val="Calibri"/>
        <family val="2"/>
        <scheme val="minor"/>
      </rPr>
      <t xml:space="preserve"> in the lower left corner of the </t>
    </r>
    <r>
      <rPr>
        <b/>
        <sz val="11"/>
        <color theme="1"/>
        <rFont val="Calibri"/>
        <family val="2"/>
        <scheme val="minor"/>
      </rPr>
      <t>Insert Function</t>
    </r>
    <r>
      <rPr>
        <sz val="11"/>
        <color theme="1"/>
        <rFont val="Calibri"/>
        <family val="2"/>
        <scheme val="minor"/>
      </rPr>
      <t xml:space="preserve"> dialog box to go directly to the Help file for that function. The Help file does a great job of explaining the syntax and details for all the built-in functions.</t>
    </r>
  </si>
  <si>
    <r>
      <t xml:space="preserve">Another way to get to the </t>
    </r>
    <r>
      <rPr>
        <b/>
        <sz val="11"/>
        <color theme="3"/>
        <rFont val="Calibri"/>
        <family val="2"/>
        <scheme val="minor"/>
      </rPr>
      <t>Help</t>
    </r>
    <r>
      <rPr>
        <sz val="11"/>
        <color theme="3"/>
        <rFont val="Calibri"/>
        <family val="2"/>
        <scheme val="minor"/>
      </rPr>
      <t xml:space="preserve"> for a function is to click on the function name hyperlink in the tooltip when the cell is selected.</t>
    </r>
  </si>
  <si>
    <t>Use the Insert Function dialog box and Help</t>
  </si>
  <si>
    <t>Copy formulas using Absolute or Relative references</t>
  </si>
  <si>
    <t>Excel Help: Keyboard shortcuts for formulas</t>
  </si>
  <si>
    <t>F4</t>
  </si>
  <si>
    <t>Toggle absolute, relative, mixed references</t>
  </si>
  <si>
    <t>Cancel editing a formula</t>
  </si>
  <si>
    <t>CTRL+SHIFT+ENTER</t>
  </si>
  <si>
    <t>Enter an array formula</t>
  </si>
  <si>
    <t>SHIFT+F3</t>
  </si>
  <si>
    <t>CTRL + `</t>
  </si>
  <si>
    <t>Toggle View formulas</t>
  </si>
  <si>
    <t>Useful keyboard shortcuts for working with formulas</t>
  </si>
  <si>
    <t>Opens the Insert Function dialog box</t>
  </si>
  <si>
    <t>CTRL+SHIFT+U</t>
  </si>
  <si>
    <t>Expand the formula bar</t>
  </si>
  <si>
    <t>Return the last value in a column</t>
  </si>
  <si>
    <r>
      <t xml:space="preserve">B) Select the Formula cell from step (A) again and press F2 to enter Edit Mode. Notice the colors of the parenthesis. Try moving side to side with the arrow key to see what happens. Press </t>
    </r>
    <r>
      <rPr>
        <b/>
        <sz val="11"/>
        <color theme="1"/>
        <rFont val="Calibri"/>
        <family val="2"/>
        <scheme val="minor"/>
      </rPr>
      <t>ESC</t>
    </r>
    <r>
      <rPr>
        <sz val="11"/>
        <color theme="1"/>
        <rFont val="Calibri"/>
        <family val="2"/>
        <scheme val="minor"/>
      </rPr>
      <t xml:space="preserve"> to exit formula edit mode.</t>
    </r>
  </si>
  <si>
    <t>Try it:</t>
  </si>
  <si>
    <t>Formulas for manipulating text</t>
  </si>
  <si>
    <t>Using the IF function and other logical functions</t>
  </si>
  <si>
    <t>Find and remove duplicate values</t>
  </si>
  <si>
    <t>Filter your data</t>
  </si>
  <si>
    <r>
      <t xml:space="preserve">Sometimes you may want your spreadsheet to show a company logo or other picture. There are several ways to insert these images. If the picture is </t>
    </r>
    <r>
      <rPr>
        <b/>
        <sz val="11"/>
        <color theme="1"/>
        <rFont val="Calibri"/>
        <family val="2"/>
        <scheme val="minor"/>
      </rPr>
      <t>saved on your computer</t>
    </r>
    <r>
      <rPr>
        <sz val="11"/>
        <color theme="1"/>
        <rFont val="Calibri"/>
        <family val="2"/>
        <scheme val="minor"/>
      </rPr>
      <t xml:space="preserve">, you can select </t>
    </r>
    <r>
      <rPr>
        <b/>
        <sz val="11"/>
        <color theme="1"/>
        <rFont val="Calibri"/>
        <family val="2"/>
        <scheme val="minor"/>
      </rPr>
      <t xml:space="preserve">Insert &gt; Illustrations &gt; Pictures </t>
    </r>
    <r>
      <rPr>
        <sz val="11"/>
        <color theme="1"/>
        <rFont val="Calibri"/>
        <family val="2"/>
        <scheme val="minor"/>
      </rPr>
      <t xml:space="preserve">and browse to it.
If the image is </t>
    </r>
    <r>
      <rPr>
        <b/>
        <sz val="11"/>
        <color theme="1"/>
        <rFont val="Calibri"/>
        <family val="2"/>
        <scheme val="minor"/>
      </rPr>
      <t xml:space="preserve">in a document or web page </t>
    </r>
    <r>
      <rPr>
        <sz val="11"/>
        <color theme="1"/>
        <rFont val="Calibri"/>
        <family val="2"/>
        <scheme val="minor"/>
      </rPr>
      <t xml:space="preserve">that is open on your computer, you can use </t>
    </r>
    <r>
      <rPr>
        <b/>
        <sz val="11"/>
        <color theme="1"/>
        <rFont val="Calibri"/>
        <family val="2"/>
        <scheme val="minor"/>
      </rPr>
      <t>copy and paste</t>
    </r>
    <r>
      <rPr>
        <sz val="11"/>
        <color theme="1"/>
        <rFont val="Calibri"/>
        <family val="2"/>
        <scheme val="minor"/>
      </rPr>
      <t xml:space="preserve">: Right-click on the image and select "copy" or "copy image". Open your Excel document, right-click where you want the picture to be, and select "paste". You may also be able to </t>
    </r>
    <r>
      <rPr>
        <b/>
        <sz val="11"/>
        <color theme="1"/>
        <rFont val="Calibri"/>
        <family val="2"/>
        <scheme val="minor"/>
      </rPr>
      <t xml:space="preserve">drag and drop </t>
    </r>
    <r>
      <rPr>
        <sz val="11"/>
        <color theme="1"/>
        <rFont val="Calibri"/>
        <family val="2"/>
        <scheme val="minor"/>
      </rPr>
      <t xml:space="preserve">the image into Excel using your mouse.
Excel has access to a large supply of images (Clip Art) which you can insert by going to </t>
    </r>
    <r>
      <rPr>
        <b/>
        <sz val="11"/>
        <color theme="1"/>
        <rFont val="Calibri"/>
        <family val="2"/>
        <scheme val="minor"/>
      </rPr>
      <t xml:space="preserve">Insert &gt; Illustrations &gt; Online Pictures </t>
    </r>
    <r>
      <rPr>
        <sz val="11"/>
        <color theme="1"/>
        <rFont val="Calibri"/>
        <family val="2"/>
        <scheme val="minor"/>
      </rPr>
      <t xml:space="preserve">and searching for a topic in the Office.com Clip Art search box. After you find a picture you like, select it and click </t>
    </r>
    <r>
      <rPr>
        <b/>
        <sz val="11"/>
        <color theme="1"/>
        <rFont val="Calibri"/>
        <family val="2"/>
        <scheme val="minor"/>
      </rPr>
      <t>Insert.</t>
    </r>
    <r>
      <rPr>
        <sz val="11"/>
        <color theme="1"/>
        <rFont val="Calibri"/>
        <family val="2"/>
        <scheme val="minor"/>
      </rPr>
      <t xml:space="preserve"> </t>
    </r>
  </si>
  <si>
    <t>Insert and delete rows without breaking formulas</t>
  </si>
  <si>
    <t>Look up values in a list using VLOOKUP, INDEX, and MATCH</t>
  </si>
  <si>
    <t>Intro to Arrays and Array Formulas</t>
  </si>
  <si>
    <t>A) Select the cell that contains "A1"</t>
  </si>
  <si>
    <t>Mini Calendar</t>
  </si>
  <si>
    <t>This calendar is used as an example of a Linked Picture</t>
  </si>
  <si>
    <t>Excel magic with Linked Pictures</t>
  </si>
  <si>
    <t>Su</t>
  </si>
  <si>
    <t>M</t>
  </si>
  <si>
    <t>Tu</t>
  </si>
  <si>
    <t>W</t>
  </si>
  <si>
    <t>Th</t>
  </si>
  <si>
    <t>Sa</t>
  </si>
  <si>
    <t>[Enter your name here]</t>
  </si>
  <si>
    <t>Z</t>
  </si>
  <si>
    <t>Use parentheses to establish order of operations</t>
  </si>
  <si>
    <r>
      <rPr>
        <b/>
        <sz val="11"/>
        <color theme="1"/>
        <rFont val="Calibri"/>
        <family val="2"/>
        <scheme val="minor"/>
      </rPr>
      <t>Addition</t>
    </r>
    <r>
      <rPr>
        <sz val="11"/>
        <color theme="1"/>
        <rFont val="Calibri"/>
        <family val="2"/>
        <scheme val="minor"/>
      </rPr>
      <t xml:space="preserve"> (X + Y)</t>
    </r>
  </si>
  <si>
    <t>Select the cell where you want the results</t>
  </si>
  <si>
    <t>Press = and then select the cell with the X value</t>
  </si>
  <si>
    <t>Press + and then select the cell with the Y value</t>
  </si>
  <si>
    <t>Press ENTER to complete the formula</t>
  </si>
  <si>
    <r>
      <rPr>
        <b/>
        <sz val="11"/>
        <color theme="1"/>
        <rFont val="Calibri"/>
        <family val="2"/>
        <scheme val="minor"/>
      </rPr>
      <t>Subtraction</t>
    </r>
    <r>
      <rPr>
        <sz val="11"/>
        <color theme="1"/>
        <rFont val="Calibri"/>
        <family val="2"/>
        <scheme val="minor"/>
      </rPr>
      <t xml:space="preserve"> (Z-Y)</t>
    </r>
  </si>
  <si>
    <r>
      <rPr>
        <b/>
        <sz val="11"/>
        <color theme="1"/>
        <rFont val="Calibri"/>
        <family val="2"/>
        <scheme val="minor"/>
      </rPr>
      <t>Multiplication</t>
    </r>
    <r>
      <rPr>
        <sz val="11"/>
        <color theme="1"/>
        <rFont val="Calibri"/>
        <family val="2"/>
        <scheme val="minor"/>
      </rPr>
      <t xml:space="preserve"> (Y*Z)</t>
    </r>
  </si>
  <si>
    <r>
      <rPr>
        <b/>
        <sz val="11"/>
        <color theme="1"/>
        <rFont val="Calibri"/>
        <family val="2"/>
        <scheme val="minor"/>
      </rPr>
      <t>Division</t>
    </r>
    <r>
      <rPr>
        <sz val="11"/>
        <color theme="1"/>
        <rFont val="Calibri"/>
        <family val="2"/>
        <scheme val="minor"/>
      </rPr>
      <t xml:space="preserve"> (X/Y)</t>
    </r>
  </si>
  <si>
    <t>Simple Math</t>
  </si>
  <si>
    <t>answer</t>
  </si>
  <si>
    <t>Precedence</t>
  </si>
  <si>
    <t>1. Negation</t>
  </si>
  <si>
    <t>2. Percents</t>
  </si>
  <si>
    <t>3. Exponentiation</t>
  </si>
  <si>
    <t>4. Multiplication and Division</t>
  </si>
  <si>
    <t>5. Addition and Subtraction</t>
  </si>
  <si>
    <t>6. Concatenation</t>
  </si>
  <si>
    <t>7. Comparison operators</t>
  </si>
  <si>
    <t>Which is Correct?</t>
  </si>
  <si>
    <t>(a)</t>
  </si>
  <si>
    <t>(b)</t>
  </si>
  <si>
    <t>error</t>
  </si>
  <si>
    <r>
      <rPr>
        <b/>
        <sz val="11"/>
        <color theme="1"/>
        <rFont val="Calibri"/>
        <family val="2"/>
        <scheme val="minor"/>
      </rPr>
      <t>Does 20+10/2 equal 15 or 25?</t>
    </r>
    <r>
      <rPr>
        <sz val="11"/>
        <color theme="1"/>
        <rFont val="Calibri"/>
        <family val="2"/>
        <scheme val="minor"/>
      </rPr>
      <t xml:space="preserve">  If there is ever a question about the order of operations in a formula, use parentheses to make Excel do what you want. For example, if you want to make sure that 20 and 10 are added BEFORE you divide by 2, use parentheses like this: </t>
    </r>
    <r>
      <rPr>
        <b/>
        <sz val="11"/>
        <color theme="1"/>
        <rFont val="Calibri"/>
        <family val="2"/>
        <scheme val="minor"/>
      </rPr>
      <t>=(20+10)/2</t>
    </r>
    <r>
      <rPr>
        <sz val="11"/>
        <color theme="1"/>
        <rFont val="Calibri"/>
        <family val="2"/>
        <scheme val="minor"/>
      </rPr>
      <t>.</t>
    </r>
  </si>
  <si>
    <r>
      <rPr>
        <b/>
        <sz val="11"/>
        <color rgb="FFFF0000"/>
        <rFont val="Calibri"/>
        <family val="2"/>
        <scheme val="minor"/>
      </rPr>
      <t>-</t>
    </r>
    <r>
      <rPr>
        <sz val="11"/>
        <color theme="1"/>
        <rFont val="Calibri"/>
        <family val="2"/>
        <scheme val="minor"/>
      </rPr>
      <t>10</t>
    </r>
    <r>
      <rPr>
        <b/>
        <sz val="11"/>
        <color rgb="FFFF0000"/>
        <rFont val="Calibri"/>
        <family val="2"/>
        <scheme val="minor"/>
      </rPr>
      <t>^</t>
    </r>
    <r>
      <rPr>
        <sz val="11"/>
        <color theme="1"/>
        <rFont val="Calibri"/>
        <family val="2"/>
        <scheme val="minor"/>
      </rPr>
      <t>2</t>
    </r>
  </si>
  <si>
    <r>
      <t>2</t>
    </r>
    <r>
      <rPr>
        <b/>
        <sz val="11"/>
        <color rgb="FFFF0000"/>
        <rFont val="Calibri"/>
        <family val="2"/>
        <scheme val="minor"/>
      </rPr>
      <t>+</t>
    </r>
    <r>
      <rPr>
        <sz val="11"/>
        <color theme="1"/>
        <rFont val="Calibri"/>
        <family val="2"/>
        <scheme val="minor"/>
      </rPr>
      <t>10</t>
    </r>
    <r>
      <rPr>
        <b/>
        <sz val="11"/>
        <color rgb="FFFF0000"/>
        <rFont val="Calibri"/>
        <family val="2"/>
        <scheme val="minor"/>
      </rPr>
      <t>%</t>
    </r>
  </si>
  <si>
    <r>
      <t>2</t>
    </r>
    <r>
      <rPr>
        <b/>
        <sz val="11"/>
        <color rgb="FFFF0000"/>
        <rFont val="Calibri"/>
        <family val="2"/>
        <scheme val="minor"/>
      </rPr>
      <t>^</t>
    </r>
    <r>
      <rPr>
        <sz val="11"/>
        <color theme="1"/>
        <rFont val="Calibri"/>
        <family val="2"/>
        <scheme val="minor"/>
      </rPr>
      <t>2</t>
    </r>
    <r>
      <rPr>
        <b/>
        <sz val="11"/>
        <color rgb="FFFF0000"/>
        <rFont val="Calibri"/>
        <family val="2"/>
        <scheme val="minor"/>
      </rPr>
      <t>*</t>
    </r>
    <r>
      <rPr>
        <sz val="11"/>
        <color theme="1"/>
        <rFont val="Calibri"/>
        <family val="2"/>
        <scheme val="minor"/>
      </rPr>
      <t>2</t>
    </r>
  </si>
  <si>
    <r>
      <t>20</t>
    </r>
    <r>
      <rPr>
        <b/>
        <sz val="11"/>
        <color rgb="FFFF0000"/>
        <rFont val="Calibri"/>
        <family val="2"/>
        <scheme val="minor"/>
      </rPr>
      <t>+</t>
    </r>
    <r>
      <rPr>
        <sz val="11"/>
        <color theme="1"/>
        <rFont val="Calibri"/>
        <family val="2"/>
        <scheme val="minor"/>
      </rPr>
      <t>10</t>
    </r>
    <r>
      <rPr>
        <b/>
        <sz val="11"/>
        <color rgb="FFFF0000"/>
        <rFont val="Calibri"/>
        <family val="2"/>
        <scheme val="minor"/>
      </rPr>
      <t>/</t>
    </r>
    <r>
      <rPr>
        <sz val="11"/>
        <color theme="1"/>
        <rFont val="Calibri"/>
        <family val="2"/>
        <scheme val="minor"/>
      </rPr>
      <t>2</t>
    </r>
  </si>
  <si>
    <r>
      <t>2</t>
    </r>
    <r>
      <rPr>
        <b/>
        <sz val="11"/>
        <color rgb="FFFF0000"/>
        <rFont val="Calibri"/>
        <family val="2"/>
        <scheme val="minor"/>
      </rPr>
      <t>+</t>
    </r>
    <r>
      <rPr>
        <sz val="11"/>
        <color theme="1"/>
        <rFont val="Calibri"/>
        <family val="2"/>
        <scheme val="minor"/>
      </rPr>
      <t>3</t>
    </r>
    <r>
      <rPr>
        <b/>
        <sz val="11"/>
        <color rgb="FFFF0000"/>
        <rFont val="Calibri"/>
        <family val="2"/>
        <scheme val="minor"/>
      </rPr>
      <t>&amp;</t>
    </r>
    <r>
      <rPr>
        <sz val="11"/>
        <color theme="1"/>
        <rFont val="Calibri"/>
        <family val="2"/>
        <scheme val="minor"/>
      </rPr>
      <t>"kg"</t>
    </r>
  </si>
  <si>
    <r>
      <t>2</t>
    </r>
    <r>
      <rPr>
        <b/>
        <sz val="11"/>
        <color rgb="FFFF0000"/>
        <rFont val="Calibri"/>
        <family val="2"/>
        <scheme val="minor"/>
      </rPr>
      <t>&amp;</t>
    </r>
    <r>
      <rPr>
        <sz val="11"/>
        <color theme="1"/>
        <rFont val="Calibri"/>
        <family val="2"/>
        <scheme val="minor"/>
      </rPr>
      <t>3</t>
    </r>
    <r>
      <rPr>
        <b/>
        <sz val="11"/>
        <color rgb="FFFF0000"/>
        <rFont val="Calibri"/>
        <family val="2"/>
        <scheme val="minor"/>
      </rPr>
      <t>=</t>
    </r>
    <r>
      <rPr>
        <sz val="11"/>
        <color theme="1"/>
        <rFont val="Calibri"/>
        <family val="2"/>
        <scheme val="minor"/>
      </rPr>
      <t>"23"</t>
    </r>
  </si>
  <si>
    <r>
      <t>5</t>
    </r>
    <r>
      <rPr>
        <b/>
        <sz val="11"/>
        <color rgb="FFFF0000"/>
        <rFont val="Calibri"/>
        <family val="2"/>
        <scheme val="minor"/>
      </rPr>
      <t>*</t>
    </r>
    <r>
      <rPr>
        <sz val="11"/>
        <color theme="1"/>
        <rFont val="Calibri"/>
        <family val="2"/>
        <scheme val="minor"/>
      </rPr>
      <t>5</t>
    </r>
    <r>
      <rPr>
        <b/>
        <sz val="11"/>
        <color rgb="FFFF0000"/>
        <rFont val="Calibri"/>
        <family val="2"/>
        <scheme val="minor"/>
      </rPr>
      <t>&gt;</t>
    </r>
    <r>
      <rPr>
        <sz val="11"/>
        <color theme="1"/>
        <rFont val="Calibri"/>
        <family val="2"/>
        <scheme val="minor"/>
      </rPr>
      <t>20</t>
    </r>
  </si>
  <si>
    <t>Use Built-In Functions like SUM()</t>
  </si>
  <si>
    <r>
      <t xml:space="preserve">The real power of a spreadsheet tool like Excel comes from the ability to enter formulas that reference other cells. </t>
    </r>
    <r>
      <rPr>
        <b/>
        <sz val="11"/>
        <color theme="1"/>
        <rFont val="Calibri"/>
        <family val="2"/>
        <scheme val="minor"/>
      </rPr>
      <t>Formulas in Excel begin with the equal sign (=)</t>
    </r>
    <r>
      <rPr>
        <sz val="11"/>
        <color theme="1"/>
        <rFont val="Calibri"/>
        <family val="2"/>
        <scheme val="minor"/>
      </rPr>
      <t xml:space="preserve">. For example, if you wanted to add a formula to cell A3 that adds the values in cells A1 and A2, you would enter </t>
    </r>
    <r>
      <rPr>
        <b/>
        <sz val="11"/>
        <color theme="1"/>
        <rFont val="Calibri"/>
        <family val="2"/>
        <scheme val="minor"/>
      </rPr>
      <t>=A1+A2</t>
    </r>
    <r>
      <rPr>
        <sz val="11"/>
        <color theme="1"/>
        <rFont val="Calibri"/>
        <family val="2"/>
        <scheme val="minor"/>
      </rPr>
      <t xml:space="preserve">.
You can use </t>
    </r>
    <r>
      <rPr>
        <b/>
        <sz val="11"/>
        <color theme="1"/>
        <rFont val="Calibri"/>
        <family val="2"/>
        <scheme val="minor"/>
      </rPr>
      <t>common operators</t>
    </r>
    <r>
      <rPr>
        <sz val="11"/>
        <color theme="1"/>
        <rFont val="Calibri"/>
        <family val="2"/>
        <scheme val="minor"/>
      </rPr>
      <t xml:space="preserve"> like the plus sign (+) for addition, minus sign for subtraction (-), asterisk for multiplication (*), forward slash (/) for division, and carrot (^) for exponentiation. Excel also has many </t>
    </r>
    <r>
      <rPr>
        <b/>
        <sz val="11"/>
        <color theme="1"/>
        <rFont val="Calibri"/>
        <family val="2"/>
        <scheme val="minor"/>
      </rPr>
      <t>built-in functions</t>
    </r>
    <r>
      <rPr>
        <sz val="11"/>
        <color theme="1"/>
        <rFont val="Calibri"/>
        <family val="2"/>
        <scheme val="minor"/>
      </rPr>
      <t xml:space="preserve"> like SUM(</t>
    </r>
    <r>
      <rPr>
        <i/>
        <sz val="11"/>
        <color theme="1"/>
        <rFont val="Calibri"/>
        <family val="2"/>
        <scheme val="minor"/>
      </rPr>
      <t>range</t>
    </r>
    <r>
      <rPr>
        <sz val="11"/>
        <color theme="1"/>
        <rFont val="Calibri"/>
        <family val="2"/>
        <scheme val="minor"/>
      </rPr>
      <t>) and AVERAGE(</t>
    </r>
    <r>
      <rPr>
        <i/>
        <sz val="11"/>
        <color theme="1"/>
        <rFont val="Calibri"/>
        <family val="2"/>
        <scheme val="minor"/>
      </rPr>
      <t>range</t>
    </r>
    <r>
      <rPr>
        <sz val="11"/>
        <color theme="1"/>
        <rFont val="Calibri"/>
        <family val="2"/>
        <scheme val="minor"/>
      </rPr>
      <t>) that make it easy to perform calculations.</t>
    </r>
  </si>
  <si>
    <t>Practice some simple math problems by referencing the cells for X, Y, and Z.</t>
  </si>
  <si>
    <r>
      <rPr>
        <b/>
        <sz val="11"/>
        <color theme="1"/>
        <rFont val="Calibri"/>
        <family val="2"/>
        <scheme val="minor"/>
      </rPr>
      <t>Exponentiation</t>
    </r>
    <r>
      <rPr>
        <sz val="11"/>
        <color theme="1"/>
        <rFont val="Calibri"/>
        <family val="2"/>
        <scheme val="minor"/>
      </rPr>
      <t xml:space="preserve"> (X^Y)</t>
    </r>
  </si>
  <si>
    <r>
      <t xml:space="preserve">Excel has </t>
    </r>
    <r>
      <rPr>
        <b/>
        <sz val="11"/>
        <color theme="1"/>
        <rFont val="Calibri"/>
        <family val="2"/>
        <scheme val="minor"/>
      </rPr>
      <t>many</t>
    </r>
    <r>
      <rPr>
        <sz val="11"/>
        <color theme="1"/>
        <rFont val="Calibri"/>
        <family val="2"/>
        <scheme val="minor"/>
      </rPr>
      <t xml:space="preserve"> powerful built in functions. One simple example is the SUM() function which has the syntax </t>
    </r>
    <r>
      <rPr>
        <b/>
        <sz val="11"/>
        <color theme="1"/>
        <rFont val="Calibri"/>
        <family val="2"/>
        <scheme val="minor"/>
      </rPr>
      <t>=SUM(</t>
    </r>
    <r>
      <rPr>
        <b/>
        <i/>
        <sz val="11"/>
        <color theme="1"/>
        <rFont val="Calibri"/>
        <family val="2"/>
        <scheme val="minor"/>
      </rPr>
      <t>number1</t>
    </r>
    <r>
      <rPr>
        <b/>
        <sz val="11"/>
        <color theme="1"/>
        <rFont val="Calibri"/>
        <family val="2"/>
        <scheme val="minor"/>
      </rPr>
      <t>, [</t>
    </r>
    <r>
      <rPr>
        <b/>
        <i/>
        <sz val="11"/>
        <color theme="1"/>
        <rFont val="Calibri"/>
        <family val="2"/>
        <scheme val="minor"/>
      </rPr>
      <t>number2</t>
    </r>
    <r>
      <rPr>
        <b/>
        <sz val="11"/>
        <color theme="1"/>
        <rFont val="Calibri"/>
        <family val="2"/>
        <scheme val="minor"/>
      </rPr>
      <t>],…)</t>
    </r>
    <r>
      <rPr>
        <sz val="11"/>
        <color theme="1"/>
        <rFont val="Calibri"/>
        <family val="2"/>
        <scheme val="minor"/>
      </rPr>
      <t>. When looking at the syntax for a function, optional input parameters are surrounded by brackets [ ].  In the case of the SUM() function, at least one number or cell (</t>
    </r>
    <r>
      <rPr>
        <i/>
        <sz val="11"/>
        <color theme="1"/>
        <rFont val="Calibri"/>
        <family val="2"/>
        <scheme val="minor"/>
      </rPr>
      <t>number1</t>
    </r>
    <r>
      <rPr>
        <sz val="11"/>
        <color theme="1"/>
        <rFont val="Calibri"/>
        <family val="2"/>
        <scheme val="minor"/>
      </rPr>
      <t xml:space="preserve">) must be included, while </t>
    </r>
    <r>
      <rPr>
        <i/>
        <sz val="11"/>
        <color theme="1"/>
        <rFont val="Calibri"/>
        <family val="2"/>
        <scheme val="minor"/>
      </rPr>
      <t>[number2], [number3], [number4]</t>
    </r>
    <r>
      <rPr>
        <sz val="11"/>
        <color theme="1"/>
        <rFont val="Calibri"/>
        <family val="2"/>
        <scheme val="minor"/>
      </rPr>
      <t xml:space="preserve"> and so forth are optional.</t>
    </r>
  </si>
  <si>
    <r>
      <rPr>
        <b/>
        <sz val="11"/>
        <color theme="1"/>
        <rFont val="Calibri"/>
        <family val="2"/>
        <scheme val="minor"/>
      </rPr>
      <t>A)</t>
    </r>
    <r>
      <rPr>
        <sz val="11"/>
        <color theme="1"/>
        <rFont val="Calibri"/>
        <family val="2"/>
        <scheme val="minor"/>
      </rPr>
      <t xml:space="preserve"> Add the values for X, Y, and Z using the </t>
    </r>
    <r>
      <rPr>
        <b/>
        <sz val="11"/>
        <color theme="1"/>
        <rFont val="Calibri"/>
        <family val="2"/>
        <scheme val="minor"/>
      </rPr>
      <t>+</t>
    </r>
    <r>
      <rPr>
        <sz val="11"/>
        <color theme="1"/>
        <rFont val="Calibri"/>
        <family val="2"/>
        <scheme val="minor"/>
      </rPr>
      <t xml:space="preserve"> operator and cell references, such as </t>
    </r>
    <r>
      <rPr>
        <b/>
        <sz val="11"/>
        <color theme="1"/>
        <rFont val="Calibri"/>
        <family val="2"/>
        <scheme val="minor"/>
      </rPr>
      <t>= A1 + A2 + A3</t>
    </r>
    <r>
      <rPr>
        <sz val="11"/>
        <color theme="1"/>
        <rFont val="Calibri"/>
        <family val="2"/>
        <scheme val="minor"/>
      </rPr>
      <t>.</t>
    </r>
  </si>
  <si>
    <r>
      <rPr>
        <b/>
        <sz val="11"/>
        <color theme="1"/>
        <rFont val="Calibri"/>
        <family val="2"/>
        <scheme val="minor"/>
      </rPr>
      <t>B)</t>
    </r>
    <r>
      <rPr>
        <sz val="11"/>
        <color theme="1"/>
        <rFont val="Calibri"/>
        <family val="2"/>
        <scheme val="minor"/>
      </rPr>
      <t xml:space="preserve"> Now try to do the same thing using the SUM() function. Your formula will be </t>
    </r>
    <r>
      <rPr>
        <b/>
        <sz val="11"/>
        <color theme="1"/>
        <rFont val="Calibri"/>
        <family val="2"/>
        <scheme val="minor"/>
      </rPr>
      <t>=SUM(</t>
    </r>
    <r>
      <rPr>
        <b/>
        <i/>
        <sz val="11"/>
        <color theme="1"/>
        <rFont val="Calibri"/>
        <family val="2"/>
        <scheme val="minor"/>
      </rPr>
      <t>refX</t>
    </r>
    <r>
      <rPr>
        <b/>
        <sz val="11"/>
        <color theme="1"/>
        <rFont val="Calibri"/>
        <family val="2"/>
        <scheme val="minor"/>
      </rPr>
      <t xml:space="preserve">, </t>
    </r>
    <r>
      <rPr>
        <b/>
        <i/>
        <sz val="11"/>
        <color theme="1"/>
        <rFont val="Calibri"/>
        <family val="2"/>
        <scheme val="minor"/>
      </rPr>
      <t>refY</t>
    </r>
    <r>
      <rPr>
        <b/>
        <sz val="11"/>
        <color theme="1"/>
        <rFont val="Calibri"/>
        <family val="2"/>
        <scheme val="minor"/>
      </rPr>
      <t xml:space="preserve">, </t>
    </r>
    <r>
      <rPr>
        <b/>
        <i/>
        <sz val="11"/>
        <color theme="1"/>
        <rFont val="Calibri"/>
        <family val="2"/>
        <scheme val="minor"/>
      </rPr>
      <t>refZ</t>
    </r>
    <r>
      <rPr>
        <b/>
        <sz val="11"/>
        <color theme="1"/>
        <rFont val="Calibri"/>
        <family val="2"/>
        <scheme val="minor"/>
      </rPr>
      <t>)</t>
    </r>
    <r>
      <rPr>
        <sz val="11"/>
        <color theme="1"/>
        <rFont val="Calibri"/>
        <family val="2"/>
        <scheme val="minor"/>
      </rPr>
      <t xml:space="preserve"> where </t>
    </r>
    <r>
      <rPr>
        <i/>
        <sz val="11"/>
        <color theme="1"/>
        <rFont val="Calibri"/>
        <family val="2"/>
        <scheme val="minor"/>
      </rPr>
      <t>refX</t>
    </r>
    <r>
      <rPr>
        <sz val="11"/>
        <color theme="1"/>
        <rFont val="Calibri"/>
        <family val="2"/>
        <scheme val="minor"/>
      </rPr>
      <t xml:space="preserve"> is the cell reference for the X value, </t>
    </r>
    <r>
      <rPr>
        <i/>
        <sz val="11"/>
        <color theme="1"/>
        <rFont val="Calibri"/>
        <family val="2"/>
        <scheme val="minor"/>
      </rPr>
      <t>refY</t>
    </r>
    <r>
      <rPr>
        <sz val="11"/>
        <color theme="1"/>
        <rFont val="Calibri"/>
        <family val="2"/>
        <scheme val="minor"/>
      </rPr>
      <t xml:space="preserve"> is the cell reference for the Y value, etc.</t>
    </r>
  </si>
  <si>
    <r>
      <t>The real power of many functions like SUM() or AVERAGE() comes from being able use a reference to a range of cells, such as =</t>
    </r>
    <r>
      <rPr>
        <b/>
        <sz val="11"/>
        <color theme="8"/>
        <rFont val="Calibri"/>
        <family val="2"/>
        <scheme val="minor"/>
      </rPr>
      <t>SUM(A1:A10)</t>
    </r>
    <r>
      <rPr>
        <sz val="11"/>
        <color theme="8"/>
        <rFont val="Calibri"/>
        <family val="2"/>
        <scheme val="minor"/>
      </rPr>
      <t>.</t>
    </r>
  </si>
  <si>
    <r>
      <rPr>
        <b/>
        <sz val="11"/>
        <color theme="1"/>
        <rFont val="Calibri"/>
        <family val="2"/>
        <scheme val="minor"/>
      </rPr>
      <t>C)</t>
    </r>
    <r>
      <rPr>
        <sz val="11"/>
        <color theme="1"/>
        <rFont val="Calibri"/>
        <family val="2"/>
        <scheme val="minor"/>
      </rPr>
      <t xml:space="preserve"> Add the values again, but use </t>
    </r>
    <r>
      <rPr>
        <b/>
        <sz val="11"/>
        <color theme="1"/>
        <rFont val="Calibri"/>
        <family val="2"/>
        <scheme val="minor"/>
      </rPr>
      <t>=SUM(</t>
    </r>
    <r>
      <rPr>
        <b/>
        <i/>
        <sz val="11"/>
        <color theme="1"/>
        <rFont val="Calibri"/>
        <family val="2"/>
        <scheme val="minor"/>
      </rPr>
      <t>range</t>
    </r>
    <r>
      <rPr>
        <b/>
        <sz val="11"/>
        <color theme="1"/>
        <rFont val="Calibri"/>
        <family val="2"/>
        <scheme val="minor"/>
      </rPr>
      <t>)</t>
    </r>
    <r>
      <rPr>
        <sz val="11"/>
        <color theme="1"/>
        <rFont val="Calibri"/>
        <family val="2"/>
        <scheme val="minor"/>
      </rPr>
      <t xml:space="preserve">, where </t>
    </r>
    <r>
      <rPr>
        <i/>
        <sz val="11"/>
        <color theme="1"/>
        <rFont val="Calibri"/>
        <family val="2"/>
        <scheme val="minor"/>
      </rPr>
      <t>range</t>
    </r>
    <r>
      <rPr>
        <sz val="11"/>
        <color theme="1"/>
        <rFont val="Calibri"/>
        <family val="2"/>
        <scheme val="minor"/>
      </rPr>
      <t xml:space="preserve"> is the range of cell values for X, Y, and Z. See the formula in the answer cell to the right if you have a question.</t>
    </r>
  </si>
  <si>
    <r>
      <t xml:space="preserve">The </t>
    </r>
    <r>
      <rPr>
        <b/>
        <sz val="11"/>
        <color theme="8"/>
        <rFont val="Calibri"/>
        <family val="2"/>
        <scheme val="minor"/>
      </rPr>
      <t>AutoSum</t>
    </r>
    <r>
      <rPr>
        <sz val="11"/>
        <color theme="8"/>
        <rFont val="Calibri"/>
        <family val="2"/>
        <scheme val="minor"/>
      </rPr>
      <t xml:space="preserve"> feature can be used to create some formulas automatically. Select the cell to the right of Total and then go to </t>
    </r>
    <r>
      <rPr>
        <b/>
        <sz val="11"/>
        <color theme="8"/>
        <rFont val="Calibri"/>
        <family val="2"/>
        <scheme val="minor"/>
      </rPr>
      <t>Formulas &gt; AutoSum</t>
    </r>
    <r>
      <rPr>
        <sz val="11"/>
        <color theme="8"/>
        <rFont val="Calibri"/>
        <family val="2"/>
        <scheme val="minor"/>
      </rPr>
      <t xml:space="preserve"> or press </t>
    </r>
    <r>
      <rPr>
        <b/>
        <sz val="11"/>
        <color theme="8"/>
        <rFont val="Calibri"/>
        <family val="2"/>
        <scheme val="minor"/>
      </rPr>
      <t>ALT+"="</t>
    </r>
    <r>
      <rPr>
        <sz val="11"/>
        <color theme="8"/>
        <rFont val="Calibri"/>
        <family val="2"/>
        <scheme val="minor"/>
      </rPr>
      <t>.</t>
    </r>
  </si>
  <si>
    <t>You might wonder why a SUM() function is useful.  After all, you can just use the plus sign. The following practice problems will help you discover the power of using built-in functions.</t>
  </si>
  <si>
    <r>
      <t xml:space="preserve">What formula would you use to add the 12 months of sales numbers in the table to the right? Is it easier to create the formula using "+" or SUM()? Enter your formula in the cell to the right of </t>
    </r>
    <r>
      <rPr>
        <b/>
        <sz val="11"/>
        <color theme="1"/>
        <rFont val="Calibri"/>
        <family val="2"/>
        <scheme val="minor"/>
      </rPr>
      <t>Total</t>
    </r>
    <r>
      <rPr>
        <sz val="11"/>
        <color theme="1"/>
        <rFont val="Calibri"/>
        <family val="2"/>
        <scheme val="minor"/>
      </rPr>
      <t xml:space="preserve"> at the bottom of the table.</t>
    </r>
  </si>
  <si>
    <r>
      <t xml:space="preserve">Different functions require different kinds of inputs. Use the </t>
    </r>
    <r>
      <rPr>
        <b/>
        <sz val="11"/>
        <color theme="3"/>
        <rFont val="Calibri"/>
        <family val="2"/>
        <scheme val="minor"/>
      </rPr>
      <t>tooltip</t>
    </r>
    <r>
      <rPr>
        <sz val="11"/>
        <color theme="3"/>
        <rFont val="Calibri"/>
        <family val="2"/>
        <scheme val="minor"/>
      </rPr>
      <t xml:space="preserve"> that appears after you enter the first parenthesis to help you know what inputs that function requires.</t>
    </r>
  </si>
  <si>
    <t>Holidays</t>
  </si>
  <si>
    <t>This calendar is used to illustrate the WORKDAYS function</t>
  </si>
  <si>
    <t>Bar Graphs</t>
  </si>
  <si>
    <t>Column Charts</t>
  </si>
  <si>
    <t>Pictographs</t>
  </si>
  <si>
    <t>Line Graphs</t>
  </si>
  <si>
    <t>XY Graphs (Scatter Plots)</t>
  </si>
  <si>
    <t>Area Charts</t>
  </si>
  <si>
    <t>Fitting equations to a chart</t>
  </si>
  <si>
    <t>Conditional sums and counts using SUMPRODUCT</t>
  </si>
  <si>
    <t xml:space="preserve">As you add more data rows under the table, they should be automatically included in the table. If that doesn't work, you can add more data to your table by dragging down the small triangle on the bottom-right of your table. </t>
  </si>
  <si>
    <r>
      <rPr>
        <u/>
        <sz val="11"/>
        <color rgb="FF0070C0"/>
        <rFont val="Calibri"/>
        <family val="2"/>
        <scheme val="minor"/>
      </rPr>
      <t xml:space="preserve">Part 1: </t>
    </r>
    <r>
      <rPr>
        <b/>
        <u/>
        <sz val="11"/>
        <color rgb="FF0070C0"/>
        <rFont val="Calibri"/>
        <family val="2"/>
        <scheme val="minor"/>
      </rPr>
      <t>Introduction to Tables</t>
    </r>
  </si>
  <si>
    <r>
      <t xml:space="preserve">Part 2: </t>
    </r>
    <r>
      <rPr>
        <b/>
        <u/>
        <sz val="11"/>
        <color rgb="FF0070C0"/>
        <rFont val="Calibri"/>
        <family val="2"/>
        <scheme val="minor"/>
      </rPr>
      <t>Sort, filter, and remove duplicates</t>
    </r>
  </si>
  <si>
    <r>
      <t xml:space="preserve">Part 3: </t>
    </r>
    <r>
      <rPr>
        <b/>
        <u/>
        <sz val="11"/>
        <color rgb="FF0070C0"/>
        <rFont val="Calibri"/>
        <family val="2"/>
        <scheme val="minor"/>
      </rPr>
      <t>Using formulas in tables</t>
    </r>
  </si>
  <si>
    <t>Excel Help Videos Series on Microsoft.com</t>
  </si>
  <si>
    <r>
      <t xml:space="preserve">To apply table-like formatting without using the Table feature functionality, simply apply the Table format and then remove the Table functionality by right-clicking on the Table and selecting </t>
    </r>
    <r>
      <rPr>
        <b/>
        <sz val="11"/>
        <color theme="3"/>
        <rFont val="Calibri"/>
        <family val="2"/>
        <scheme val="minor"/>
      </rPr>
      <t>Table &gt; Convert to Range</t>
    </r>
    <r>
      <rPr>
        <sz val="11"/>
        <color theme="3"/>
        <rFont val="Calibri"/>
        <family val="2"/>
        <scheme val="minor"/>
      </rPr>
      <t>.</t>
    </r>
  </si>
  <si>
    <r>
      <rPr>
        <b/>
        <sz val="11"/>
        <color theme="1"/>
        <rFont val="Calibri"/>
        <family val="2"/>
        <scheme val="minor"/>
      </rPr>
      <t>A)</t>
    </r>
    <r>
      <rPr>
        <sz val="11"/>
        <color theme="1"/>
        <rFont val="Calibri"/>
        <family val="2"/>
        <scheme val="minor"/>
      </rPr>
      <t xml:space="preserve"> Format the data at the right as a </t>
    </r>
    <r>
      <rPr>
        <b/>
        <sz val="11"/>
        <color theme="1"/>
        <rFont val="Calibri"/>
        <family val="2"/>
        <scheme val="minor"/>
      </rPr>
      <t>Table</t>
    </r>
  </si>
  <si>
    <r>
      <rPr>
        <b/>
        <sz val="11"/>
        <color theme="1"/>
        <rFont val="Calibri"/>
        <family val="2"/>
        <scheme val="minor"/>
      </rPr>
      <t>B)</t>
    </r>
    <r>
      <rPr>
        <sz val="11"/>
        <color theme="1"/>
        <rFont val="Calibri"/>
        <family val="2"/>
        <scheme val="minor"/>
      </rPr>
      <t xml:space="preserve"> Add values in the first row under the table. The table should automatically expand to include the new data.</t>
    </r>
  </si>
  <si>
    <r>
      <rPr>
        <b/>
        <sz val="11"/>
        <color theme="1"/>
        <rFont val="Calibri"/>
        <family val="2"/>
        <scheme val="minor"/>
      </rPr>
      <t>C)</t>
    </r>
    <r>
      <rPr>
        <sz val="11"/>
        <color theme="1"/>
        <rFont val="Calibri"/>
        <family val="2"/>
        <scheme val="minor"/>
      </rPr>
      <t xml:space="preserve"> Try using the mouse to drag the arrow in the bottom right corner of the table to the right and down.</t>
    </r>
  </si>
  <si>
    <r>
      <rPr>
        <b/>
        <sz val="11"/>
        <color theme="1"/>
        <rFont val="Calibri"/>
        <family val="2"/>
        <scheme val="minor"/>
      </rPr>
      <t>D)</t>
    </r>
    <r>
      <rPr>
        <sz val="11"/>
        <color theme="1"/>
        <rFont val="Calibri"/>
        <family val="2"/>
        <scheme val="minor"/>
      </rPr>
      <t xml:space="preserve"> Try using the filter arrows in the header rows to sort or filter the data. Turn off the filter arrows by going to the </t>
    </r>
    <r>
      <rPr>
        <b/>
        <sz val="11"/>
        <color theme="1"/>
        <rFont val="Calibri"/>
        <family val="2"/>
        <scheme val="minor"/>
      </rPr>
      <t>Data</t>
    </r>
    <r>
      <rPr>
        <sz val="11"/>
        <color theme="1"/>
        <rFont val="Calibri"/>
        <family val="2"/>
        <scheme val="minor"/>
      </rPr>
      <t xml:space="preserve"> tab and clicking on the </t>
    </r>
    <r>
      <rPr>
        <b/>
        <sz val="11"/>
        <color theme="1"/>
        <rFont val="Calibri"/>
        <family val="2"/>
        <scheme val="minor"/>
      </rPr>
      <t>Filter</t>
    </r>
    <r>
      <rPr>
        <sz val="11"/>
        <color theme="1"/>
        <rFont val="Calibri"/>
        <family val="2"/>
        <scheme val="minor"/>
      </rPr>
      <t xml:space="preserve"> button.</t>
    </r>
  </si>
  <si>
    <t>Revenue</t>
  </si>
  <si>
    <t>When you select a cell inside a Table, a contextual Design tab will be displayed in the ribbon. Familiarize yourself with the available options by experimenting with some of the commands in the Table Tools Design tab.</t>
  </si>
  <si>
    <t>Check the "Total Row" option</t>
  </si>
  <si>
    <t>In the Total row under the Sales column, choose "Average" from the drop-down list.</t>
  </si>
  <si>
    <r>
      <rPr>
        <b/>
        <sz val="11"/>
        <color theme="1"/>
        <rFont val="Calibri"/>
        <family val="2"/>
        <scheme val="minor"/>
      </rPr>
      <t>E)</t>
    </r>
    <r>
      <rPr>
        <sz val="11"/>
        <color theme="1"/>
        <rFont val="Calibri"/>
        <family val="2"/>
        <scheme val="minor"/>
      </rPr>
      <t xml:space="preserve"> Select a cell within the table to the right and use the contextual </t>
    </r>
    <r>
      <rPr>
        <b/>
        <sz val="11"/>
        <color theme="1"/>
        <rFont val="Calibri"/>
        <family val="2"/>
        <scheme val="minor"/>
      </rPr>
      <t>Design</t>
    </r>
    <r>
      <rPr>
        <sz val="11"/>
        <color theme="1"/>
        <rFont val="Calibri"/>
        <family val="2"/>
        <scheme val="minor"/>
      </rPr>
      <t xml:space="preserve"> tab to do the following:</t>
    </r>
  </si>
  <si>
    <t>Rename the Table by entering a new name in the Table Name field (where it currently says Table1013)</t>
  </si>
  <si>
    <t>Check the other Table Style Options (like First column, Last column, etc.) and choose another Table style from the gallery to see how the options affect the design.</t>
  </si>
  <si>
    <t>You can create your own custom table styles, but that is beyond the scope of this workbook.</t>
  </si>
  <si>
    <t>Introduction to Tables</t>
  </si>
  <si>
    <r>
      <rPr>
        <b/>
        <sz val="11"/>
        <color theme="1"/>
        <rFont val="Calibri"/>
        <family val="2"/>
        <scheme val="minor"/>
      </rPr>
      <t>1)</t>
    </r>
    <r>
      <rPr>
        <sz val="11"/>
        <color theme="1"/>
        <rFont val="Calibri"/>
        <family val="2"/>
        <scheme val="minor"/>
      </rPr>
      <t xml:space="preserve"> Select the entire data table (including headers) and go to </t>
    </r>
    <r>
      <rPr>
        <b/>
        <sz val="11"/>
        <color theme="1"/>
        <rFont val="Calibri"/>
        <family val="2"/>
        <scheme val="minor"/>
      </rPr>
      <t>Home &gt; Styles &gt; Format as Table</t>
    </r>
    <r>
      <rPr>
        <sz val="11"/>
        <color theme="1"/>
        <rFont val="Calibri"/>
        <family val="2"/>
        <scheme val="minor"/>
      </rPr>
      <t xml:space="preserve"> and choose a table style. </t>
    </r>
  </si>
  <si>
    <r>
      <rPr>
        <b/>
        <sz val="11"/>
        <color theme="1"/>
        <rFont val="Calibri"/>
        <family val="2"/>
        <scheme val="minor"/>
      </rPr>
      <t>2)</t>
    </r>
    <r>
      <rPr>
        <sz val="11"/>
        <color theme="1"/>
        <rFont val="Calibri"/>
        <family val="2"/>
        <scheme val="minor"/>
      </rPr>
      <t xml:space="preserve"> Go to </t>
    </r>
    <r>
      <rPr>
        <b/>
        <sz val="11"/>
        <color theme="1"/>
        <rFont val="Calibri"/>
        <family val="2"/>
        <scheme val="minor"/>
      </rPr>
      <t>Home &gt; Styles &gt; Format as Table</t>
    </r>
    <r>
      <rPr>
        <sz val="11"/>
        <color theme="1"/>
        <rFont val="Calibri"/>
        <family val="2"/>
        <scheme val="minor"/>
      </rPr>
      <t xml:space="preserve"> and choose a table style</t>
    </r>
  </si>
  <si>
    <r>
      <rPr>
        <b/>
        <sz val="11"/>
        <color theme="1"/>
        <rFont val="Calibri"/>
        <family val="2"/>
        <scheme val="minor"/>
      </rPr>
      <t>3)</t>
    </r>
    <r>
      <rPr>
        <sz val="11"/>
        <color theme="1"/>
        <rFont val="Calibri"/>
        <family val="2"/>
        <scheme val="minor"/>
      </rPr>
      <t xml:space="preserve"> Press </t>
    </r>
    <r>
      <rPr>
        <b/>
        <sz val="11"/>
        <color theme="1"/>
        <rFont val="Calibri"/>
        <family val="2"/>
        <scheme val="minor"/>
      </rPr>
      <t>OK</t>
    </r>
    <r>
      <rPr>
        <sz val="11"/>
        <color theme="1"/>
        <rFont val="Calibri"/>
        <family val="2"/>
        <scheme val="minor"/>
      </rPr>
      <t xml:space="preserve"> in the </t>
    </r>
    <r>
      <rPr>
        <b/>
        <sz val="11"/>
        <color theme="1"/>
        <rFont val="Calibri"/>
        <family val="2"/>
        <scheme val="minor"/>
      </rPr>
      <t>Format As a Table</t>
    </r>
    <r>
      <rPr>
        <sz val="11"/>
        <color theme="1"/>
        <rFont val="Calibri"/>
        <family val="2"/>
        <scheme val="minor"/>
      </rPr>
      <t xml:space="preserve"> dialog box.</t>
    </r>
  </si>
  <si>
    <r>
      <t xml:space="preserve">The </t>
    </r>
    <r>
      <rPr>
        <b/>
        <sz val="11"/>
        <color theme="3"/>
        <rFont val="Calibri"/>
        <family val="2"/>
        <scheme val="minor"/>
      </rPr>
      <t>Table</t>
    </r>
    <r>
      <rPr>
        <sz val="11"/>
        <color theme="3"/>
        <rFont val="Calibri"/>
        <family val="2"/>
        <scheme val="minor"/>
      </rPr>
      <t xml:space="preserve"> feature in Excel provides a new way to reference the cells within the Table. The assumption is that a </t>
    </r>
    <r>
      <rPr>
        <b/>
        <sz val="11"/>
        <color theme="3"/>
        <rFont val="Calibri"/>
        <family val="2"/>
        <scheme val="minor"/>
      </rPr>
      <t>structured reference</t>
    </r>
    <r>
      <rPr>
        <sz val="11"/>
        <color theme="3"/>
        <rFont val="Calibri"/>
        <family val="2"/>
        <scheme val="minor"/>
      </rPr>
      <t xml:space="preserve"> like </t>
    </r>
    <r>
      <rPr>
        <b/>
        <sz val="11"/>
        <color rgb="FFFF0000"/>
        <rFont val="Calibri"/>
        <family val="2"/>
        <scheme val="minor"/>
      </rPr>
      <t>DeptSales[SaleAmt]</t>
    </r>
    <r>
      <rPr>
        <sz val="11"/>
        <color theme="3"/>
        <rFont val="Calibri"/>
        <family val="2"/>
        <scheme val="minor"/>
      </rPr>
      <t xml:space="preserve"> is easier to work with and understand than the reference </t>
    </r>
    <r>
      <rPr>
        <b/>
        <sz val="11"/>
        <color rgb="FFFF0000"/>
        <rFont val="Calibri"/>
        <family val="2"/>
        <scheme val="minor"/>
      </rPr>
      <t>C2:C7</t>
    </r>
    <r>
      <rPr>
        <sz val="11"/>
        <color theme="3"/>
        <rFont val="Calibri"/>
        <family val="2"/>
        <scheme val="minor"/>
      </rPr>
      <t>. See the following article for more information.</t>
    </r>
  </si>
  <si>
    <t>Sort your data</t>
  </si>
  <si>
    <t>Intro to Charts and Graphs in Excel</t>
  </si>
  <si>
    <t>Use Sparklines for tiny charts in dashboards</t>
  </si>
  <si>
    <t>Objects: Images &amp; Shapes</t>
  </si>
  <si>
    <t>Formula Tips</t>
  </si>
  <si>
    <t>Master Excel One Tip at a Time</t>
  </si>
  <si>
    <t>Acknowledgements</t>
  </si>
  <si>
    <t>About the Authors</t>
  </si>
  <si>
    <t>Jon Wittwer, PhD</t>
  </si>
  <si>
    <t>Brent Weight</t>
  </si>
  <si>
    <r>
      <t xml:space="preserve">Both </t>
    </r>
    <r>
      <rPr>
        <b/>
        <sz val="11"/>
        <color theme="1"/>
        <rFont val="Calibri"/>
        <family val="2"/>
        <scheme val="minor"/>
      </rPr>
      <t>Laura Cutler</t>
    </r>
    <r>
      <rPr>
        <sz val="11"/>
        <color theme="1"/>
        <rFont val="Calibri"/>
        <family val="2"/>
        <scheme val="minor"/>
      </rPr>
      <t xml:space="preserve"> and </t>
    </r>
    <r>
      <rPr>
        <b/>
        <sz val="11"/>
        <color theme="1"/>
        <rFont val="Calibri"/>
        <family val="2"/>
        <scheme val="minor"/>
      </rPr>
      <t>Jim Wittwer</t>
    </r>
    <r>
      <rPr>
        <sz val="11"/>
        <color theme="1"/>
        <rFont val="Calibri"/>
        <family val="2"/>
        <scheme val="minor"/>
      </rPr>
      <t xml:space="preserve"> spent many hours helping us create this workbook. Laura Cutler, currently finishing up a degree in Information Systems, was hired by Vertex42 to help develop some of the initial examples and material for the tips. Jim Wittwer is a professional graphic artist and has been working with Jon for many years both on websites and of course this workbook.</t>
    </r>
  </si>
  <si>
    <r>
      <t xml:space="preserve">While the bulk of the material in this workbook was generated from either our own brains or by referencing the help content on microsoft.com, we must acknowledge those who have been most instrumental in filling our brains with Excel stuff over the years. Much of Jon Wittwer's earliest Excel training came from reading books by </t>
    </r>
    <r>
      <rPr>
        <b/>
        <sz val="11"/>
        <color theme="1"/>
        <rFont val="Calibri"/>
        <family val="2"/>
        <scheme val="minor"/>
      </rPr>
      <t>John Walkenbach</t>
    </r>
    <r>
      <rPr>
        <sz val="11"/>
        <color theme="1"/>
        <rFont val="Calibri"/>
        <family val="2"/>
        <scheme val="minor"/>
      </rPr>
      <t xml:space="preserve"> (spreadsheetpage.com) and using Excel in school (thank you to the professors who gave those assignments). We have also learned a lot from Excel gurus </t>
    </r>
    <r>
      <rPr>
        <b/>
        <sz val="11"/>
        <color theme="1"/>
        <rFont val="Calibri"/>
        <family val="2"/>
        <scheme val="minor"/>
      </rPr>
      <t>John Peltier</t>
    </r>
    <r>
      <rPr>
        <sz val="11"/>
        <color theme="1"/>
        <rFont val="Calibri"/>
        <family val="2"/>
        <scheme val="minor"/>
      </rPr>
      <t xml:space="preserve"> (peltiertech.com), </t>
    </r>
    <r>
      <rPr>
        <b/>
        <sz val="11"/>
        <color theme="1"/>
        <rFont val="Calibri"/>
        <family val="2"/>
        <scheme val="minor"/>
      </rPr>
      <t>Michael Alexander</t>
    </r>
    <r>
      <rPr>
        <sz val="11"/>
        <color theme="1"/>
        <rFont val="Calibri"/>
        <family val="2"/>
        <scheme val="minor"/>
      </rPr>
      <t xml:space="preserve"> (datapigtechnologies.com), </t>
    </r>
    <r>
      <rPr>
        <b/>
        <sz val="11"/>
        <color theme="1"/>
        <rFont val="Calibri"/>
        <family val="2"/>
        <scheme val="minor"/>
      </rPr>
      <t>Bill Jelen</t>
    </r>
    <r>
      <rPr>
        <sz val="11"/>
        <color theme="1"/>
        <rFont val="Calibri"/>
        <family val="2"/>
        <scheme val="minor"/>
      </rPr>
      <t xml:space="preserve"> (mrexcel.com), </t>
    </r>
    <r>
      <rPr>
        <b/>
        <sz val="11"/>
        <color theme="1"/>
        <rFont val="Calibri"/>
        <family val="2"/>
        <scheme val="minor"/>
      </rPr>
      <t>Chip Pearson</t>
    </r>
    <r>
      <rPr>
        <sz val="11"/>
        <color theme="1"/>
        <rFont val="Calibri"/>
        <family val="2"/>
        <scheme val="minor"/>
      </rPr>
      <t xml:space="preserve"> (cpearson.com), </t>
    </r>
    <r>
      <rPr>
        <b/>
        <sz val="11"/>
        <color theme="1"/>
        <rFont val="Calibri"/>
        <family val="2"/>
        <scheme val="minor"/>
      </rPr>
      <t>Debra Dalgleish</t>
    </r>
    <r>
      <rPr>
        <sz val="11"/>
        <color theme="1"/>
        <rFont val="Calibri"/>
        <family val="2"/>
        <scheme val="minor"/>
      </rPr>
      <t xml:space="preserve"> (contextures.com) and numerous other Excel MVPs. For example, Jon first learned about dynamic named arrays from </t>
    </r>
    <r>
      <rPr>
        <b/>
        <sz val="11"/>
        <color theme="1"/>
        <rFont val="Calibri"/>
        <family val="2"/>
        <scheme val="minor"/>
      </rPr>
      <t>David Hawley</t>
    </r>
    <r>
      <rPr>
        <sz val="11"/>
        <color theme="1"/>
        <rFont val="Calibri"/>
        <family val="2"/>
        <scheme val="minor"/>
      </rPr>
      <t>'s website, ozgrid.com. And of course, thank you to Google for indexing all of the various Excel forums, where you can find answers to almost any Excel question ever asked.</t>
    </r>
  </si>
  <si>
    <t>Last, but not least, we must acknowledge the thousands of people who have emailed us over the years asking Excel questions and suggesting ways to improve a template. We are especially grateful to the people who are able to criticize our work tactfully and who understand that real people spent real time trying to create stuff for them to use. Thank you!</t>
  </si>
  <si>
    <t xml:space="preserve">The answers in (a) and (b) are formulas that use parentheses to specify whether the first or second operator should be evaluated first. </t>
  </si>
  <si>
    <r>
      <rPr>
        <b/>
        <sz val="11"/>
        <color theme="1"/>
        <rFont val="Calibri"/>
        <family val="2"/>
        <scheme val="minor"/>
      </rPr>
      <t>The table below lists the order of operations</t>
    </r>
    <r>
      <rPr>
        <sz val="11"/>
        <color theme="1"/>
        <rFont val="Calibri"/>
        <family val="2"/>
        <scheme val="minor"/>
      </rPr>
      <t xml:space="preserve"> with an example for each. First, try guessing whether the answer in (a) or (b) is correct. Then, enter the </t>
    </r>
    <r>
      <rPr>
        <b/>
        <sz val="11"/>
        <color theme="1"/>
        <rFont val="Calibri"/>
        <family val="2"/>
        <scheme val="minor"/>
      </rPr>
      <t>Example</t>
    </r>
    <r>
      <rPr>
        <sz val="11"/>
        <color theme="1"/>
        <rFont val="Calibri"/>
        <family val="2"/>
        <scheme val="minor"/>
      </rPr>
      <t xml:space="preserve"> formula in the </t>
    </r>
    <r>
      <rPr>
        <b/>
        <i/>
        <sz val="11"/>
        <color theme="1"/>
        <rFont val="Calibri"/>
        <family val="2"/>
        <scheme val="minor"/>
      </rPr>
      <t>Try It</t>
    </r>
    <r>
      <rPr>
        <sz val="11"/>
        <color theme="1"/>
        <rFont val="Calibri"/>
        <family val="2"/>
        <scheme val="minor"/>
      </rPr>
      <t xml:space="preserve"> column (with an equal sign in front) to see whether you guessed correctly. For instance, in the second example, type </t>
    </r>
    <r>
      <rPr>
        <b/>
        <sz val="11"/>
        <color theme="1"/>
        <rFont val="Calibri"/>
        <family val="2"/>
        <scheme val="minor"/>
      </rPr>
      <t>=2+10%</t>
    </r>
    <r>
      <rPr>
        <sz val="11"/>
        <color theme="1"/>
        <rFont val="Calibri"/>
        <family val="2"/>
        <scheme val="minor"/>
      </rPr>
      <t xml:space="preserve"> in the </t>
    </r>
    <r>
      <rPr>
        <b/>
        <i/>
        <sz val="11"/>
        <color theme="1"/>
        <rFont val="Calibri"/>
        <family val="2"/>
        <scheme val="minor"/>
      </rPr>
      <t>Try it</t>
    </r>
    <r>
      <rPr>
        <sz val="11"/>
        <color theme="1"/>
        <rFont val="Calibri"/>
        <family val="2"/>
        <scheme val="minor"/>
      </rPr>
      <t xml:space="preserve"> column.</t>
    </r>
  </si>
  <si>
    <r>
      <t>The term "</t>
    </r>
    <r>
      <rPr>
        <b/>
        <sz val="11"/>
        <color theme="1"/>
        <rFont val="Calibri"/>
        <family val="2"/>
        <scheme val="minor"/>
      </rPr>
      <t>Table</t>
    </r>
    <r>
      <rPr>
        <sz val="11"/>
        <color theme="1"/>
        <rFont val="Calibri"/>
        <family val="2"/>
        <scheme val="minor"/>
      </rPr>
      <t xml:space="preserve">" is used a lot to talk about any data aranged in columns and rows.  However, Excel actually has a </t>
    </r>
    <r>
      <rPr>
        <b/>
        <sz val="11"/>
        <color theme="1"/>
        <rFont val="Calibri"/>
        <family val="2"/>
        <scheme val="minor"/>
      </rPr>
      <t>Table</t>
    </r>
    <r>
      <rPr>
        <sz val="11"/>
        <color theme="1"/>
        <rFont val="Calibri"/>
        <family val="2"/>
        <scheme val="minor"/>
      </rPr>
      <t xml:space="preserve"> feature that adds some additional functionality to your data. It makes formatting, filtering, and sorting data much easier. You just have to tell Excel to "Format the Data as a Table."
</t>
    </r>
  </si>
  <si>
    <t>Brent Weight received a combined Masters Degree in mechanical engineering and MBA from Brigham Young University. He and Jon are long-time friends and Brent has helped research and create many of the Excel spreadsheets that Vertex42.com offers. He has spent countless hours developing spreadsheets for business solutions while working at both large and small companies. He now runs his own companies and does Excel consulting for Vertex42 on the side.</t>
  </si>
  <si>
    <t>Dr. Wittwer is the owner and founder of Vertex42.com. He earned a PhD in mechanical engeering from Brigham Young University. Then, after working for 3 years at Sandia National Laboratories, he left to work full time on Vertex42.com. He has created over 150 spreadsheet templates and offers most of them as free downloads, leading to over 25 million downloads to date. His experience creating and refining spreadsheet templates in response to the questions and suggestions from thousands of users is what led to the creation of this workbook.</t>
  </si>
  <si>
    <t>Getting Started</t>
  </si>
  <si>
    <t>Getting Started Tips</t>
  </si>
  <si>
    <t>It is ALWAYS a good idea to save a backup copy of your Excel files.</t>
  </si>
  <si>
    <t>Term</t>
  </si>
  <si>
    <t>This is still just "basic" stuff</t>
  </si>
  <si>
    <t>Excel 2010 basics</t>
  </si>
  <si>
    <t>Basic spreadsheet terminology</t>
  </si>
  <si>
    <t>Getting started</t>
  </si>
  <si>
    <r>
      <t xml:space="preserve">If you are </t>
    </r>
    <r>
      <rPr>
        <i/>
        <sz val="11"/>
        <color theme="1"/>
        <rFont val="Calibri"/>
        <family val="2"/>
        <scheme val="minor"/>
      </rPr>
      <t>brand new</t>
    </r>
    <r>
      <rPr>
        <sz val="11"/>
        <color theme="1"/>
        <rFont val="Calibri"/>
        <family val="2"/>
        <scheme val="minor"/>
      </rPr>
      <t xml:space="preserve"> to Excel, the following online videos will help you get started. Otherwise, skip the videos and check the </t>
    </r>
    <r>
      <rPr>
        <b/>
        <sz val="11"/>
        <color theme="1"/>
        <rFont val="Calibri"/>
        <family val="2"/>
        <scheme val="minor"/>
      </rPr>
      <t>Completed</t>
    </r>
    <r>
      <rPr>
        <sz val="11"/>
        <color theme="1"/>
        <rFont val="Calibri"/>
        <family val="2"/>
        <scheme val="minor"/>
      </rPr>
      <t xml:space="preserve"> box.</t>
    </r>
  </si>
  <si>
    <r>
      <t xml:space="preserve">A group of cells is called a </t>
    </r>
    <r>
      <rPr>
        <b/>
        <sz val="11"/>
        <color theme="1"/>
        <rFont val="Calibri"/>
        <family val="2"/>
        <scheme val="minor"/>
      </rPr>
      <t>range</t>
    </r>
    <r>
      <rPr>
        <sz val="11"/>
        <color theme="1"/>
        <rFont val="Calibri"/>
        <family val="2"/>
        <scheme val="minor"/>
      </rPr>
      <t>. A range is referenced using the upper left and lower right cells separated by a colon such as C10:E11</t>
    </r>
  </si>
  <si>
    <r>
      <rPr>
        <b/>
        <sz val="11"/>
        <rFont val="Calibri"/>
        <family val="2"/>
        <scheme val="minor"/>
      </rPr>
      <t>Office.Microsoft.com Video Series</t>
    </r>
    <r>
      <rPr>
        <sz val="11"/>
        <rFont val="Calibri"/>
        <family val="2"/>
        <scheme val="minor"/>
      </rPr>
      <t>: Create your first Excel 2013 workbook</t>
    </r>
  </si>
  <si>
    <t>These videos were created for Excel 2013, but most of them still apply to Excel 2010</t>
  </si>
  <si>
    <r>
      <t xml:space="preserve">Many commands can be performed using keyboard shortcuts such as </t>
    </r>
    <r>
      <rPr>
        <b/>
        <sz val="11"/>
        <color theme="1"/>
        <rFont val="Calibri"/>
        <family val="2"/>
        <scheme val="minor"/>
      </rPr>
      <t>CTRL+c</t>
    </r>
    <r>
      <rPr>
        <sz val="11"/>
        <color theme="1"/>
        <rFont val="Calibri"/>
        <family val="2"/>
        <scheme val="minor"/>
      </rPr>
      <t xml:space="preserve"> for </t>
    </r>
    <r>
      <rPr>
        <b/>
        <sz val="11"/>
        <color theme="1"/>
        <rFont val="Calibri"/>
        <family val="2"/>
        <scheme val="minor"/>
      </rPr>
      <t>Copy</t>
    </r>
    <r>
      <rPr>
        <sz val="11"/>
        <color theme="1"/>
        <rFont val="Calibri"/>
        <family val="2"/>
        <scheme val="minor"/>
      </rPr>
      <t xml:space="preserve"> and </t>
    </r>
    <r>
      <rPr>
        <b/>
        <sz val="11"/>
        <color theme="1"/>
        <rFont val="Calibri"/>
        <family val="2"/>
        <scheme val="minor"/>
      </rPr>
      <t>CTRL+v</t>
    </r>
    <r>
      <rPr>
        <sz val="11"/>
        <color theme="1"/>
        <rFont val="Calibri"/>
        <family val="2"/>
        <scheme val="minor"/>
      </rPr>
      <t xml:space="preserve"> for </t>
    </r>
    <r>
      <rPr>
        <b/>
        <sz val="11"/>
        <color theme="1"/>
        <rFont val="Calibri"/>
        <family val="2"/>
        <scheme val="minor"/>
      </rPr>
      <t>Paste</t>
    </r>
    <r>
      <rPr>
        <sz val="11"/>
        <color theme="1"/>
        <rFont val="Calibri"/>
        <family val="2"/>
        <scheme val="minor"/>
      </rPr>
      <t>. The following conventions are used to describe a keystroke or series of keystrokes.</t>
    </r>
  </si>
  <si>
    <t>About this workbook</t>
  </si>
  <si>
    <t>How to provide feedback and get help</t>
  </si>
  <si>
    <t>Feedback and Updates</t>
  </si>
  <si>
    <t>Your feedback matters!</t>
  </si>
  <si>
    <t>Perhaps the best way to get an answer to a specific Excel question is to search on Google.com. You can also search via Excel Help (F1).</t>
  </si>
  <si>
    <t>Take the Survey</t>
  </si>
  <si>
    <r>
      <t xml:space="preserve">LINK </t>
    </r>
    <r>
      <rPr>
        <sz val="11"/>
        <color theme="0" tint="-0.14996795556505021"/>
        <rFont val="Calibri"/>
        <family val="2"/>
        <scheme val="minor"/>
      </rPr>
      <t>►</t>
    </r>
  </si>
  <si>
    <t>Please help us improve the workbook by completing the following survey:</t>
  </si>
  <si>
    <r>
      <t xml:space="preserve">The survey was created using the Survey tool in the </t>
    </r>
    <r>
      <rPr>
        <b/>
        <sz val="11"/>
        <color theme="1"/>
        <rFont val="Calibri"/>
        <family val="2"/>
        <scheme val="minor"/>
      </rPr>
      <t>Excel Web App</t>
    </r>
    <r>
      <rPr>
        <sz val="11"/>
        <color theme="1"/>
        <rFont val="Calibri"/>
        <family val="2"/>
        <scheme val="minor"/>
      </rPr>
      <t>. All entries are anonymous, and completing the survey is optional.</t>
    </r>
  </si>
  <si>
    <t>News tips in this version</t>
  </si>
  <si>
    <t>[Placeholder for future updates]</t>
  </si>
  <si>
    <t>Getting general Excel help</t>
  </si>
  <si>
    <t>Knowing is half the battle</t>
  </si>
  <si>
    <r>
      <t xml:space="preserve">Perhaps the </t>
    </r>
    <r>
      <rPr>
        <b/>
        <sz val="11"/>
        <color theme="1"/>
        <rFont val="Calibri"/>
        <family val="2"/>
        <scheme val="minor"/>
      </rPr>
      <t>most valuable</t>
    </r>
    <r>
      <rPr>
        <sz val="11"/>
        <color theme="1"/>
        <rFont val="Calibri"/>
        <family val="2"/>
        <scheme val="minor"/>
      </rPr>
      <t xml:space="preserve"> thing you will gain from this workbook is learning </t>
    </r>
    <r>
      <rPr>
        <b/>
        <sz val="11"/>
        <color theme="1"/>
        <rFont val="Calibri"/>
        <family val="2"/>
        <scheme val="minor"/>
      </rPr>
      <t>what is possible</t>
    </r>
    <r>
      <rPr>
        <sz val="11"/>
        <color theme="1"/>
        <rFont val="Calibri"/>
        <family val="2"/>
        <scheme val="minor"/>
      </rPr>
      <t xml:space="preserve"> to do with Excel. You may not use every tip in this workbook, and you will probably not master every tip right away, but knowing what is possible really IS half the battle. That is one of the reasons for the many "In Practice" sections that highlight how tips are used in real-world spreadsheet templates.</t>
    </r>
  </si>
  <si>
    <t>Check the "Completed" box below.</t>
  </si>
  <si>
    <t>Checking the "Completed" or "Mastered" boxes will help you track your progress.</t>
  </si>
  <si>
    <t>Get familiar with the Excel 2010 interface:</t>
  </si>
  <si>
    <r>
      <t xml:space="preserve">One of the reasons we chose to provide a downloadable workbook is so that we can make </t>
    </r>
    <r>
      <rPr>
        <b/>
        <sz val="11"/>
        <color theme="1"/>
        <rFont val="Calibri"/>
        <family val="2"/>
        <scheme val="minor"/>
      </rPr>
      <t>rapid and more frequent improvements</t>
    </r>
    <r>
      <rPr>
        <sz val="11"/>
        <color theme="1"/>
        <rFont val="Calibri"/>
        <family val="2"/>
        <scheme val="minor"/>
      </rPr>
      <t>. You will be able to return to the download page to get the updated versions. We will announce significant updates via the email notification list.</t>
    </r>
  </si>
  <si>
    <r>
      <rPr>
        <b/>
        <sz val="11"/>
        <color theme="1"/>
        <rFont val="Calibri"/>
        <family val="2"/>
        <scheme val="minor"/>
      </rPr>
      <t xml:space="preserve">A) </t>
    </r>
    <r>
      <rPr>
        <sz val="11"/>
        <color theme="1"/>
        <rFont val="Calibri"/>
        <family val="2"/>
        <scheme val="minor"/>
      </rPr>
      <t xml:space="preserve">Select the entire worksheet using the mouse. Then try again using </t>
    </r>
    <r>
      <rPr>
        <b/>
        <sz val="11"/>
        <color theme="1"/>
        <rFont val="Calibri"/>
        <family val="2"/>
        <scheme val="minor"/>
      </rPr>
      <t>CTRL+a</t>
    </r>
    <r>
      <rPr>
        <sz val="11"/>
        <color theme="1"/>
        <rFont val="Calibri"/>
        <family val="2"/>
        <scheme val="minor"/>
      </rPr>
      <t>.</t>
    </r>
  </si>
  <si>
    <r>
      <t xml:space="preserve">To select the entire worksheet, click on the box shown in the image. You can also use the </t>
    </r>
    <r>
      <rPr>
        <b/>
        <sz val="11"/>
        <color theme="1"/>
        <rFont val="Calibri"/>
        <family val="2"/>
        <scheme val="minor"/>
      </rPr>
      <t>CTRL+a</t>
    </r>
    <r>
      <rPr>
        <sz val="11"/>
        <color theme="1"/>
        <rFont val="Calibri"/>
        <family val="2"/>
        <scheme val="minor"/>
      </rPr>
      <t xml:space="preserve"> shortcut. </t>
    </r>
    <r>
      <rPr>
        <b/>
        <sz val="11"/>
        <color theme="1"/>
        <rFont val="Calibri"/>
        <family val="2"/>
        <scheme val="minor"/>
      </rPr>
      <t>CTRL+a</t>
    </r>
    <r>
      <rPr>
        <sz val="11"/>
        <color theme="1"/>
        <rFont val="Calibri"/>
        <family val="2"/>
        <scheme val="minor"/>
      </rPr>
      <t xml:space="preserve"> is a general shortcut for </t>
    </r>
    <r>
      <rPr>
        <b/>
        <sz val="11"/>
        <color theme="1"/>
        <rFont val="Calibri"/>
        <family val="2"/>
        <scheme val="minor"/>
      </rPr>
      <t>Select All</t>
    </r>
    <r>
      <rPr>
        <sz val="11"/>
        <color theme="1"/>
        <rFont val="Calibri"/>
        <family val="2"/>
        <scheme val="minor"/>
      </rPr>
      <t xml:space="preserve">. Depending on what cell(s) you have selected, you can press </t>
    </r>
    <r>
      <rPr>
        <b/>
        <sz val="11"/>
        <color theme="1"/>
        <rFont val="Calibri"/>
        <family val="2"/>
        <scheme val="minor"/>
      </rPr>
      <t>CTRL+a</t>
    </r>
    <r>
      <rPr>
        <sz val="11"/>
        <color theme="1"/>
        <rFont val="Calibri"/>
        <family val="2"/>
        <scheme val="minor"/>
      </rPr>
      <t xml:space="preserve"> once or twice to select the entire worksheet.</t>
    </r>
  </si>
  <si>
    <r>
      <rPr>
        <b/>
        <sz val="11"/>
        <color theme="1"/>
        <rFont val="Calibri"/>
        <family val="2"/>
        <scheme val="minor"/>
      </rPr>
      <t>B)</t>
    </r>
    <r>
      <rPr>
        <sz val="11"/>
        <color theme="1"/>
        <rFont val="Calibri"/>
        <family val="2"/>
        <scheme val="minor"/>
      </rPr>
      <t xml:space="preserve"> Select a single cell in the range of data to the right and press </t>
    </r>
    <r>
      <rPr>
        <b/>
        <sz val="11"/>
        <color theme="1"/>
        <rFont val="Calibri"/>
        <family val="2"/>
        <scheme val="minor"/>
      </rPr>
      <t>CTRL+a.</t>
    </r>
  </si>
  <si>
    <t>Select the entire worksheet or active range</t>
  </si>
  <si>
    <r>
      <t xml:space="preserve">Press </t>
    </r>
    <r>
      <rPr>
        <b/>
        <i/>
        <sz val="11"/>
        <color theme="1"/>
        <rFont val="Calibri"/>
        <family val="2"/>
        <scheme val="minor"/>
      </rPr>
      <t>CTRL+a</t>
    </r>
    <r>
      <rPr>
        <i/>
        <sz val="11"/>
        <color theme="1"/>
        <rFont val="Calibri"/>
        <family val="2"/>
        <scheme val="minor"/>
      </rPr>
      <t xml:space="preserve"> again to select the entire worksheet.</t>
    </r>
  </si>
  <si>
    <r>
      <rPr>
        <b/>
        <sz val="11"/>
        <color theme="3"/>
        <rFont val="Calibri"/>
        <family val="2"/>
        <scheme val="minor"/>
      </rPr>
      <t>CTRL+a</t>
    </r>
    <r>
      <rPr>
        <sz val="11"/>
        <color theme="3"/>
        <rFont val="Calibri"/>
        <family val="2"/>
        <scheme val="minor"/>
      </rPr>
      <t xml:space="preserve"> sometimes does the same thing as </t>
    </r>
    <r>
      <rPr>
        <b/>
        <sz val="11"/>
        <color theme="3"/>
        <rFont val="Calibri"/>
        <family val="2"/>
        <scheme val="minor"/>
      </rPr>
      <t>CTRL+SHIFT+*</t>
    </r>
    <r>
      <rPr>
        <sz val="11"/>
        <color theme="3"/>
        <rFont val="Calibri"/>
        <family val="2"/>
        <scheme val="minor"/>
      </rPr>
      <t xml:space="preserve"> (select cells in active range).</t>
    </r>
  </si>
  <si>
    <r>
      <rPr>
        <b/>
        <sz val="11"/>
        <color theme="8"/>
        <rFont val="Calibri"/>
        <family val="2"/>
        <scheme val="minor"/>
      </rPr>
      <t>By tradition, input fields have borders.</t>
    </r>
    <r>
      <rPr>
        <sz val="11"/>
        <color theme="8"/>
        <rFont val="Calibri"/>
        <family val="2"/>
        <scheme val="minor"/>
      </rPr>
      <t xml:space="preserve"> So, for financial models and other templates, turning off the grid and adding borders to input cells (via cell formatting) can help make it easier to identify cells that are meant to be edited.</t>
    </r>
  </si>
  <si>
    <r>
      <rPr>
        <b/>
        <u/>
        <sz val="11"/>
        <color rgb="FF0070C0"/>
        <rFont val="Calibri"/>
        <family val="2"/>
        <scheme val="minor"/>
      </rPr>
      <t>Loan Amortization Schedule</t>
    </r>
    <r>
      <rPr>
        <u/>
        <sz val="11"/>
        <color rgb="FF0070C0"/>
        <rFont val="Calibri"/>
        <family val="2"/>
        <scheme val="minor"/>
      </rPr>
      <t>: Gridlines are turned off and inputs use cell borders.</t>
    </r>
  </si>
  <si>
    <r>
      <rPr>
        <b/>
        <sz val="11"/>
        <color theme="1"/>
        <rFont val="Calibri"/>
        <family val="2"/>
        <scheme val="minor"/>
      </rPr>
      <t>Try turning ON the gridlines right now.</t>
    </r>
    <r>
      <rPr>
        <sz val="11"/>
        <color theme="1"/>
        <rFont val="Calibri"/>
        <family val="2"/>
        <scheme val="minor"/>
      </rPr>
      <t xml:space="preserve"> Would you rather be using this workbook with the gridlines ON or OFF?</t>
    </r>
  </si>
  <si>
    <t>Look at the screenshot of the Loan Amortization Schedule template below. Which one would you rather use? Why?</t>
  </si>
  <si>
    <r>
      <rPr>
        <b/>
        <sz val="11"/>
        <color theme="3"/>
        <rFont val="Calibri"/>
        <family val="2"/>
        <scheme val="minor"/>
      </rPr>
      <t xml:space="preserve">ADVANCED: </t>
    </r>
    <r>
      <rPr>
        <sz val="11"/>
        <color theme="3"/>
        <rFont val="Calibri"/>
        <family val="2"/>
        <scheme val="minor"/>
      </rPr>
      <t>You can enter a Line Break with a formula using the &amp; operator and the CHAR(10) function. Double-click on example below to see the formula in action.</t>
    </r>
  </si>
  <si>
    <r>
      <t xml:space="preserve">Instead of using </t>
    </r>
    <r>
      <rPr>
        <b/>
        <sz val="11"/>
        <color theme="1"/>
        <rFont val="Calibri"/>
        <family val="2"/>
        <scheme val="minor"/>
      </rPr>
      <t>Wrap Text</t>
    </r>
    <r>
      <rPr>
        <sz val="11"/>
        <color theme="1"/>
        <rFont val="Calibri"/>
        <family val="2"/>
        <scheme val="minor"/>
      </rPr>
      <t xml:space="preserve"> and letting Excel decide where to break up text, you can manually add a Line Break within a cell by pressing </t>
    </r>
    <r>
      <rPr>
        <b/>
        <sz val="11"/>
        <color theme="1"/>
        <rFont val="Calibri"/>
        <family val="2"/>
        <scheme val="minor"/>
      </rPr>
      <t>ALT+ENTER</t>
    </r>
    <r>
      <rPr>
        <sz val="11"/>
        <color theme="1"/>
        <rFont val="Calibri"/>
        <family val="2"/>
        <scheme val="minor"/>
      </rPr>
      <t xml:space="preserve"> while editing the text.</t>
    </r>
  </si>
  <si>
    <r>
      <t xml:space="preserve">When creating forms, keep in mind that names and addresses may be longer than expected. The Job Application template below is an example of this. Download the template and look at the name fields. The fields allow for long names by using the </t>
    </r>
    <r>
      <rPr>
        <b/>
        <sz val="11"/>
        <color theme="1"/>
        <rFont val="Calibri"/>
        <family val="2"/>
        <scheme val="minor"/>
      </rPr>
      <t>Shrink to Fit</t>
    </r>
    <r>
      <rPr>
        <sz val="11"/>
        <color theme="1"/>
        <rFont val="Calibri"/>
        <family val="2"/>
        <scheme val="minor"/>
      </rPr>
      <t xml:space="preserve"> format option.</t>
    </r>
  </si>
  <si>
    <t>Date formulas involving weekends and holidays</t>
  </si>
  <si>
    <t>Formulas for working with Times</t>
  </si>
  <si>
    <t>Common Date formulas</t>
  </si>
  <si>
    <t>Click on the button to the left to start on the Navigation tips, or click on one of the worksheet tabs below to go to the category of your choice.</t>
  </si>
  <si>
    <t>Single End-User License Agreement (EULA)</t>
  </si>
  <si>
    <r>
      <t xml:space="preserve">For the </t>
    </r>
    <r>
      <rPr>
        <b/>
        <sz val="12"/>
        <rFont val="Arial"/>
        <family val="2"/>
      </rPr>
      <t>Vertex42 Spreadsheet Tips Workbook</t>
    </r>
    <r>
      <rPr>
        <sz val="12"/>
        <rFont val="Arial"/>
        <family val="2"/>
      </rPr>
      <t>, including the associated electronic file(s), printed materials, and other electronic documentation (the "Software").</t>
    </r>
  </si>
  <si>
    <t>This worksheet summarizes a portion of the EULA and is provided for your convenience. The official Single End-User License Agreement for this Software can be found online at:</t>
  </si>
  <si>
    <t>http://www.vertex42.com/licensing/EULA_singleuser.html</t>
  </si>
  <si>
    <t>Your Rights</t>
  </si>
  <si>
    <t>This Software is protected by copyright laws and international copyright treaties, as well as other intellectual property laws and treaties. This Software is licensed, not sold. You must treat the Software like any other copyrighted material, such as a book.</t>
  </si>
  <si>
    <t>This EULA grants you, the Software end-user, the following rights:</t>
  </si>
  <si>
    <r>
      <t xml:space="preserve">1. You may download and copy the Software to any computers that are used </t>
    </r>
    <r>
      <rPr>
        <b/>
        <i/>
        <sz val="12"/>
        <rFont val="Arial"/>
        <family val="2"/>
      </rPr>
      <t>exclusively by you or your immediate family</t>
    </r>
    <r>
      <rPr>
        <sz val="12"/>
        <rFont val="Arial"/>
        <family val="2"/>
      </rPr>
      <t>. If you must place the Software on a shared computer, you must ensure that the Software cannot be used by anyone but you or your immediate family.</t>
    </r>
  </si>
  <si>
    <t>2. You may permanently transfer all your rights under this EULA, provided that you (a) retain no copies, (b) transfer all of the Sofware and (c) the recipient agrees to abide by all the terms of this EULA. An example would be a purchasing department or manager purchasing the Software on behalf of an employee, then transferring the Software to the employee.</t>
  </si>
  <si>
    <t>Limitations</t>
  </si>
  <si>
    <r>
      <t xml:space="preserve">You </t>
    </r>
    <r>
      <rPr>
        <b/>
        <sz val="12"/>
        <rFont val="Arial"/>
        <family val="2"/>
      </rPr>
      <t>may not remove or alter any logo, trademark, copyright, disclaimer, brand, terms of use, attribution, or other proprietary notices or marks</t>
    </r>
    <r>
      <rPr>
        <sz val="12"/>
        <rFont val="Arial"/>
        <family val="2"/>
      </rPr>
      <t xml:space="preserve"> within the Software.</t>
    </r>
  </si>
  <si>
    <r>
      <t xml:space="preserve">This Software and any file, document, or other work including or derived from this Sofware </t>
    </r>
    <r>
      <rPr>
        <b/>
        <sz val="12"/>
        <color indexed="10"/>
        <rFont val="Arial"/>
        <family val="2"/>
      </rPr>
      <t>may NOT be sold, distributed, published to an online gallery, hosted on a website, or placed on a public server</t>
    </r>
    <r>
      <rPr>
        <b/>
        <sz val="12"/>
        <rFont val="Arial"/>
        <family val="2"/>
      </rPr>
      <t>.</t>
    </r>
  </si>
  <si>
    <t>Other</t>
  </si>
  <si>
    <t>Please see the official EULA on Vertex42.com by going to:</t>
  </si>
  <si>
    <t>This will help you remember that this workbook is copyrighted and should not be shared. See the EULA worksheet for more information about the license agreement.</t>
  </si>
  <si>
    <t>License Agreement</t>
  </si>
  <si>
    <t>[full version only]</t>
  </si>
  <si>
    <t>After you have finished the free trial, please complete the following survey:</t>
  </si>
  <si>
    <t>Trial Version</t>
  </si>
  <si>
    <t>Pie Charts and "Bar of Pie" charts</t>
  </si>
  <si>
    <t>Copy and paste charts as images (Pictures)</t>
  </si>
  <si>
    <t>Use Tables to create charts</t>
  </si>
  <si>
    <t>Create a Combo chart with a secondary vertical axis</t>
  </si>
  <si>
    <t>Create a Timeline using drop lines and custom data labels</t>
  </si>
  <si>
    <t>Adding high/low reference lines to a chart</t>
  </si>
  <si>
    <t>Create a Waterfall chart using invisible stacked columns</t>
  </si>
  <si>
    <t>Create a Bullet Graph from a stacked column chart</t>
  </si>
  <si>
    <t>Intro to charts and graphs in Excel</t>
  </si>
  <si>
    <t>Bar graphs</t>
  </si>
  <si>
    <t>Column charts</t>
  </si>
  <si>
    <t>Line graphs</t>
  </si>
  <si>
    <t>Pie charts and "Bar of Pie" charts</t>
  </si>
  <si>
    <t>XY graphs (Scatter Plots)</t>
  </si>
  <si>
    <t>Area charts</t>
  </si>
  <si>
    <t>Copy and paste Charts as images (Pictures)</t>
  </si>
  <si>
    <t>Copy a subset of data via Advanced Filters</t>
  </si>
  <si>
    <t>Creating a Histogram in Excel</t>
  </si>
  <si>
    <t>Intro to PivotTables</t>
  </si>
  <si>
    <t>PivotTable Slicers</t>
  </si>
  <si>
    <t>Create a Histogram in Excel</t>
  </si>
  <si>
    <t>Purchase the Full Version</t>
  </si>
  <si>
    <t>Feedback from the users of this workbook has been extremely helpful. We would like to thank John Kennedy, Nate Hall, Scott Brooks, Brian Robertson, Kevin Lehrbass (of MySpreadsheetLab.com), Shannon Zirbel, and Keith Jarvis. We may be adding more names later as we get more feedback.</t>
  </si>
  <si>
    <t>Spreadsheet Tips Workbook</t>
  </si>
  <si>
    <t>Visit the Spreadsheet Tips Workbook page below to purchase the Full Version.</t>
  </si>
  <si>
    <t>About this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</si>
</sst>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164" formatCode="0.0%"/>
    <numFmt numFmtId="165" formatCode="d"/>
    <numFmt numFmtId="166" formatCode="&quot;$&quot;#,##0"/>
    <numFmt numFmtId="167" formatCode="0.0"/>
    <numFmt numFmtId="168" formatCode="[$-409]mmm\ d;@"/>
    <numFmt numFmtId="169" formatCode="0.000%"/>
    <numFmt numFmtId="170" formatCode="mmmm\ yyyy"/>
  </numFmts>
  <fonts count="75" x14ac:knownFonts="1">
    <font>
      <sz val="11"/>
      <color theme="1"/>
      <name val="Calibri"/>
      <family val="2"/>
      <scheme val="minor"/>
    </font>
    <font>
      <b/>
      <sz val="11"/>
      <color theme="1"/>
      <name val="Calibri"/>
      <family val="2"/>
      <scheme val="minor"/>
    </font>
    <font>
      <sz val="11"/>
      <name val="Calibri"/>
      <family val="2"/>
      <scheme val="minor"/>
    </font>
    <font>
      <sz val="14"/>
      <color theme="0"/>
      <name val="Calibri"/>
      <family val="1"/>
      <scheme val="major"/>
    </font>
    <font>
      <b/>
      <sz val="11"/>
      <name val="Calibri"/>
      <family val="2"/>
      <scheme val="minor"/>
    </font>
    <font>
      <sz val="8"/>
      <color indexed="81"/>
      <name val="Tahoma"/>
      <family val="2"/>
    </font>
    <font>
      <i/>
      <sz val="11"/>
      <color theme="1"/>
      <name val="Calibri"/>
      <family val="2"/>
      <scheme val="minor"/>
    </font>
    <font>
      <sz val="20"/>
      <color theme="4" tint="-0.499984740745262"/>
      <name val="Arial"/>
      <family val="2"/>
    </font>
    <font>
      <b/>
      <sz val="11"/>
      <color theme="3"/>
      <name val="Calibri"/>
      <family val="2"/>
      <scheme val="minor"/>
    </font>
    <font>
      <sz val="11"/>
      <color theme="3"/>
      <name val="Calibri"/>
      <family val="2"/>
      <scheme val="minor"/>
    </font>
    <font>
      <b/>
      <sz val="12"/>
      <color theme="0"/>
      <name val="Calibri"/>
      <family val="2"/>
      <scheme val="minor"/>
    </font>
    <font>
      <b/>
      <sz val="11"/>
      <color theme="6"/>
      <name val="Calibri"/>
      <family val="2"/>
      <scheme val="minor"/>
    </font>
    <font>
      <b/>
      <sz val="11"/>
      <color theme="8"/>
      <name val="Calibri"/>
      <family val="2"/>
      <scheme val="minor"/>
    </font>
    <font>
      <sz val="11"/>
      <color theme="6"/>
      <name val="Calibri"/>
      <family val="2"/>
      <scheme val="minor"/>
    </font>
    <font>
      <sz val="11"/>
      <color theme="8"/>
      <name val="Calibri"/>
      <family val="2"/>
      <scheme val="minor"/>
    </font>
    <font>
      <u/>
      <sz val="11"/>
      <color rgb="FF0070C0"/>
      <name val="Calibri"/>
      <family val="2"/>
      <scheme val="minor"/>
    </font>
    <font>
      <sz val="16"/>
      <color theme="8"/>
      <name val="Calibri"/>
      <family val="2"/>
      <scheme val="minor"/>
    </font>
    <font>
      <b/>
      <sz val="11"/>
      <color theme="0"/>
      <name val="Calibri"/>
      <family val="2"/>
      <scheme val="minor"/>
    </font>
    <font>
      <b/>
      <sz val="24"/>
      <color theme="0"/>
      <name val="Calibri"/>
      <family val="2"/>
      <scheme val="minor"/>
    </font>
    <font>
      <sz val="12"/>
      <color theme="1"/>
      <name val="Calibri"/>
      <family val="2"/>
      <scheme val="minor"/>
    </font>
    <font>
      <sz val="14"/>
      <color theme="1"/>
      <name val="Calibri"/>
      <family val="2"/>
      <scheme val="minor"/>
    </font>
    <font>
      <sz val="8"/>
      <color theme="4" tint="0.79998168889431442"/>
      <name val="Calibri"/>
      <family val="2"/>
      <scheme val="minor"/>
    </font>
    <font>
      <b/>
      <sz val="14"/>
      <color theme="0"/>
      <name val="Calibri"/>
      <family val="2"/>
      <scheme val="minor"/>
    </font>
    <font>
      <sz val="20"/>
      <color theme="0"/>
      <name val="Calibri"/>
      <family val="1"/>
      <scheme val="major"/>
    </font>
    <font>
      <sz val="20"/>
      <color theme="4" tint="0.39997558519241921"/>
      <name val="Arial"/>
      <family val="2"/>
    </font>
    <font>
      <sz val="11"/>
      <color theme="0" tint="-0.249977111117893"/>
      <name val="Calibri"/>
      <family val="2"/>
      <scheme val="minor"/>
    </font>
    <font>
      <b/>
      <i/>
      <u/>
      <sz val="11"/>
      <color theme="1"/>
      <name val="Calibri"/>
      <family val="2"/>
      <scheme val="minor"/>
    </font>
    <font>
      <sz val="11"/>
      <color theme="0"/>
      <name val="Calibri"/>
      <family val="2"/>
      <scheme val="minor"/>
    </font>
    <font>
      <sz val="11"/>
      <color theme="1" tint="0.34998626667073579"/>
      <name val="Calibri"/>
      <family val="2"/>
      <scheme val="minor"/>
    </font>
    <font>
      <sz val="11"/>
      <color theme="0" tint="-0.14996795556505021"/>
      <name val="Calibri"/>
      <family val="2"/>
      <scheme val="minor"/>
    </font>
    <font>
      <b/>
      <u/>
      <sz val="11"/>
      <color rgb="FF0070C0"/>
      <name val="Calibri"/>
      <family val="2"/>
      <scheme val="minor"/>
    </font>
    <font>
      <sz val="8"/>
      <color theme="1"/>
      <name val="Calibri"/>
      <family val="2"/>
      <scheme val="minor"/>
    </font>
    <font>
      <sz val="11"/>
      <color theme="1"/>
      <name val="Calibri"/>
      <family val="2"/>
      <scheme val="minor"/>
    </font>
    <font>
      <b/>
      <i/>
      <sz val="11"/>
      <color theme="8"/>
      <name val="Calibri"/>
      <family val="2"/>
      <scheme val="minor"/>
    </font>
    <font>
      <b/>
      <sz val="14"/>
      <color theme="1"/>
      <name val="Calibri"/>
      <family val="2"/>
      <scheme val="minor"/>
    </font>
    <font>
      <sz val="12"/>
      <color theme="0" tint="-4.9989318521683403E-2"/>
      <name val="Calibri"/>
      <family val="2"/>
      <scheme val="minor"/>
    </font>
    <font>
      <sz val="8"/>
      <color rgb="FF000000"/>
      <name val="Tahoma"/>
      <family val="2"/>
    </font>
    <font>
      <b/>
      <i/>
      <sz val="11"/>
      <color theme="1"/>
      <name val="Calibri"/>
      <family val="2"/>
      <scheme val="minor"/>
    </font>
    <font>
      <b/>
      <sz val="12"/>
      <color theme="3"/>
      <name val="Calibri"/>
      <family val="2"/>
      <scheme val="minor"/>
    </font>
    <font>
      <sz val="11"/>
      <color rgb="FF3F3F76"/>
      <name val="Calibri"/>
      <family val="2"/>
      <scheme val="minor"/>
    </font>
    <font>
      <sz val="11"/>
      <color theme="0"/>
      <name val="Times New Roman"/>
      <family val="1"/>
    </font>
    <font>
      <sz val="9"/>
      <color theme="1"/>
      <name val="Calibri"/>
      <family val="2"/>
      <scheme val="minor"/>
    </font>
    <font>
      <sz val="8"/>
      <name val="Arial"/>
      <family val="2"/>
    </font>
    <font>
      <sz val="11"/>
      <color theme="0" tint="-0.499984740745262"/>
      <name val="Calibri"/>
      <family val="2"/>
      <scheme val="minor"/>
    </font>
    <font>
      <b/>
      <sz val="11"/>
      <color theme="0" tint="-0.499984740745262"/>
      <name val="Calibri"/>
      <family val="2"/>
      <scheme val="minor"/>
    </font>
    <font>
      <b/>
      <sz val="12"/>
      <color theme="1"/>
      <name val="Calibri"/>
      <family val="2"/>
      <scheme val="minor"/>
    </font>
    <font>
      <b/>
      <sz val="12"/>
      <color indexed="9"/>
      <name val="Calibri"/>
      <family val="1"/>
      <scheme val="major"/>
    </font>
    <font>
      <sz val="9"/>
      <name val="Calibri"/>
      <family val="2"/>
      <scheme val="minor"/>
    </font>
    <font>
      <sz val="10"/>
      <color theme="1"/>
      <name val="Calibri"/>
      <family val="2"/>
      <scheme val="minor"/>
    </font>
    <font>
      <b/>
      <sz val="11"/>
      <color rgb="FFFF0000"/>
      <name val="Calibri"/>
      <family val="2"/>
      <scheme val="minor"/>
    </font>
    <font>
      <i/>
      <sz val="10"/>
      <color theme="1"/>
      <name val="Calibri"/>
      <family val="2"/>
      <scheme val="minor"/>
    </font>
    <font>
      <i/>
      <sz val="18"/>
      <color theme="3"/>
      <name val="Calibri"/>
      <family val="2"/>
      <scheme val="minor"/>
    </font>
    <font>
      <b/>
      <sz val="14"/>
      <color theme="8"/>
      <name val="Calibri"/>
      <family val="2"/>
      <scheme val="minor"/>
    </font>
    <font>
      <sz val="14"/>
      <color theme="0"/>
      <name val="Calibri"/>
      <family val="2"/>
      <scheme val="minor"/>
    </font>
    <font>
      <sz val="24"/>
      <color theme="8" tint="-0.249977111117893"/>
      <name val="Calibri"/>
      <family val="2"/>
      <scheme val="minor"/>
    </font>
    <font>
      <b/>
      <sz val="16"/>
      <color theme="0"/>
      <name val="Calibri"/>
      <family val="2"/>
      <scheme val="minor"/>
    </font>
    <font>
      <i/>
      <sz val="14"/>
      <color theme="0"/>
      <name val="Calibri"/>
      <family val="2"/>
      <scheme val="major"/>
    </font>
    <font>
      <sz val="12"/>
      <color theme="0" tint="-0.499984740745262"/>
      <name val="Calibri"/>
      <family val="2"/>
      <scheme val="minor"/>
    </font>
    <font>
      <sz val="20"/>
      <color theme="0" tint="-0.499984740745262"/>
      <name val="Arial"/>
      <family val="2"/>
    </font>
    <font>
      <sz val="14"/>
      <color theme="0" tint="-0.499984740745262"/>
      <name val="Calibri"/>
      <family val="1"/>
      <scheme val="major"/>
    </font>
    <font>
      <i/>
      <sz val="14"/>
      <color theme="0" tint="-0.499984740745262"/>
      <name val="Calibri"/>
      <family val="2"/>
      <scheme val="major"/>
    </font>
    <font>
      <sz val="20"/>
      <color theme="0" tint="-0.499984740745262"/>
      <name val="Calibri"/>
      <family val="1"/>
      <scheme val="major"/>
    </font>
    <font>
      <sz val="20"/>
      <color theme="0" tint="-0.499984740745262"/>
      <name val="Calibri"/>
      <family val="2"/>
      <scheme val="minor"/>
    </font>
    <font>
      <sz val="10"/>
      <name val="Arial"/>
      <family val="2"/>
    </font>
    <font>
      <sz val="20"/>
      <name val="Arial"/>
      <family val="2"/>
    </font>
    <font>
      <sz val="24"/>
      <name val="Arial"/>
      <family val="2"/>
    </font>
    <font>
      <sz val="12"/>
      <name val="Arial"/>
      <family val="2"/>
    </font>
    <font>
      <b/>
      <sz val="12"/>
      <name val="Arial"/>
      <family val="2"/>
    </font>
    <font>
      <u/>
      <sz val="10"/>
      <color indexed="12"/>
      <name val="Arial"/>
      <family val="2"/>
    </font>
    <font>
      <u/>
      <sz val="12"/>
      <color indexed="12"/>
      <name val="Arial"/>
      <family val="2"/>
    </font>
    <font>
      <u/>
      <sz val="12"/>
      <name val="Arial"/>
      <family val="2"/>
    </font>
    <font>
      <sz val="14"/>
      <name val="Arial"/>
      <family val="2"/>
    </font>
    <font>
      <b/>
      <i/>
      <sz val="12"/>
      <name val="Arial"/>
      <family val="2"/>
    </font>
    <font>
      <b/>
      <sz val="12"/>
      <color indexed="10"/>
      <name val="Arial"/>
      <family val="2"/>
    </font>
    <font>
      <sz val="12"/>
      <color theme="0"/>
      <name val="Calibri"/>
      <family val="2"/>
      <scheme val="minor"/>
    </font>
  </fonts>
  <fills count="23">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8"/>
        <bgColor indexed="64"/>
      </patternFill>
    </fill>
    <fill>
      <patternFill patternType="solid">
        <fgColor theme="4" tint="-0.24994659260841701"/>
        <bgColor indexed="64"/>
      </patternFill>
    </fill>
    <fill>
      <patternFill patternType="solid">
        <fgColor theme="6"/>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C99"/>
      </patternFill>
    </fill>
    <fill>
      <patternFill patternType="solid">
        <fgColor theme="0" tint="-0.24994659260841701"/>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4"/>
        <bgColor indexed="64"/>
      </patternFill>
    </fill>
    <fill>
      <patternFill patternType="solid">
        <fgColor rgb="FFFF9900"/>
        <bgColor indexed="64"/>
      </patternFill>
    </fill>
    <fill>
      <patternFill patternType="solid">
        <fgColor indexed="22"/>
        <bgColor indexed="64"/>
      </patternFill>
    </fill>
  </fills>
  <borders count="3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medium">
        <color theme="8"/>
      </bottom>
      <diagonal/>
    </border>
    <border>
      <left/>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medium">
        <color theme="8"/>
      </top>
      <bottom style="hair">
        <color theme="8"/>
      </bottom>
      <diagonal/>
    </border>
    <border>
      <left/>
      <right/>
      <top style="hair">
        <color theme="8"/>
      </top>
      <bottom style="hair">
        <color theme="8"/>
      </bottom>
      <diagonal/>
    </border>
    <border>
      <left/>
      <right/>
      <top style="hair">
        <color theme="8"/>
      </top>
      <bottom/>
      <diagonal/>
    </border>
    <border>
      <left/>
      <right/>
      <top/>
      <bottom style="hair">
        <color theme="8"/>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dashed">
        <color indexed="64"/>
      </bottom>
      <diagonal/>
    </border>
    <border>
      <left/>
      <right/>
      <top style="thin">
        <color indexed="64"/>
      </top>
      <bottom style="dashed">
        <color indexed="64"/>
      </bottom>
      <diagonal/>
    </border>
  </borders>
  <cellStyleXfs count="18">
    <xf numFmtId="0" fontId="0" fillId="0" borderId="0"/>
    <xf numFmtId="0" fontId="15" fillId="0" borderId="0" applyNumberFormat="0" applyFill="0" applyBorder="0" applyAlignment="0" applyProtection="0"/>
    <xf numFmtId="0" fontId="52" fillId="0" borderId="14"/>
    <xf numFmtId="0" fontId="3" fillId="2" borderId="0">
      <alignment horizontal="left" vertical="center" indent="1"/>
    </xf>
    <xf numFmtId="0" fontId="10" fillId="21" borderId="0">
      <alignment vertical="center"/>
    </xf>
    <xf numFmtId="0" fontId="15" fillId="0" borderId="0" applyNumberFormat="0" applyFill="0" applyBorder="0" applyAlignment="0" applyProtection="0"/>
    <xf numFmtId="0" fontId="28" fillId="4" borderId="0">
      <alignment horizontal="center" vertical="center" shrinkToFit="1"/>
    </xf>
    <xf numFmtId="0" fontId="27" fillId="8" borderId="0">
      <alignment horizontal="center" vertical="center" wrapText="1"/>
    </xf>
    <xf numFmtId="0" fontId="27" fillId="9" borderId="0">
      <alignment horizontal="center" vertical="center" shrinkToFit="1"/>
    </xf>
    <xf numFmtId="9" fontId="32" fillId="0" borderId="0" applyFont="0" applyFill="0" applyBorder="0" applyAlignment="0" applyProtection="0"/>
    <xf numFmtId="0" fontId="27" fillId="10" borderId="0">
      <alignment horizontal="center" vertical="center" shrinkToFit="1"/>
    </xf>
    <xf numFmtId="44" fontId="32" fillId="0" borderId="0" applyFont="0" applyFill="0" applyBorder="0" applyAlignment="0" applyProtection="0"/>
    <xf numFmtId="0" fontId="39" fillId="14" borderId="16" applyNumberFormat="0" applyAlignment="0" applyProtection="0"/>
    <xf numFmtId="0" fontId="32" fillId="0" borderId="10" applyNumberFormat="0" applyFont="0" applyFill="0" applyAlignment="0" applyProtection="0"/>
    <xf numFmtId="0" fontId="40" fillId="15" borderId="17">
      <alignment horizontal="center" vertical="center" shrinkToFit="1"/>
    </xf>
    <xf numFmtId="0" fontId="32" fillId="4" borderId="1">
      <alignment horizontal="center"/>
    </xf>
    <xf numFmtId="0" fontId="63" fillId="0" borderId="0"/>
    <xf numFmtId="0" fontId="68" fillId="0" borderId="0" applyNumberFormat="0" applyFill="0" applyBorder="0" applyAlignment="0" applyProtection="0">
      <alignment vertical="top"/>
      <protection locked="0"/>
    </xf>
  </cellStyleXfs>
  <cellXfs count="413">
    <xf numFmtId="0" fontId="0" fillId="0" borderId="0" xfId="0"/>
    <xf numFmtId="0" fontId="0" fillId="0" borderId="0" xfId="0" applyAlignment="1">
      <alignment vertical="top"/>
    </xf>
    <xf numFmtId="0" fontId="0" fillId="0" borderId="0" xfId="0" applyFont="1"/>
    <xf numFmtId="0" fontId="0" fillId="0" borderId="0" xfId="0" applyAlignment="1">
      <alignment horizontal="center"/>
    </xf>
    <xf numFmtId="0" fontId="0" fillId="0" borderId="0" xfId="0" applyAlignment="1">
      <alignment horizontal="left" vertical="top" wrapText="1"/>
    </xf>
    <xf numFmtId="0" fontId="0" fillId="0" borderId="1" xfId="0" applyBorder="1" applyAlignment="1">
      <alignment horizontal="center"/>
    </xf>
    <xf numFmtId="0" fontId="0" fillId="0" borderId="0" xfId="0" applyAlignment="1">
      <alignment horizontal="right"/>
    </xf>
    <xf numFmtId="0" fontId="52" fillId="0" borderId="14" xfId="2"/>
    <xf numFmtId="0" fontId="3" fillId="2" borderId="0" xfId="3">
      <alignment horizontal="left" vertical="center" indent="1"/>
    </xf>
    <xf numFmtId="0" fontId="0" fillId="0" borderId="0" xfId="0" applyAlignment="1">
      <alignment vertical="top" wrapText="1"/>
    </xf>
    <xf numFmtId="0" fontId="1" fillId="0" borderId="0" xfId="0" applyFont="1"/>
    <xf numFmtId="0" fontId="0" fillId="0" borderId="0" xfId="0" applyBorder="1" applyAlignment="1">
      <alignment vertical="top"/>
    </xf>
    <xf numFmtId="0" fontId="0" fillId="0" borderId="0" xfId="0" applyAlignment="1">
      <alignment horizontal="right" vertical="top" wrapText="1"/>
    </xf>
    <xf numFmtId="0" fontId="0" fillId="0" borderId="0" xfId="0" applyAlignment="1">
      <alignment horizontal="left" vertical="top"/>
    </xf>
    <xf numFmtId="0" fontId="0" fillId="0" borderId="0" xfId="0" applyAlignment="1">
      <alignment wrapText="1"/>
    </xf>
    <xf numFmtId="0" fontId="0" fillId="0" borderId="0" xfId="0" applyBorder="1" applyAlignment="1">
      <alignment vertical="top" wrapText="1"/>
    </xf>
    <xf numFmtId="0" fontId="1" fillId="0" borderId="0" xfId="0" applyFont="1" applyBorder="1" applyAlignment="1">
      <alignment vertical="top" wrapText="1"/>
    </xf>
    <xf numFmtId="0" fontId="0" fillId="4" borderId="1" xfId="0" applyFill="1" applyBorder="1" applyAlignment="1">
      <alignment horizontal="center"/>
    </xf>
    <xf numFmtId="0" fontId="0" fillId="0" borderId="0" xfId="0" applyNumberFormat="1"/>
    <xf numFmtId="0" fontId="6" fillId="0" borderId="0" xfId="0" applyFont="1"/>
    <xf numFmtId="0" fontId="0" fillId="0" borderId="0" xfId="0" quotePrefix="1"/>
    <xf numFmtId="0" fontId="7" fillId="2" borderId="0" xfId="3" applyFont="1">
      <alignment horizontal="left" vertical="center" indent="1"/>
    </xf>
    <xf numFmtId="0" fontId="15" fillId="0" borderId="0" xfId="1"/>
    <xf numFmtId="0" fontId="3" fillId="2" borderId="0" xfId="3" applyAlignment="1">
      <alignment horizontal="left" vertical="center"/>
    </xf>
    <xf numFmtId="0" fontId="0" fillId="0" borderId="1" xfId="0" applyNumberFormat="1" applyFill="1" applyBorder="1" applyAlignment="1">
      <alignment horizontal="center"/>
    </xf>
    <xf numFmtId="0" fontId="0" fillId="3" borderId="0" xfId="0" applyFill="1"/>
    <xf numFmtId="0" fontId="6"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10" fillId="21" borderId="0" xfId="4">
      <alignment vertical="center"/>
    </xf>
    <xf numFmtId="0" fontId="1" fillId="3" borderId="0" xfId="0" applyFont="1" applyFill="1"/>
    <xf numFmtId="0" fontId="9"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left"/>
    </xf>
    <xf numFmtId="45" fontId="0" fillId="0" borderId="0" xfId="0" applyNumberFormat="1"/>
    <xf numFmtId="0" fontId="0" fillId="0" borderId="11" xfId="0" applyBorder="1"/>
    <xf numFmtId="45" fontId="0" fillId="0" borderId="11" xfId="0" applyNumberFormat="1" applyBorder="1"/>
    <xf numFmtId="0" fontId="18" fillId="2" borderId="0" xfId="0" applyFont="1" applyFill="1" applyAlignment="1">
      <alignment vertical="center"/>
    </xf>
    <xf numFmtId="0" fontId="0" fillId="2" borderId="0" xfId="0" applyFill="1"/>
    <xf numFmtId="0" fontId="0" fillId="4" borderId="0" xfId="0" applyFill="1"/>
    <xf numFmtId="0" fontId="22" fillId="2" borderId="0" xfId="0" applyFont="1" applyFill="1" applyAlignment="1">
      <alignment horizontal="left"/>
    </xf>
    <xf numFmtId="0" fontId="0" fillId="2" borderId="0" xfId="0" applyFill="1" applyAlignment="1">
      <alignment horizontal="left"/>
    </xf>
    <xf numFmtId="0" fontId="20" fillId="2" borderId="0" xfId="0" applyFont="1" applyFill="1" applyAlignment="1">
      <alignment horizontal="left"/>
    </xf>
    <xf numFmtId="0" fontId="17" fillId="2" borderId="0" xfId="0" applyFont="1" applyFill="1" applyAlignment="1">
      <alignment horizontal="left"/>
    </xf>
    <xf numFmtId="0" fontId="1" fillId="0" borderId="0" xfId="0" applyFont="1" applyAlignment="1">
      <alignment horizontal="center"/>
    </xf>
    <xf numFmtId="0" fontId="16" fillId="0" borderId="14" xfId="2" applyFont="1" applyAlignment="1">
      <alignment horizontal="right"/>
    </xf>
    <xf numFmtId="0" fontId="19" fillId="0" borderId="0" xfId="0" applyFont="1" applyAlignment="1">
      <alignment horizontal="center" vertical="center"/>
    </xf>
    <xf numFmtId="0" fontId="23" fillId="2" borderId="0" xfId="3" applyFont="1" applyAlignment="1">
      <alignment horizontal="center" vertical="center"/>
    </xf>
    <xf numFmtId="0" fontId="24" fillId="2" borderId="0" xfId="3" applyFont="1">
      <alignment horizontal="left" vertical="center" indent="1"/>
    </xf>
    <xf numFmtId="0" fontId="16" fillId="0" borderId="14" xfId="2" applyFont="1"/>
    <xf numFmtId="0" fontId="6" fillId="0" borderId="11" xfId="0" applyFont="1" applyBorder="1"/>
    <xf numFmtId="0" fontId="0" fillId="0" borderId="0" xfId="0" applyAlignment="1">
      <alignment horizontal="left" vertical="top" wrapText="1"/>
    </xf>
    <xf numFmtId="0" fontId="26" fillId="0" borderId="0" xfId="0" applyFont="1"/>
    <xf numFmtId="0" fontId="0" fillId="0" borderId="0" xfId="0" applyNumberFormat="1" applyAlignment="1">
      <alignment horizontal="left" vertical="top" wrapText="1"/>
    </xf>
    <xf numFmtId="0" fontId="14" fillId="0" borderId="0" xfId="0" applyNumberFormat="1" applyFont="1" applyAlignment="1">
      <alignment vertical="top" wrapText="1"/>
    </xf>
    <xf numFmtId="0" fontId="0" fillId="0" borderId="0" xfId="0" applyAlignment="1">
      <alignment horizontal="left"/>
    </xf>
    <xf numFmtId="0" fontId="0" fillId="0" borderId="0" xfId="0" applyAlignment="1">
      <alignment horizontal="left" vertical="top" wrapText="1"/>
    </xf>
    <xf numFmtId="0" fontId="0" fillId="6" borderId="0" xfId="0" applyFill="1" applyAlignment="1">
      <alignment horizontal="right" vertical="top" wrapText="1"/>
    </xf>
    <xf numFmtId="0" fontId="10" fillId="6" borderId="0" xfId="0" applyFont="1" applyFill="1"/>
    <xf numFmtId="0" fontId="0" fillId="6" borderId="0" xfId="0" applyFill="1" applyAlignment="1">
      <alignment horizontal="left" vertical="top" wrapText="1"/>
    </xf>
    <xf numFmtId="0" fontId="12" fillId="0" borderId="0" xfId="0" applyFont="1" applyAlignment="1">
      <alignment vertical="top" wrapText="1"/>
    </xf>
    <xf numFmtId="0" fontId="28" fillId="4" borderId="0" xfId="6">
      <alignment horizontal="center" vertical="center" shrinkToFit="1"/>
    </xf>
    <xf numFmtId="0" fontId="0" fillId="0" borderId="0" xfId="0" applyAlignment="1">
      <alignment horizontal="left" vertical="top" wrapText="1"/>
    </xf>
    <xf numFmtId="0" fontId="2" fillId="0" borderId="0" xfId="0" applyFont="1" applyAlignment="1">
      <alignment horizontal="left" vertical="top" wrapText="1"/>
    </xf>
    <xf numFmtId="0" fontId="17" fillId="0" borderId="0" xfId="0" applyFont="1" applyFill="1" applyBorder="1"/>
    <xf numFmtId="0" fontId="27" fillId="9" borderId="0" xfId="8" applyFont="1">
      <alignment horizontal="center" vertical="center" shrinkToFit="1"/>
    </xf>
    <xf numFmtId="0" fontId="27" fillId="8" borderId="0" xfId="7" applyAlignment="1">
      <alignment horizontal="center" vertical="center"/>
    </xf>
    <xf numFmtId="0" fontId="0" fillId="6" borderId="0" xfId="0" applyFill="1" applyAlignment="1">
      <alignment horizontal="right" vertical="top"/>
    </xf>
    <xf numFmtId="0" fontId="10" fillId="6" borderId="0" xfId="0" applyFont="1" applyFill="1" applyAlignment="1"/>
    <xf numFmtId="0" fontId="0" fillId="6" borderId="0" xfId="0" applyFill="1" applyAlignment="1">
      <alignment horizontal="left" vertical="top"/>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2" fillId="0" borderId="0" xfId="0" applyFont="1" applyAlignment="1">
      <alignment vertical="top" wrapText="1"/>
    </xf>
    <xf numFmtId="0" fontId="27" fillId="9" borderId="0" xfId="8">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27" fillId="8" borderId="0" xfId="7">
      <alignment horizontal="center" vertical="center" wrapText="1"/>
    </xf>
    <xf numFmtId="0" fontId="0" fillId="0" borderId="0" xfId="0" applyAlignment="1">
      <alignment horizontal="left" vertical="top" wrapText="1"/>
    </xf>
    <xf numFmtId="0" fontId="0" fillId="0" borderId="0" xfId="0" applyAlignment="1">
      <alignment horizontal="left"/>
    </xf>
    <xf numFmtId="0" fontId="1" fillId="0" borderId="0" xfId="0" applyFont="1" applyFill="1" applyBorder="1" applyAlignment="1">
      <alignment horizontal="left" vertical="top"/>
    </xf>
    <xf numFmtId="0" fontId="6" fillId="0" borderId="0" xfId="0" applyFont="1" applyFill="1" applyBorder="1" applyAlignment="1">
      <alignment horizontal="left" vertical="top"/>
    </xf>
    <xf numFmtId="0" fontId="1" fillId="0" borderId="0" xfId="0" applyFont="1" applyFill="1" applyBorder="1" applyAlignment="1">
      <alignment horizontal="left" vertical="top" shrinkToFit="1"/>
    </xf>
    <xf numFmtId="0" fontId="0" fillId="0" borderId="0" xfId="0" applyAlignment="1">
      <alignment horizontal="left" vertical="top" wrapText="1"/>
    </xf>
    <xf numFmtId="0" fontId="0" fillId="0" borderId="0" xfId="0" applyAlignment="1">
      <alignment horizontal="left" vertical="top" wrapText="1"/>
    </xf>
    <xf numFmtId="0" fontId="15" fillId="0" borderId="0" xfId="1" applyAlignment="1">
      <alignment horizontal="left" indent="1"/>
    </xf>
    <xf numFmtId="0" fontId="0" fillId="0" borderId="0" xfId="0" applyAlignment="1"/>
    <xf numFmtId="0" fontId="0" fillId="0" borderId="0" xfId="0" applyAlignment="1">
      <alignment horizontal="left" vertical="top" wrapText="1"/>
    </xf>
    <xf numFmtId="0" fontId="1" fillId="0" borderId="0" xfId="0" applyFont="1" applyAlignment="1">
      <alignment horizontal="right"/>
    </xf>
    <xf numFmtId="0" fontId="27" fillId="11" borderId="0" xfId="0" applyFont="1" applyFill="1" applyAlignment="1">
      <alignment horizontal="center"/>
    </xf>
    <xf numFmtId="0" fontId="0" fillId="0" borderId="10" xfId="0" applyFill="1" applyBorder="1"/>
    <xf numFmtId="44" fontId="0" fillId="0" borderId="10" xfId="11" applyFont="1" applyFill="1" applyBorder="1"/>
    <xf numFmtId="164" fontId="0" fillId="0" borderId="10" xfId="0" applyNumberFormat="1" applyFill="1" applyBorder="1"/>
    <xf numFmtId="0" fontId="0" fillId="0" borderId="10" xfId="11" applyNumberFormat="1" applyFont="1" applyFill="1" applyBorder="1"/>
    <xf numFmtId="0" fontId="0" fillId="0" borderId="10" xfId="0" applyNumberFormat="1" applyFill="1" applyBorder="1"/>
    <xf numFmtId="0" fontId="0" fillId="0" borderId="0" xfId="0" applyAlignment="1">
      <alignment horizontal="left" vertical="top" wrapText="1"/>
    </xf>
    <xf numFmtId="0" fontId="27" fillId="10" borderId="0" xfId="10">
      <alignment horizontal="center" vertical="center" shrinkToFit="1"/>
    </xf>
    <xf numFmtId="0" fontId="0" fillId="0" borderId="0" xfId="0" applyFill="1"/>
    <xf numFmtId="0" fontId="34" fillId="0" borderId="0" xfId="0" applyFont="1"/>
    <xf numFmtId="0" fontId="15" fillId="0" borderId="0" xfId="1"/>
    <xf numFmtId="0" fontId="0" fillId="0" borderId="1" xfId="0" applyNumberFormat="1" applyBorder="1" applyAlignment="1">
      <alignment horizontal="center"/>
    </xf>
    <xf numFmtId="0" fontId="0" fillId="0" borderId="0" xfId="0"/>
    <xf numFmtId="167" fontId="0" fillId="3" borderId="0" xfId="0" applyNumberFormat="1" applyFill="1"/>
    <xf numFmtId="0" fontId="0" fillId="0" borderId="0" xfId="0"/>
    <xf numFmtId="0" fontId="0" fillId="0" borderId="0" xfId="0"/>
    <xf numFmtId="0" fontId="0" fillId="0" borderId="0" xfId="0"/>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8" fillId="12" borderId="0" xfId="4" applyFont="1" applyFill="1">
      <alignment vertical="center"/>
    </xf>
    <xf numFmtId="0" fontId="0" fillId="0" borderId="0" xfId="0" applyAlignment="1">
      <alignment horizontal="left" vertical="top" wrapText="1"/>
    </xf>
    <xf numFmtId="0" fontId="37" fillId="4" borderId="0" xfId="0" applyFont="1" applyFill="1"/>
    <xf numFmtId="0" fontId="6" fillId="4" borderId="0" xfId="0" applyFont="1" applyFill="1" applyAlignment="1">
      <alignment horizontal="right"/>
    </xf>
    <xf numFmtId="0" fontId="41" fillId="4" borderId="0" xfId="0" applyFont="1" applyFill="1" applyAlignment="1">
      <alignment horizontal="right"/>
    </xf>
    <xf numFmtId="0" fontId="1" fillId="0" borderId="0" xfId="0" applyFont="1" applyAlignment="1">
      <alignment horizontal="left" vertical="top" indent="1"/>
    </xf>
    <xf numFmtId="0" fontId="6"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top" wrapText="1"/>
    </xf>
    <xf numFmtId="0" fontId="15" fillId="0" borderId="0" xfId="1" applyAlignment="1">
      <alignment horizontal="left" vertical="top"/>
    </xf>
    <xf numFmtId="0" fontId="0" fillId="0" borderId="0" xfId="0" applyAlignment="1">
      <alignment horizontal="left" vertical="top"/>
    </xf>
    <xf numFmtId="0" fontId="15" fillId="0" borderId="0" xfId="1"/>
    <xf numFmtId="0" fontId="42" fillId="0" borderId="0" xfId="0" applyFont="1" applyAlignment="1">
      <alignment vertical="top"/>
    </xf>
    <xf numFmtId="0" fontId="15" fillId="0" borderId="0" xfId="1" applyAlignment="1">
      <alignment vertical="top"/>
    </xf>
    <xf numFmtId="0" fontId="0" fillId="0" borderId="0" xfId="0"/>
    <xf numFmtId="0" fontId="0" fillId="0" borderId="0" xfId="0" applyFont="1" applyFill="1" applyBorder="1"/>
    <xf numFmtId="0" fontId="0" fillId="0" borderId="0" xfId="0"/>
    <xf numFmtId="0" fontId="0" fillId="0" borderId="10" xfId="13" applyFont="1" applyFill="1" applyAlignment="1">
      <alignment horizontal="center"/>
    </xf>
    <xf numFmtId="0" fontId="0" fillId="0" borderId="0" xfId="0"/>
    <xf numFmtId="0" fontId="0" fillId="0" borderId="0" xfId="0" applyAlignment="1">
      <alignment horizontal="left" vertical="top" wrapText="1"/>
    </xf>
    <xf numFmtId="0" fontId="14" fillId="0" borderId="0" xfId="0" applyFont="1" applyAlignment="1">
      <alignment horizontal="left" vertical="top" wrapText="1" indent="1"/>
    </xf>
    <xf numFmtId="0" fontId="0" fillId="0" borderId="0" xfId="0"/>
    <xf numFmtId="0" fontId="6" fillId="0" borderId="0" xfId="0" applyFont="1" applyAlignment="1">
      <alignment horizontal="left" indent="2"/>
    </xf>
    <xf numFmtId="14" fontId="0" fillId="0" borderId="10" xfId="13" applyNumberFormat="1" applyFont="1"/>
    <xf numFmtId="0" fontId="0" fillId="0" borderId="0" xfId="0" applyAlignment="1">
      <alignment horizontal="left" vertical="top" wrapText="1"/>
    </xf>
    <xf numFmtId="0" fontId="0" fillId="0" borderId="0" xfId="0"/>
    <xf numFmtId="0" fontId="0" fillId="0" borderId="0" xfId="0"/>
    <xf numFmtId="0" fontId="0" fillId="0" borderId="0" xfId="0" applyAlignment="1">
      <alignment horizontal="left" vertical="top" wrapText="1"/>
    </xf>
    <xf numFmtId="0" fontId="0" fillId="0" borderId="0" xfId="0"/>
    <xf numFmtId="0" fontId="0" fillId="0" borderId="0" xfId="0"/>
    <xf numFmtId="0" fontId="17" fillId="8" borderId="0" xfId="0" applyFont="1" applyFill="1"/>
    <xf numFmtId="0" fontId="27" fillId="8" borderId="0" xfId="0" applyFont="1" applyFill="1"/>
    <xf numFmtId="0" fontId="0" fillId="16" borderId="0" xfId="0" applyFont="1" applyFill="1"/>
    <xf numFmtId="0" fontId="0" fillId="16" borderId="0" xfId="0" applyFont="1" applyFill="1" applyAlignment="1">
      <alignment horizontal="right" vertical="center"/>
    </xf>
    <xf numFmtId="0" fontId="0" fillId="0" borderId="0" xfId="0" applyFont="1" applyAlignment="1">
      <alignment horizontal="right"/>
    </xf>
    <xf numFmtId="0" fontId="0" fillId="0" borderId="0" xfId="0" applyAlignment="1">
      <alignment horizontal="left" vertical="top" wrapText="1" indent="1"/>
    </xf>
    <xf numFmtId="0" fontId="0" fillId="0" borderId="0" xfId="0"/>
    <xf numFmtId="0" fontId="9" fillId="0" borderId="0" xfId="0" applyFont="1" applyAlignment="1">
      <alignment horizontal="left" vertical="top" wrapText="1" indent="1"/>
    </xf>
    <xf numFmtId="0" fontId="2" fillId="0" borderId="0" xfId="0" applyFont="1" applyAlignment="1">
      <alignment horizontal="left" vertical="top" wrapText="1"/>
    </xf>
    <xf numFmtId="0" fontId="0" fillId="0" borderId="0" xfId="0" applyAlignment="1">
      <alignment horizontal="left" indent="1"/>
    </xf>
    <xf numFmtId="0" fontId="0" fillId="0" borderId="0" xfId="0"/>
    <xf numFmtId="0" fontId="14" fillId="0" borderId="0" xfId="0" applyFont="1" applyAlignment="1">
      <alignment horizontal="left" vertical="top" wrapText="1"/>
    </xf>
    <xf numFmtId="0" fontId="2" fillId="0" borderId="0" xfId="0" applyFont="1" applyAlignment="1">
      <alignment horizontal="left" vertical="top"/>
    </xf>
    <xf numFmtId="0" fontId="0" fillId="0" borderId="0" xfId="0"/>
    <xf numFmtId="0" fontId="0" fillId="0" borderId="0" xfId="0" applyAlignment="1">
      <alignment horizontal="left" vertical="top" wrapText="1"/>
    </xf>
    <xf numFmtId="0" fontId="0" fillId="0" borderId="0" xfId="0"/>
    <xf numFmtId="0" fontId="0" fillId="0" borderId="0" xfId="0"/>
    <xf numFmtId="3" fontId="2" fillId="0" borderId="10" xfId="13" applyNumberFormat="1" applyFont="1" applyFill="1" applyAlignment="1" applyProtection="1">
      <alignment vertical="center"/>
      <protection locked="0"/>
    </xf>
    <xf numFmtId="169" fontId="2" fillId="0" borderId="10" xfId="13" applyNumberFormat="1" applyFont="1" applyFill="1" applyAlignment="1" applyProtection="1">
      <alignment vertical="center"/>
      <protection locked="0"/>
    </xf>
    <xf numFmtId="0" fontId="2" fillId="0" borderId="10" xfId="13" applyNumberFormat="1" applyFont="1" applyFill="1" applyAlignment="1" applyProtection="1">
      <alignment vertical="center"/>
      <protection locked="0"/>
    </xf>
    <xf numFmtId="0" fontId="0" fillId="0" borderId="0" xfId="0" applyAlignment="1">
      <alignment horizontal="left"/>
    </xf>
    <xf numFmtId="0" fontId="0" fillId="0" borderId="0" xfId="0" applyFont="1" applyAlignment="1">
      <alignment horizontal="left"/>
    </xf>
    <xf numFmtId="0" fontId="0" fillId="0" borderId="0" xfId="0" applyFont="1" applyAlignment="1">
      <alignment horizontal="center"/>
    </xf>
    <xf numFmtId="0" fontId="1" fillId="0" borderId="0" xfId="0" applyFont="1" applyAlignment="1">
      <alignment vertical="top" wrapText="1"/>
    </xf>
    <xf numFmtId="0" fontId="1" fillId="0" borderId="0" xfId="0" applyFont="1" applyAlignment="1">
      <alignment vertical="top"/>
    </xf>
    <xf numFmtId="0" fontId="19" fillId="0"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vertical="top" wrapText="1"/>
    </xf>
    <xf numFmtId="0" fontId="0" fillId="0" borderId="0" xfId="0"/>
    <xf numFmtId="0" fontId="1" fillId="0" borderId="0" xfId="0" applyFont="1" applyBorder="1" applyAlignment="1">
      <alignment horizontal="left" vertical="top" wrapText="1"/>
    </xf>
    <xf numFmtId="0" fontId="0" fillId="0" borderId="0" xfId="0"/>
    <xf numFmtId="0" fontId="17" fillId="17" borderId="0" xfId="0" applyFont="1" applyFill="1" applyBorder="1"/>
    <xf numFmtId="0" fontId="1" fillId="18" borderId="0" xfId="0" applyFont="1" applyFill="1" applyBorder="1" applyAlignment="1">
      <alignment horizontal="left" vertical="top" wrapText="1"/>
    </xf>
    <xf numFmtId="0" fontId="0" fillId="18" borderId="0" xfId="0" applyFont="1" applyFill="1" applyBorder="1" applyAlignment="1">
      <alignment horizontal="left" vertical="top"/>
    </xf>
    <xf numFmtId="0" fontId="0" fillId="0" borderId="0" xfId="0" applyFont="1" applyBorder="1" applyAlignment="1">
      <alignment horizontal="left" vertical="top"/>
    </xf>
    <xf numFmtId="0" fontId="0" fillId="0" borderId="0" xfId="0"/>
    <xf numFmtId="0" fontId="0" fillId="0" borderId="0" xfId="0"/>
    <xf numFmtId="0" fontId="15" fillId="0" borderId="0" xfId="1" applyAlignment="1">
      <alignment horizontal="left" vertical="top" wrapText="1" indent="1"/>
    </xf>
    <xf numFmtId="0" fontId="0" fillId="0" borderId="0" xfId="0"/>
    <xf numFmtId="0" fontId="0" fillId="0" borderId="0" xfId="0"/>
    <xf numFmtId="0" fontId="0" fillId="0" borderId="0" xfId="0" applyAlignment="1">
      <alignment horizontal="left" vertical="top" wrapText="1"/>
    </xf>
    <xf numFmtId="0" fontId="0" fillId="0" borderId="0" xfId="0"/>
    <xf numFmtId="0" fontId="0" fillId="0" borderId="0" xfId="0"/>
    <xf numFmtId="0" fontId="0" fillId="0" borderId="0" xfId="0"/>
    <xf numFmtId="0" fontId="0" fillId="0" borderId="0" xfId="0"/>
    <xf numFmtId="0" fontId="6" fillId="0" borderId="0" xfId="0" applyFont="1" applyAlignment="1">
      <alignment horizontal="center"/>
    </xf>
    <xf numFmtId="0" fontId="0" fillId="0" borderId="0" xfId="0" applyAlignment="1">
      <alignment horizontal="center"/>
    </xf>
    <xf numFmtId="0" fontId="27" fillId="20" borderId="0" xfId="0" applyFont="1" applyFill="1" applyAlignment="1">
      <alignment horizontal="center"/>
    </xf>
    <xf numFmtId="0" fontId="0" fillId="0" borderId="0" xfId="0"/>
    <xf numFmtId="0" fontId="0" fillId="0" borderId="0" xfId="0" applyAlignment="1">
      <alignment horizontal="center"/>
    </xf>
    <xf numFmtId="0" fontId="47" fillId="5" borderId="23" xfId="0" applyFont="1" applyFill="1" applyBorder="1" applyAlignment="1">
      <alignment horizontal="center" vertical="center"/>
    </xf>
    <xf numFmtId="0" fontId="47" fillId="5" borderId="0" xfId="0" applyFont="1" applyFill="1" applyBorder="1" applyAlignment="1">
      <alignment horizontal="center" vertical="center"/>
    </xf>
    <xf numFmtId="0" fontId="47" fillId="5" borderId="24" xfId="0" applyFont="1" applyFill="1" applyBorder="1" applyAlignment="1">
      <alignment horizontal="center" vertical="center"/>
    </xf>
    <xf numFmtId="165" fontId="47" fillId="0" borderId="25" xfId="0" applyNumberFormat="1"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xf>
    <xf numFmtId="0" fontId="0" fillId="0" borderId="10" xfId="13" applyFont="1" applyAlignment="1">
      <alignment horizontal="center"/>
    </xf>
    <xf numFmtId="0" fontId="0" fillId="0" borderId="26" xfId="0" applyBorder="1" applyAlignment="1">
      <alignment horizontal="center"/>
    </xf>
    <xf numFmtId="0" fontId="0" fillId="4" borderId="10" xfId="13" applyFont="1" applyFill="1" applyBorder="1" applyAlignment="1">
      <alignment horizontal="center" vertical="top"/>
    </xf>
    <xf numFmtId="0" fontId="48" fillId="0" borderId="0" xfId="0" applyFont="1" applyAlignment="1">
      <alignment horizontal="right"/>
    </xf>
    <xf numFmtId="0" fontId="1" fillId="13" borderId="0" xfId="0" applyFont="1" applyFill="1"/>
    <xf numFmtId="0" fontId="0" fillId="0" borderId="10" xfId="13" applyFont="1" applyFill="1" applyAlignment="1">
      <alignment vertical="top"/>
    </xf>
    <xf numFmtId="164" fontId="0" fillId="0" borderId="10" xfId="13" applyNumberFormat="1" applyFont="1" applyFill="1" applyAlignment="1">
      <alignment vertical="top"/>
    </xf>
    <xf numFmtId="0" fontId="1" fillId="13" borderId="0" xfId="0" applyFont="1" applyFill="1" applyAlignment="1">
      <alignment horizontal="center"/>
    </xf>
    <xf numFmtId="9" fontId="32" fillId="0" borderId="0" xfId="9" applyFont="1" applyAlignment="1">
      <alignment horizontal="center"/>
    </xf>
    <xf numFmtId="0" fontId="50" fillId="0" borderId="0" xfId="0" applyFont="1" applyAlignment="1">
      <alignment horizontal="right"/>
    </xf>
    <xf numFmtId="0" fontId="0" fillId="0" borderId="27" xfId="0" applyFont="1" applyBorder="1"/>
    <xf numFmtId="0" fontId="0" fillId="0" borderId="28" xfId="0" applyFont="1" applyBorder="1" applyAlignment="1">
      <alignment horizontal="center"/>
    </xf>
    <xf numFmtId="0" fontId="17" fillId="17" borderId="18" xfId="0" applyFont="1" applyFill="1" applyBorder="1"/>
    <xf numFmtId="0" fontId="17" fillId="17" borderId="19" xfId="0" applyFont="1" applyFill="1" applyBorder="1" applyAlignment="1">
      <alignment horizontal="center"/>
    </xf>
    <xf numFmtId="0" fontId="0" fillId="18" borderId="18" xfId="0" applyFont="1" applyFill="1" applyBorder="1"/>
    <xf numFmtId="0" fontId="0" fillId="18" borderId="19" xfId="0" applyFont="1" applyFill="1" applyBorder="1" applyAlignment="1">
      <alignment horizontal="center"/>
    </xf>
    <xf numFmtId="0" fontId="0" fillId="0" borderId="18" xfId="0" applyFont="1" applyBorder="1"/>
    <xf numFmtId="0" fontId="0" fillId="0" borderId="19" xfId="0" applyFont="1" applyBorder="1"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0" fontId="0" fillId="0" borderId="0" xfId="0"/>
    <xf numFmtId="0" fontId="0" fillId="0" borderId="0" xfId="0" applyFill="1" applyAlignment="1">
      <alignment horizontal="center"/>
    </xf>
    <xf numFmtId="0" fontId="6" fillId="0" borderId="0" xfId="0" applyFont="1" applyFill="1"/>
    <xf numFmtId="0" fontId="45" fillId="0" borderId="0" xfId="0" applyFont="1"/>
    <xf numFmtId="0" fontId="19" fillId="0" borderId="0" xfId="0" applyFont="1" applyAlignment="1">
      <alignment horizontal="center"/>
    </xf>
    <xf numFmtId="0" fontId="0" fillId="0" borderId="0" xfId="0" applyFont="1" applyBorder="1" applyAlignment="1">
      <alignment horizontal="center"/>
    </xf>
    <xf numFmtId="1" fontId="0" fillId="0" borderId="0" xfId="0" applyNumberFormat="1" applyFont="1" applyBorder="1" applyAlignment="1">
      <alignment horizontal="center"/>
    </xf>
    <xf numFmtId="0" fontId="2" fillId="0" borderId="0"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indent="2"/>
    </xf>
    <xf numFmtId="0" fontId="0" fillId="0" borderId="0" xfId="0" applyAlignment="1">
      <alignment horizontal="left" indent="1"/>
    </xf>
    <xf numFmtId="0" fontId="0" fillId="0" borderId="0" xfId="0" applyAlignment="1">
      <alignment horizontal="center"/>
    </xf>
    <xf numFmtId="0" fontId="0" fillId="0" borderId="0" xfId="0" applyAlignment="1">
      <alignment vertical="top" wrapText="1"/>
    </xf>
    <xf numFmtId="0" fontId="0" fillId="0" borderId="0" xfId="0"/>
    <xf numFmtId="168" fontId="2" fillId="0" borderId="0" xfId="0" applyNumberFormat="1" applyFont="1" applyFill="1" applyBorder="1" applyAlignment="1">
      <alignment horizontal="left"/>
    </xf>
    <xf numFmtId="0" fontId="2" fillId="0" borderId="0" xfId="0" applyFont="1" applyFill="1" applyBorder="1"/>
    <xf numFmtId="166" fontId="2" fillId="0" borderId="0" xfId="0" applyNumberFormat="1" applyFont="1" applyFill="1" applyBorder="1" applyAlignment="1">
      <alignment horizontal="center"/>
    </xf>
    <xf numFmtId="0" fontId="4" fillId="0" borderId="0" xfId="0" applyNumberFormat="1" applyFont="1" applyFill="1" applyBorder="1" applyAlignment="1" applyProtection="1">
      <alignment horizontal="left" vertical="top"/>
    </xf>
    <xf numFmtId="0" fontId="4" fillId="0" borderId="0" xfId="0" applyNumberFormat="1" applyFont="1" applyFill="1" applyBorder="1" applyAlignment="1" applyProtection="1">
      <alignment horizontal="center" vertical="top"/>
    </xf>
    <xf numFmtId="0" fontId="1" fillId="0" borderId="0" xfId="0" applyFont="1" applyAlignment="1">
      <alignment horizontal="right" vertical="top" wrapText="1"/>
    </xf>
    <xf numFmtId="168" fontId="2" fillId="0" borderId="0" xfId="0" applyNumberFormat="1" applyFont="1" applyFill="1" applyBorder="1" applyAlignment="1">
      <alignment horizontal="center"/>
    </xf>
    <xf numFmtId="0" fontId="4" fillId="0" borderId="0" xfId="0" applyNumberFormat="1" applyFont="1" applyFill="1" applyBorder="1" applyAlignment="1">
      <alignment horizontal="left" vertical="top"/>
    </xf>
    <xf numFmtId="0" fontId="4" fillId="0" borderId="0" xfId="0" applyNumberFormat="1" applyFont="1" applyFill="1" applyBorder="1" applyAlignment="1">
      <alignment horizontal="center" vertical="top"/>
    </xf>
    <xf numFmtId="0" fontId="0" fillId="0" borderId="0" xfId="0"/>
    <xf numFmtId="0" fontId="0" fillId="0" borderId="0" xfId="0"/>
    <xf numFmtId="0" fontId="51" fillId="0" borderId="0" xfId="0" applyFont="1" applyAlignment="1">
      <alignment horizontal="left" inden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indent="1"/>
    </xf>
    <xf numFmtId="0" fontId="0" fillId="0" borderId="0" xfId="0" applyAlignment="1">
      <alignment horizontal="center"/>
    </xf>
    <xf numFmtId="0" fontId="0" fillId="0" borderId="0" xfId="0"/>
    <xf numFmtId="0" fontId="15" fillId="0" borderId="0" xfId="1" applyAlignment="1"/>
    <xf numFmtId="0" fontId="1" fillId="3" borderId="0" xfId="0" applyFont="1" applyFill="1" applyAlignment="1">
      <alignment horizontal="left" indent="1"/>
    </xf>
    <xf numFmtId="0" fontId="1" fillId="0" borderId="29" xfId="0" applyFont="1" applyBorder="1" applyAlignment="1">
      <alignment horizontal="left"/>
    </xf>
    <xf numFmtId="0" fontId="0" fillId="0" borderId="29" xfId="0" applyBorder="1"/>
    <xf numFmtId="0" fontId="1" fillId="0" borderId="30" xfId="0" applyFont="1" applyBorder="1" applyAlignment="1">
      <alignment horizontal="left"/>
    </xf>
    <xf numFmtId="0" fontId="0" fillId="0" borderId="30" xfId="0" applyBorder="1"/>
    <xf numFmtId="0" fontId="7" fillId="11" borderId="0" xfId="3" applyFont="1" applyFill="1">
      <alignment horizontal="left" vertical="center" indent="1"/>
    </xf>
    <xf numFmtId="0" fontId="3" fillId="11" borderId="0" xfId="3" applyFill="1">
      <alignment horizontal="left" vertical="center" indent="1"/>
    </xf>
    <xf numFmtId="0" fontId="23" fillId="11" borderId="0" xfId="3" applyFont="1" applyFill="1" applyAlignment="1">
      <alignment horizontal="center" vertical="center"/>
    </xf>
    <xf numFmtId="0" fontId="1" fillId="4" borderId="0" xfId="0" applyFont="1" applyFill="1"/>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xf>
    <xf numFmtId="0" fontId="0" fillId="0" borderId="10" xfId="13" applyFont="1" applyAlignment="1">
      <alignment horizontal="center"/>
    </xf>
    <xf numFmtId="0" fontId="0" fillId="0" borderId="0" xfId="0"/>
    <xf numFmtId="0" fontId="0" fillId="0" borderId="0" xfId="0" applyAlignment="1">
      <alignment vertical="top" wrapText="1"/>
    </xf>
    <xf numFmtId="0" fontId="0" fillId="0" borderId="0" xfId="0" applyFill="1"/>
    <xf numFmtId="0" fontId="1" fillId="0" borderId="0" xfId="0" applyFont="1" applyFill="1" applyAlignment="1">
      <alignment horizontal="left" vertical="top" wrapText="1"/>
    </xf>
    <xf numFmtId="0" fontId="53" fillId="8" borderId="0" xfId="0" applyFont="1" applyFill="1" applyAlignment="1">
      <alignment horizontal="center" shrinkToFit="1"/>
    </xf>
    <xf numFmtId="0" fontId="34" fillId="0" borderId="0" xfId="0" applyFont="1" applyFill="1" applyAlignment="1">
      <alignment horizontal="left" vertical="top" wrapText="1"/>
    </xf>
    <xf numFmtId="0" fontId="54" fillId="0" borderId="0" xfId="0" applyFont="1"/>
    <xf numFmtId="0" fontId="0" fillId="3" borderId="0" xfId="0" applyFill="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33" xfId="0" applyBorder="1"/>
    <xf numFmtId="0" fontId="0" fillId="0" borderId="33" xfId="0" applyBorder="1" applyAlignment="1">
      <alignment horizontal="center" vertical="center"/>
    </xf>
    <xf numFmtId="0" fontId="0" fillId="0" borderId="34" xfId="0" applyBorder="1"/>
    <xf numFmtId="0" fontId="0" fillId="0" borderId="34"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xf numFmtId="0" fontId="56" fillId="2" borderId="0" xfId="3" applyFont="1">
      <alignment horizontal="left" vertical="center" indent="1"/>
    </xf>
    <xf numFmtId="0" fontId="0" fillId="0" borderId="0" xfId="0" applyAlignment="1">
      <alignment horizontal="left" vertical="top" wrapText="1"/>
    </xf>
    <xf numFmtId="0" fontId="0" fillId="0" borderId="0" xfId="0" applyAlignment="1">
      <alignment horizontal="left" vertical="top"/>
    </xf>
    <xf numFmtId="0" fontId="0" fillId="0" borderId="0" xfId="0"/>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xf numFmtId="0" fontId="34" fillId="0" borderId="0" xfId="0" applyFont="1" applyFill="1" applyAlignment="1">
      <alignment horizontal="left" vertical="top"/>
    </xf>
    <xf numFmtId="0" fontId="0" fillId="0" borderId="0" xfId="0" applyFont="1" applyFill="1" applyAlignment="1">
      <alignment horizontal="left" vertical="top"/>
    </xf>
    <xf numFmtId="0" fontId="0" fillId="0" borderId="0" xfId="0" applyAlignment="1">
      <alignment horizontal="left" vertical="top" wrapText="1"/>
    </xf>
    <xf numFmtId="0" fontId="0" fillId="0" borderId="0" xfId="0" applyAlignment="1">
      <alignment horizontal="left"/>
    </xf>
    <xf numFmtId="0" fontId="14" fillId="0" borderId="0" xfId="0" applyFont="1" applyAlignment="1">
      <alignment horizontal="left" vertical="top" wrapText="1" indent="1"/>
    </xf>
    <xf numFmtId="0" fontId="0" fillId="0" borderId="0" xfId="0" applyAlignment="1">
      <alignment horizontal="left" vertical="top"/>
    </xf>
    <xf numFmtId="0" fontId="0" fillId="0" borderId="0" xfId="0" applyAlignment="1">
      <alignment horizontal="center"/>
    </xf>
    <xf numFmtId="0" fontId="14" fillId="0" borderId="0" xfId="0" applyFont="1" applyAlignment="1">
      <alignment horizontal="left" vertical="top" wrapText="1"/>
    </xf>
    <xf numFmtId="0" fontId="0" fillId="0" borderId="0" xfId="0" applyAlignment="1">
      <alignment vertical="top" wrapText="1"/>
    </xf>
    <xf numFmtId="0" fontId="0" fillId="0" borderId="0" xfId="0"/>
    <xf numFmtId="0" fontId="57" fillId="0" borderId="0" xfId="0" applyFont="1" applyFill="1" applyAlignment="1">
      <alignment horizontal="center" vertical="center"/>
    </xf>
    <xf numFmtId="0" fontId="43" fillId="0" borderId="0" xfId="0" applyFont="1" applyFill="1" applyAlignment="1">
      <alignment horizontal="center" vertical="center"/>
    </xf>
    <xf numFmtId="0" fontId="57" fillId="0" borderId="0" xfId="0" applyFont="1" applyAlignment="1">
      <alignment horizontal="center" vertical="center"/>
    </xf>
    <xf numFmtId="0" fontId="58" fillId="6" borderId="0" xfId="3" applyFont="1" applyFill="1">
      <alignment horizontal="left" vertical="center" indent="1"/>
    </xf>
    <xf numFmtId="0" fontId="59" fillId="6" borderId="0" xfId="3" applyFont="1" applyFill="1">
      <alignment horizontal="left" vertical="center" indent="1"/>
    </xf>
    <xf numFmtId="0" fontId="60" fillId="6" borderId="0" xfId="3" applyFont="1" applyFill="1">
      <alignment horizontal="left" vertical="center" indent="1"/>
    </xf>
    <xf numFmtId="0" fontId="61" fillId="6" borderId="0" xfId="3" applyFont="1" applyFill="1" applyAlignment="1">
      <alignment horizontal="center" vertical="center"/>
    </xf>
    <xf numFmtId="0" fontId="43" fillId="0" borderId="0" xfId="0" applyFont="1"/>
    <xf numFmtId="0" fontId="0" fillId="0" borderId="0" xfId="0" applyAlignment="1">
      <alignment horizontal="left" vertical="top" wrapText="1"/>
    </xf>
    <xf numFmtId="0" fontId="43" fillId="0" borderId="0" xfId="0" applyFont="1"/>
    <xf numFmtId="0" fontId="0" fillId="0" borderId="0" xfId="0"/>
    <xf numFmtId="0" fontId="0" fillId="0" borderId="0" xfId="0" applyAlignment="1">
      <alignment vertical="top" wrapText="1"/>
    </xf>
    <xf numFmtId="0" fontId="59" fillId="6" borderId="0" xfId="3" applyFont="1" applyFill="1" applyAlignment="1">
      <alignment horizontal="left" vertical="center"/>
    </xf>
    <xf numFmtId="0" fontId="62" fillId="6" borderId="0" xfId="1" applyFont="1" applyFill="1" applyAlignment="1">
      <alignment horizontal="center" vertical="center"/>
    </xf>
    <xf numFmtId="0" fontId="35" fillId="0" borderId="0" xfId="0" applyFont="1" applyFill="1" applyBorder="1" applyAlignment="1" applyProtection="1">
      <alignment horizontal="center" vertical="center"/>
      <protection locked="0"/>
    </xf>
    <xf numFmtId="0" fontId="64" fillId="0" borderId="35" xfId="16" applyNumberFormat="1" applyFont="1" applyFill="1" applyBorder="1" applyAlignment="1">
      <alignment vertical="center"/>
    </xf>
    <xf numFmtId="0" fontId="65" fillId="0" borderId="0" xfId="16" applyFont="1" applyFill="1" applyBorder="1"/>
    <xf numFmtId="0" fontId="66" fillId="0" borderId="0" xfId="16" applyNumberFormat="1" applyFont="1" applyFill="1" applyBorder="1" applyAlignment="1">
      <alignment vertical="top"/>
    </xf>
    <xf numFmtId="0" fontId="66" fillId="0" borderId="0" xfId="16" applyFont="1" applyFill="1" applyBorder="1"/>
    <xf numFmtId="0" fontId="66" fillId="0" borderId="0" xfId="16" applyNumberFormat="1" applyFont="1" applyFill="1" applyBorder="1" applyAlignment="1">
      <alignment vertical="top" wrapText="1"/>
    </xf>
    <xf numFmtId="0" fontId="63" fillId="0" borderId="0" xfId="16" applyFill="1" applyBorder="1"/>
    <xf numFmtId="0" fontId="69" fillId="0" borderId="0" xfId="17" applyNumberFormat="1" applyFont="1" applyFill="1" applyBorder="1" applyAlignment="1" applyProtection="1">
      <alignment vertical="top" wrapText="1"/>
    </xf>
    <xf numFmtId="0" fontId="70" fillId="0" borderId="0" xfId="16" applyNumberFormat="1" applyFont="1" applyFill="1" applyBorder="1" applyAlignment="1">
      <alignment vertical="top"/>
    </xf>
    <xf numFmtId="0" fontId="71" fillId="22" borderId="36" xfId="16" applyNumberFormat="1" applyFont="1" applyFill="1" applyBorder="1" applyAlignment="1">
      <alignment vertical="top"/>
    </xf>
    <xf numFmtId="0" fontId="67" fillId="0" borderId="0" xfId="16" applyNumberFormat="1" applyFont="1" applyFill="1" applyBorder="1" applyAlignment="1">
      <alignment vertical="top"/>
    </xf>
    <xf numFmtId="0" fontId="67" fillId="0" borderId="0" xfId="16" applyNumberFormat="1" applyFont="1" applyFill="1" applyBorder="1" applyAlignment="1">
      <alignment vertical="top" wrapText="1"/>
    </xf>
    <xf numFmtId="0" fontId="43" fillId="0" borderId="0" xfId="0" applyFont="1"/>
    <xf numFmtId="0" fontId="74" fillId="0" borderId="0" xfId="0" applyFont="1" applyFill="1" applyBorder="1" applyAlignment="1">
      <alignment horizontal="center" vertical="center"/>
    </xf>
    <xf numFmtId="0" fontId="15" fillId="0" borderId="0" xfId="1" applyAlignment="1">
      <alignment horizontal="left" indent="1"/>
    </xf>
    <xf numFmtId="0" fontId="15" fillId="0" borderId="0" xfId="1" applyBorder="1" applyAlignment="1">
      <alignment horizontal="left" indent="1"/>
    </xf>
    <xf numFmtId="0" fontId="0" fillId="0" borderId="0" xfId="0" applyAlignment="1">
      <alignment horizontal="left" vertical="top" wrapText="1"/>
    </xf>
    <xf numFmtId="0" fontId="30" fillId="0" borderId="0" xfId="1" applyFont="1" applyAlignment="1">
      <alignment horizontal="left" vertical="top" wrapText="1" indent="1"/>
    </xf>
    <xf numFmtId="0" fontId="0" fillId="0" borderId="0" xfId="0" applyAlignment="1">
      <alignment horizontal="left" vertical="top" wrapText="1" indent="1"/>
    </xf>
    <xf numFmtId="0" fontId="21" fillId="2" borderId="0" xfId="0" applyFont="1" applyFill="1" applyAlignment="1">
      <alignment horizontal="left" vertical="top" wrapText="1"/>
    </xf>
    <xf numFmtId="0" fontId="0" fillId="0" borderId="0" xfId="0" applyAlignment="1">
      <alignment horizontal="left" vertical="top" wrapText="1" indent="2"/>
    </xf>
    <xf numFmtId="9" fontId="25" fillId="0" borderId="34" xfId="0" applyNumberFormat="1" applyFont="1" applyBorder="1" applyAlignment="1">
      <alignment horizontal="center" vertical="center"/>
    </xf>
    <xf numFmtId="0" fontId="0" fillId="0" borderId="0" xfId="0" applyAlignment="1">
      <alignment horizontal="left"/>
    </xf>
    <xf numFmtId="0" fontId="0" fillId="7" borderId="10" xfId="13" applyFont="1" applyFill="1" applyAlignment="1" applyProtection="1">
      <alignment horizontal="left"/>
      <protection locked="0"/>
    </xf>
    <xf numFmtId="0" fontId="15" fillId="0" borderId="34" xfId="1" applyBorder="1" applyAlignment="1">
      <alignment horizontal="left" vertical="center"/>
    </xf>
    <xf numFmtId="0" fontId="15" fillId="0" borderId="0" xfId="1" applyAlignment="1">
      <alignment horizontal="right" vertical="center"/>
    </xf>
    <xf numFmtId="9" fontId="25" fillId="0" borderId="33" xfId="0" applyNumberFormat="1" applyFont="1" applyBorder="1" applyAlignment="1">
      <alignment horizontal="center" vertical="center"/>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8" fillId="2" borderId="0" xfId="1" applyFont="1" applyFill="1" applyAlignment="1">
      <alignment horizontal="left" vertical="center"/>
    </xf>
    <xf numFmtId="0" fontId="2" fillId="0" borderId="0" xfId="0" applyFont="1" applyAlignment="1">
      <alignment horizontal="left" vertical="top" indent="1"/>
    </xf>
    <xf numFmtId="0" fontId="4" fillId="0" borderId="0" xfId="0" applyFont="1" applyAlignment="1">
      <alignment horizontal="left" vertical="top" indent="1"/>
    </xf>
    <xf numFmtId="9" fontId="55" fillId="3" borderId="14" xfId="9" applyFont="1" applyFill="1" applyBorder="1" applyAlignment="1">
      <alignment horizontal="center" vertical="center"/>
    </xf>
    <xf numFmtId="0" fontId="15" fillId="0" borderId="33" xfId="1" applyBorder="1" applyAlignment="1">
      <alignment horizontal="left" vertical="center"/>
    </xf>
    <xf numFmtId="0" fontId="0" fillId="0" borderId="30" xfId="0" applyBorder="1" applyAlignment="1">
      <alignment horizontal="left" vertical="top" wrapText="1"/>
    </xf>
    <xf numFmtId="0" fontId="15" fillId="0" borderId="0" xfId="1" applyAlignment="1">
      <alignment horizontal="left" vertical="center" indent="1"/>
    </xf>
    <xf numFmtId="0" fontId="9" fillId="0" borderId="0" xfId="0" applyFont="1" applyAlignment="1">
      <alignment horizontal="left" vertical="top" wrapText="1" indent="1"/>
    </xf>
    <xf numFmtId="0" fontId="43" fillId="0" borderId="0" xfId="0" applyFont="1"/>
    <xf numFmtId="0" fontId="41" fillId="0" borderId="0" xfId="0" applyFont="1" applyAlignment="1">
      <alignment horizontal="left" vertical="center" wrapText="1"/>
    </xf>
    <xf numFmtId="0" fontId="15" fillId="0" borderId="0" xfId="1" applyFill="1" applyAlignment="1">
      <alignment horizontal="left" vertical="center"/>
    </xf>
    <xf numFmtId="0" fontId="15" fillId="0" borderId="0" xfId="1" applyAlignment="1">
      <alignment horizontal="left"/>
    </xf>
    <xf numFmtId="0" fontId="15" fillId="0" borderId="0" xfId="1" applyFill="1" applyAlignment="1">
      <alignment horizontal="left"/>
    </xf>
    <xf numFmtId="0" fontId="2" fillId="0" borderId="0" xfId="0" applyFont="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14" fillId="0" borderId="0" xfId="0" applyFont="1" applyAlignment="1">
      <alignment horizontal="left" vertical="top" wrapText="1" indent="1"/>
    </xf>
    <xf numFmtId="0" fontId="13" fillId="0" borderId="0" xfId="0" applyFont="1" applyAlignment="1">
      <alignment horizontal="left" vertical="top" wrapText="1" inden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4" borderId="10" xfId="13" applyFont="1" applyFill="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5" fillId="0" borderId="0" xfId="1" applyAlignment="1">
      <alignment horizontal="left" vertical="center"/>
    </xf>
    <xf numFmtId="0" fontId="0" fillId="0" borderId="15" xfId="0" applyBorder="1" applyAlignment="1">
      <alignment horizontal="left" vertical="top" wrapText="1"/>
    </xf>
    <xf numFmtId="0" fontId="6" fillId="0" borderId="0" xfId="0" applyFont="1" applyAlignment="1">
      <alignment horizontal="center" vertical="center" wrapText="1"/>
    </xf>
    <xf numFmtId="0" fontId="1" fillId="19" borderId="0" xfId="0" applyFont="1" applyFill="1" applyBorder="1" applyAlignment="1">
      <alignment horizontal="left" vertical="top" wrapText="1"/>
    </xf>
    <xf numFmtId="0" fontId="0" fillId="4" borderId="12" xfId="13" applyFont="1" applyFill="1" applyBorder="1" applyAlignment="1">
      <alignment horizontal="center" vertical="top"/>
    </xf>
    <xf numFmtId="0" fontId="0" fillId="4" borderId="13" xfId="13" applyFont="1" applyFill="1" applyBorder="1" applyAlignment="1">
      <alignment horizontal="center" vertical="top"/>
    </xf>
    <xf numFmtId="0" fontId="0" fillId="4" borderId="12" xfId="13" applyFont="1" applyFill="1" applyBorder="1" applyAlignment="1">
      <alignment horizontal="left" vertical="top"/>
    </xf>
    <xf numFmtId="0" fontId="0" fillId="4" borderId="13" xfId="13" applyFont="1" applyFill="1" applyBorder="1" applyAlignment="1">
      <alignment horizontal="left" vertical="top"/>
    </xf>
    <xf numFmtId="0" fontId="0" fillId="0" borderId="0" xfId="0" applyFont="1" applyAlignment="1">
      <alignment horizontal="left" vertical="top" wrapText="1"/>
    </xf>
    <xf numFmtId="0" fontId="0" fillId="0" borderId="0" xfId="0" applyAlignment="1">
      <alignment horizontal="center"/>
    </xf>
    <xf numFmtId="0" fontId="15" fillId="0" borderId="0" xfId="1" applyFill="1" applyAlignment="1">
      <alignment vertical="center"/>
    </xf>
    <xf numFmtId="0" fontId="1" fillId="18" borderId="0" xfId="0" applyFont="1" applyFill="1" applyBorder="1" applyAlignment="1">
      <alignment horizontal="left" vertical="top" wrapText="1"/>
    </xf>
    <xf numFmtId="0" fontId="15" fillId="0" borderId="0" xfId="1" applyAlignment="1">
      <alignment horizontal="left" vertical="top" indent="1"/>
    </xf>
    <xf numFmtId="0" fontId="8" fillId="0" borderId="0" xfId="0" applyFont="1" applyAlignment="1">
      <alignment horizontal="left" vertical="top" wrapText="1" indent="1"/>
    </xf>
    <xf numFmtId="8" fontId="0" fillId="3" borderId="10" xfId="13" applyNumberFormat="1" applyFont="1" applyFill="1" applyAlignment="1">
      <alignment horizontal="right" vertical="top"/>
    </xf>
    <xf numFmtId="0" fontId="0" fillId="3" borderId="10" xfId="13" applyFont="1" applyFill="1" applyAlignment="1">
      <alignment horizontal="right" vertical="top"/>
    </xf>
    <xf numFmtId="8" fontId="0" fillId="3" borderId="10" xfId="13" applyNumberFormat="1" applyFont="1" applyFill="1" applyAlignment="1">
      <alignment horizontal="right"/>
    </xf>
    <xf numFmtId="0" fontId="0" fillId="3" borderId="10" xfId="13" applyFont="1" applyFill="1" applyAlignment="1">
      <alignment horizontal="right"/>
    </xf>
    <xf numFmtId="0" fontId="15" fillId="0" borderId="0" xfId="1" applyAlignment="1">
      <alignment horizontal="left" vertical="top" wrapText="1" indent="1"/>
    </xf>
    <xf numFmtId="0" fontId="13" fillId="0" borderId="0" xfId="0" applyFont="1" applyAlignment="1">
      <alignment horizontal="left" wrapText="1" indent="1"/>
    </xf>
    <xf numFmtId="0" fontId="15" fillId="0" borderId="0" xfId="1" applyAlignment="1">
      <alignment horizontal="left" wrapText="1" indent="1"/>
    </xf>
    <xf numFmtId="0" fontId="43" fillId="0" borderId="0" xfId="0" applyFont="1" applyAlignment="1">
      <alignment horizontal="left" vertical="top" wrapText="1" indent="1"/>
    </xf>
    <xf numFmtId="0" fontId="0" fillId="0" borderId="0" xfId="0" applyAlignment="1">
      <alignment horizontal="left" wrapText="1"/>
    </xf>
    <xf numFmtId="0" fontId="43" fillId="0" borderId="0" xfId="0" applyFont="1" applyAlignment="1">
      <alignment horizontal="left"/>
    </xf>
    <xf numFmtId="0" fontId="30" fillId="0" borderId="0" xfId="1" applyFont="1" applyAlignment="1">
      <alignment horizontal="left" vertical="top" indent="1"/>
    </xf>
    <xf numFmtId="0" fontId="0" fillId="0" borderId="0" xfId="0" applyAlignment="1">
      <alignment horizontal="left" vertical="top" indent="1"/>
    </xf>
    <xf numFmtId="0" fontId="0" fillId="0" borderId="0" xfId="0" applyFill="1" applyAlignment="1">
      <alignment horizontal="left" vertical="top" wrapText="1"/>
    </xf>
    <xf numFmtId="0" fontId="43" fillId="0" borderId="0" xfId="0" applyFont="1" applyFill="1"/>
    <xf numFmtId="170" fontId="46" fillId="2" borderId="20" xfId="0" applyNumberFormat="1" applyFont="1" applyFill="1" applyBorder="1" applyAlignment="1">
      <alignment horizontal="center" vertical="center"/>
    </xf>
    <xf numFmtId="170" fontId="46" fillId="2" borderId="21" xfId="0" applyNumberFormat="1" applyFont="1" applyFill="1" applyBorder="1" applyAlignment="1">
      <alignment horizontal="center" vertical="center"/>
    </xf>
    <xf numFmtId="170" fontId="46" fillId="2" borderId="22" xfId="0" applyNumberFormat="1" applyFont="1" applyFill="1" applyBorder="1" applyAlignment="1">
      <alignment horizontal="center" vertical="center"/>
    </xf>
    <xf numFmtId="14" fontId="0" fillId="0" borderId="10" xfId="13" applyNumberFormat="1" applyFont="1" applyAlignment="1">
      <alignment horizontal="center"/>
    </xf>
    <xf numFmtId="0" fontId="0" fillId="0" borderId="10" xfId="13" applyFont="1" applyAlignment="1">
      <alignment horizontal="center"/>
    </xf>
    <xf numFmtId="0" fontId="15" fillId="4" borderId="0" xfId="1" applyFill="1"/>
  </cellXfs>
  <cellStyles count="18">
    <cellStyle name="Currency" xfId="11" builtinId="4"/>
    <cellStyle name="ExampleTable" xfId="15"/>
    <cellStyle name="Followed Hyperlink" xfId="5" builtinId="9" customBuiltin="1"/>
    <cellStyle name="Hyperlink" xfId="1" builtinId="8" customBuiltin="1"/>
    <cellStyle name="Hyperlink 2" xfId="17"/>
    <cellStyle name="Input" xfId="12" builtinId="20" customBuiltin="1"/>
    <cellStyle name="Normal" xfId="0" builtinId="0"/>
    <cellStyle name="Normal 2" xfId="16"/>
    <cellStyle name="Percent" xfId="9" builtinId="5"/>
    <cellStyle name="TEMP" xfId="14"/>
    <cellStyle name="v42_caution_note" xfId="10"/>
    <cellStyle name="v42_H_Practice" xfId="4"/>
    <cellStyle name="v42_H1" xfId="2"/>
    <cellStyle name="v42_hint" xfId="7"/>
    <cellStyle name="v42_input" xfId="13"/>
    <cellStyle name="v42_refnote" xfId="6"/>
    <cellStyle name="v42_tipnote" xfId="8"/>
    <cellStyle name="v42_TipTitle" xfId="3"/>
  </cellStyles>
  <dxfs count="17">
    <dxf>
      <fill>
        <patternFill>
          <bgColor theme="4" tint="0.79998168889431442"/>
        </patternFill>
      </fill>
    </dxf>
    <dxf>
      <fill>
        <patternFill>
          <bgColor theme="0" tint="-0.14996795556505021"/>
        </patternFill>
      </fill>
    </dxf>
    <dxf>
      <fill>
        <patternFill>
          <bgColor rgb="FF92D050"/>
        </patternFill>
      </fill>
    </dxf>
    <dxf>
      <fill>
        <patternFill>
          <bgColor theme="4" tint="0.79998168889431442"/>
        </patternFill>
      </fill>
    </dxf>
    <dxf>
      <fill>
        <patternFill>
          <bgColor theme="0" tint="-0.14996795556505021"/>
        </patternFill>
      </fill>
    </dxf>
    <dxf>
      <font>
        <color theme="0"/>
      </font>
      <fill>
        <patternFill>
          <bgColor theme="5"/>
        </patternFill>
      </fill>
    </dxf>
    <dxf>
      <font>
        <b val="0"/>
        <i val="0"/>
        <strike val="0"/>
        <condense val="0"/>
        <extend val="0"/>
        <outline val="0"/>
        <shadow val="0"/>
        <u val="none"/>
        <vertAlign val="baseline"/>
        <sz val="11"/>
        <color auto="1"/>
        <name val="Calibri"/>
        <scheme val="minor"/>
      </font>
      <numFmt numFmtId="166"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8" formatCode="[$-409]mmm\ d;@"/>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color auto="1"/>
        <name val="Calibri"/>
        <scheme val="minor"/>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s>
  <tableStyles count="0" defaultTableStyle="TableStyleMedium2" defaultPivotStyle="PivotStyleLight16"/>
  <colors>
    <mruColors>
      <color rgb="FFFF9900"/>
      <color rgb="FF777777"/>
      <color rgb="FF00FFFF"/>
      <color rgb="FF66FFCC"/>
      <color rgb="FFEAB2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G$22" lockText="1" noThreeD="1"/>
</file>

<file path=xl/ctrlProps/ctrlProp10.xml><?xml version="1.0" encoding="utf-8"?>
<formControlPr xmlns="http://schemas.microsoft.com/office/spreadsheetml/2009/9/main" objectType="CheckBox" fmlaLink="$F$8" lockText="1" noThreeD="1"/>
</file>

<file path=xl/ctrlProps/ctrlProp11.xml><?xml version="1.0" encoding="utf-8"?>
<formControlPr xmlns="http://schemas.microsoft.com/office/spreadsheetml/2009/9/main" objectType="CheckBox" fmlaLink="$F$6" lockText="1" noThreeD="1"/>
</file>

<file path=xl/ctrlProps/ctrlProp12.xml><?xml version="1.0" encoding="utf-8"?>
<formControlPr xmlns="http://schemas.microsoft.com/office/spreadsheetml/2009/9/main" objectType="CheckBox" fmlaLink="$F$7" lockText="1" noThreeD="1"/>
</file>

<file path=xl/ctrlProps/ctrlProp13.xml><?xml version="1.0" encoding="utf-8"?>
<formControlPr xmlns="http://schemas.microsoft.com/office/spreadsheetml/2009/9/main" objectType="CheckBox" fmlaLink="$F$13" lockText="1" noThreeD="1"/>
</file>

<file path=xl/ctrlProps/ctrlProp14.xml><?xml version="1.0" encoding="utf-8"?>
<formControlPr xmlns="http://schemas.microsoft.com/office/spreadsheetml/2009/9/main" objectType="CheckBox" fmlaLink="$J$6" lockText="1" noThreeD="1"/>
</file>

<file path=xl/ctrlProps/ctrlProp15.xml><?xml version="1.0" encoding="utf-8"?>
<formControlPr xmlns="http://schemas.microsoft.com/office/spreadsheetml/2009/9/main" objectType="CheckBox" fmlaLink="$J$9" lockText="1" noThreeD="1"/>
</file>

<file path=xl/ctrlProps/ctrlProp16.xml><?xml version="1.0" encoding="utf-8"?>
<formControlPr xmlns="http://schemas.microsoft.com/office/spreadsheetml/2009/9/main" objectType="CheckBox" fmlaLink="$J$8" lockText="1" noThreeD="1"/>
</file>

<file path=xl/ctrlProps/ctrlProp17.xml><?xml version="1.0" encoding="utf-8"?>
<formControlPr xmlns="http://schemas.microsoft.com/office/spreadsheetml/2009/9/main" objectType="CheckBox" fmlaLink="$J$7" lockText="1" noThreeD="1"/>
</file>

<file path=xl/ctrlProps/ctrlProp18.xml><?xml version="1.0" encoding="utf-8"?>
<formControlPr xmlns="http://schemas.microsoft.com/office/spreadsheetml/2009/9/main" objectType="CheckBox" fmlaLink="$F$6" lockText="1" noThreeD="1"/>
</file>

<file path=xl/ctrlProps/ctrlProp19.xml><?xml version="1.0" encoding="utf-8"?>
<formControlPr xmlns="http://schemas.microsoft.com/office/spreadsheetml/2009/9/main" objectType="CheckBox" fmlaLink="$F$9" lockText="1" noThreeD="1"/>
</file>

<file path=xl/ctrlProps/ctrlProp2.xml><?xml version="1.0" encoding="utf-8"?>
<formControlPr xmlns="http://schemas.microsoft.com/office/spreadsheetml/2009/9/main" objectType="CheckBox" fmlaLink="$G$23" lockText="1" noThreeD="1"/>
</file>

<file path=xl/ctrlProps/ctrlProp20.xml><?xml version="1.0" encoding="utf-8"?>
<formControlPr xmlns="http://schemas.microsoft.com/office/spreadsheetml/2009/9/main" objectType="CheckBox" fmlaLink="$F$13" lockText="1" noThreeD="1"/>
</file>

<file path=xl/ctrlProps/ctrlProp21.xml><?xml version="1.0" encoding="utf-8"?>
<formControlPr xmlns="http://schemas.microsoft.com/office/spreadsheetml/2009/9/main" objectType="CheckBox" fmlaLink="$F$6" lockText="1" noThreeD="1"/>
</file>

<file path=xl/ctrlProps/ctrlProp22.xml><?xml version="1.0" encoding="utf-8"?>
<formControlPr xmlns="http://schemas.microsoft.com/office/spreadsheetml/2009/9/main" objectType="CheckBox" fmlaLink="$F$7" lockText="1" noThreeD="1"/>
</file>

<file path=xl/ctrlProps/ctrlProp23.xml><?xml version="1.0" encoding="utf-8"?>
<formControlPr xmlns="http://schemas.microsoft.com/office/spreadsheetml/2009/9/main" objectType="CheckBox" fmlaLink="$F$6" lockText="1" noThreeD="1"/>
</file>

<file path=xl/ctrlProps/ctrlProp3.xml><?xml version="1.0" encoding="utf-8"?>
<formControlPr xmlns="http://schemas.microsoft.com/office/spreadsheetml/2009/9/main" objectType="CheckBox" fmlaLink="$G$24" lockText="1" noThreeD="1"/>
</file>

<file path=xl/ctrlProps/ctrlProp4.xml><?xml version="1.0" encoding="utf-8"?>
<formControlPr xmlns="http://schemas.microsoft.com/office/spreadsheetml/2009/9/main" objectType="CheckBox" fmlaLink="$G$25" lockText="1" noThreeD="1"/>
</file>

<file path=xl/ctrlProps/ctrlProp5.xml><?xml version="1.0" encoding="utf-8"?>
<formControlPr xmlns="http://schemas.microsoft.com/office/spreadsheetml/2009/9/main" objectType="CheckBox" fmlaLink="$F$11" lockText="1" noThreeD="1"/>
</file>

<file path=xl/ctrlProps/ctrlProp6.xml><?xml version="1.0" encoding="utf-8"?>
<formControlPr xmlns="http://schemas.microsoft.com/office/spreadsheetml/2009/9/main" objectType="CheckBox" fmlaLink="$F$9" lockText="1" noThreeD="1"/>
</file>

<file path=xl/ctrlProps/ctrlProp7.xml><?xml version="1.0" encoding="utf-8"?>
<formControlPr xmlns="http://schemas.microsoft.com/office/spreadsheetml/2009/9/main" objectType="CheckBox" fmlaLink="$F$13" lockText="1" noThreeD="1"/>
</file>

<file path=xl/ctrlProps/ctrlProp8.xml><?xml version="1.0" encoding="utf-8"?>
<formControlPr xmlns="http://schemas.microsoft.com/office/spreadsheetml/2009/9/main" objectType="CheckBox" fmlaLink="$F$6" lockText="1" noThreeD="1"/>
</file>

<file path=xl/ctrlProps/ctrlProp9.xml><?xml version="1.0" encoding="utf-8"?>
<formControlPr xmlns="http://schemas.microsoft.com/office/spreadsheetml/2009/9/main" objectType="CheckBox" fmlaLink="$F$7" lockText="1" noThreeD="1"/>
</file>

<file path=xl/drawings/_rels/drawing1.xml.rels><?xml version="1.0" encoding="UTF-8" standalone="yes"?>
<Relationships xmlns="http://schemas.openxmlformats.org/package/2006/relationships"><Relationship Id="rId3" Type="http://schemas.openxmlformats.org/officeDocument/2006/relationships/hyperlink" Target="#Navigation!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4.png"/><Relationship Id="rId6" Type="http://schemas.openxmlformats.org/officeDocument/2006/relationships/hyperlink" Target="#Charts!A1"/><Relationship Id="rId5" Type="http://schemas.openxmlformats.org/officeDocument/2006/relationships/hyperlink" Target="#Objects!A1"/><Relationship Id="rId4" Type="http://schemas.openxmlformats.org/officeDocument/2006/relationships/hyperlink" Target="#START!A1"/></Relationships>
</file>

<file path=xl/drawings/_rels/drawing11.xml.rels><?xml version="1.0" encoding="UTF-8" standalone="yes"?>
<Relationships xmlns="http://schemas.openxmlformats.org/package/2006/relationships"><Relationship Id="rId2" Type="http://schemas.openxmlformats.org/officeDocument/2006/relationships/hyperlink" Target="#'Data Analysis'!A1"/><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3" Type="http://schemas.openxmlformats.org/officeDocument/2006/relationships/hyperlink" Target="#General!A1"/><Relationship Id="rId2" Type="http://schemas.openxmlformats.org/officeDocument/2006/relationships/hyperlink" Target="#START!A1"/><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hyperlink" Target="#'Data Entry'!A1"/><Relationship Id="rId11" Type="http://schemas.microsoft.com/office/2007/relationships/hdphoto" Target="../media/hdphoto2.wdp"/><Relationship Id="rId5" Type="http://schemas.openxmlformats.org/officeDocument/2006/relationships/hyperlink" Target="#Navigation!A1"/><Relationship Id="rId10" Type="http://schemas.openxmlformats.org/officeDocument/2006/relationships/image" Target="../media/image9.png"/><Relationship Id="rId4" Type="http://schemas.openxmlformats.org/officeDocument/2006/relationships/hyperlink" Target="#START!A1"/><Relationship Id="rId9" Type="http://schemas.microsoft.com/office/2007/relationships/hdphoto" Target="../media/hdphoto1.wdp"/></Relationships>
</file>

<file path=xl/drawings/_rels/drawing4.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image" Target="../media/image4.png"/><Relationship Id="rId1" Type="http://schemas.openxmlformats.org/officeDocument/2006/relationships/image" Target="../media/image10.png"/><Relationship Id="rId5" Type="http://schemas.openxmlformats.org/officeDocument/2006/relationships/hyperlink" Target="#Formatting!A1"/><Relationship Id="rId4" Type="http://schemas.openxmlformats.org/officeDocument/2006/relationships/hyperlink" Target="#General!A1"/></Relationships>
</file>

<file path=xl/drawings/_rels/drawing5.xml.rels><?xml version="1.0" encoding="UTF-8" standalone="yes"?>
<Relationships xmlns="http://schemas.openxmlformats.org/package/2006/relationships"><Relationship Id="rId8" Type="http://schemas.openxmlformats.org/officeDocument/2006/relationships/hyperlink" Target="#Formulas!A1"/><Relationship Id="rId3" Type="http://schemas.openxmlformats.org/officeDocument/2006/relationships/image" Target="../media/image12.png"/><Relationship Id="rId7" Type="http://schemas.openxmlformats.org/officeDocument/2006/relationships/hyperlink" Target="#'Data Entry'!A1"/><Relationship Id="rId2" Type="http://schemas.openxmlformats.org/officeDocument/2006/relationships/image" Target="../media/image11.png"/><Relationship Id="rId1" Type="http://schemas.openxmlformats.org/officeDocument/2006/relationships/image" Target="../media/image4.png"/><Relationship Id="rId6" Type="http://schemas.openxmlformats.org/officeDocument/2006/relationships/hyperlink" Target="#START!A1"/><Relationship Id="rId5" Type="http://schemas.openxmlformats.org/officeDocument/2006/relationships/image" Target="../media/image1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hyperlink" Target="#START!A1"/><Relationship Id="rId7" Type="http://schemas.openxmlformats.org/officeDocument/2006/relationships/image" Target="../media/image16.png"/><Relationship Id="rId2" Type="http://schemas.openxmlformats.org/officeDocument/2006/relationships/image" Target="../media/image14.png"/><Relationship Id="rId1" Type="http://schemas.openxmlformats.org/officeDocument/2006/relationships/image" Target="../media/image4.png"/><Relationship Id="rId6" Type="http://schemas.openxmlformats.org/officeDocument/2006/relationships/image" Target="../media/image15.png"/><Relationship Id="rId5" Type="http://schemas.openxmlformats.org/officeDocument/2006/relationships/hyperlink" Target="#Printing!A1"/><Relationship Id="rId10" Type="http://schemas.openxmlformats.org/officeDocument/2006/relationships/image" Target="../media/image19.png"/><Relationship Id="rId4" Type="http://schemas.openxmlformats.org/officeDocument/2006/relationships/hyperlink" Target="#Formatting!A1"/><Relationship Id="rId9" Type="http://schemas.openxmlformats.org/officeDocument/2006/relationships/image" Target="../media/image1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0.png"/><Relationship Id="rId1" Type="http://schemas.openxmlformats.org/officeDocument/2006/relationships/hyperlink" Target="http://www.youtube.com/watch?v=RvTic9lT4Lw" TargetMode="External"/><Relationship Id="rId6" Type="http://schemas.openxmlformats.org/officeDocument/2006/relationships/hyperlink" Target="#Special!A1"/><Relationship Id="rId5" Type="http://schemas.openxmlformats.org/officeDocument/2006/relationships/hyperlink" Target="#Formulas!A1"/><Relationship Id="rId4" Type="http://schemas.openxmlformats.org/officeDocument/2006/relationships/hyperlink" Target="#START!A1"/></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4.png"/><Relationship Id="rId6" Type="http://schemas.openxmlformats.org/officeDocument/2006/relationships/hyperlink" Target="#Objects!A1"/><Relationship Id="rId5" Type="http://schemas.openxmlformats.org/officeDocument/2006/relationships/hyperlink" Target="#Printing!A1"/><Relationship Id="rId4" Type="http://schemas.openxmlformats.org/officeDocument/2006/relationships/hyperlink" Target="#START!A1"/></Relationships>
</file>

<file path=xl/drawings/_rels/drawing9.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4.png"/><Relationship Id="rId7" Type="http://schemas.openxmlformats.org/officeDocument/2006/relationships/image" Target="../media/image27.jpeg"/><Relationship Id="rId2" Type="http://schemas.openxmlformats.org/officeDocument/2006/relationships/image" Target="../media/image23.jpeg"/><Relationship Id="rId1" Type="http://schemas.openxmlformats.org/officeDocument/2006/relationships/image" Target="../media/image4.png"/><Relationship Id="rId6" Type="http://schemas.openxmlformats.org/officeDocument/2006/relationships/image" Target="../media/image26.jpeg"/><Relationship Id="rId11" Type="http://schemas.openxmlformats.org/officeDocument/2006/relationships/hyperlink" Target="#'Data Analysis'!A1"/><Relationship Id="rId5" Type="http://schemas.openxmlformats.org/officeDocument/2006/relationships/image" Target="../media/image25.jpeg"/><Relationship Id="rId10" Type="http://schemas.openxmlformats.org/officeDocument/2006/relationships/hyperlink" Target="#Special!A1"/><Relationship Id="rId4" Type="http://schemas.microsoft.com/office/2007/relationships/hdphoto" Target="../media/hdphoto3.wdp"/><Relationship Id="rId9" Type="http://schemas.openxmlformats.org/officeDocument/2006/relationships/hyperlink" Target="#START!A1"/></Relationships>
</file>

<file path=xl/drawings/drawing1.xml><?xml version="1.0" encoding="utf-8"?>
<xdr:wsDr xmlns:xdr="http://schemas.openxmlformats.org/drawingml/2006/spreadsheetDrawing" xmlns:a="http://schemas.openxmlformats.org/drawingml/2006/main">
  <xdr:twoCellAnchor>
    <xdr:from>
      <xdr:col>1</xdr:col>
      <xdr:colOff>342901</xdr:colOff>
      <xdr:row>57</xdr:row>
      <xdr:rowOff>0</xdr:rowOff>
    </xdr:from>
    <xdr:to>
      <xdr:col>9</xdr:col>
      <xdr:colOff>581026</xdr:colOff>
      <xdr:row>79</xdr:row>
      <xdr:rowOff>175642</xdr:rowOff>
    </xdr:to>
    <xdr:grpSp>
      <xdr:nvGrpSpPr>
        <xdr:cNvPr id="27" name="Group 26"/>
        <xdr:cNvGrpSpPr/>
      </xdr:nvGrpSpPr>
      <xdr:grpSpPr>
        <a:xfrm>
          <a:off x="952501" y="10439400"/>
          <a:ext cx="5657850" cy="4366642"/>
          <a:chOff x="962026" y="4857750"/>
          <a:chExt cx="5514975" cy="4366642"/>
        </a:xfrm>
      </xdr:grpSpPr>
      <xdr:pic>
        <xdr:nvPicPr>
          <xdr:cNvPr id="9" name="Picture 8"/>
          <xdr:cNvPicPr>
            <a:picLocks noChangeAspect="1"/>
          </xdr:cNvPicPr>
        </xdr:nvPicPr>
        <xdr:blipFill>
          <a:blip xmlns:r="http://schemas.openxmlformats.org/officeDocument/2006/relationships" r:embed="rId1"/>
          <a:stretch>
            <a:fillRect/>
          </a:stretch>
        </xdr:blipFill>
        <xdr:spPr>
          <a:xfrm>
            <a:off x="971551" y="5166840"/>
            <a:ext cx="5505450" cy="3862262"/>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sp macro="" textlink="">
        <xdr:nvSpPr>
          <xdr:cNvPr id="4" name="Rounded Rectangular Callout 3"/>
          <xdr:cNvSpPr/>
        </xdr:nvSpPr>
        <xdr:spPr>
          <a:xfrm>
            <a:off x="962026" y="4857750"/>
            <a:ext cx="1419224" cy="251842"/>
          </a:xfrm>
          <a:prstGeom prst="wedgeRoundRectCallout">
            <a:avLst>
              <a:gd name="adj1" fmla="val -7553"/>
              <a:gd name="adj2" fmla="val 93498"/>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45720" tIns="27432" rIns="18288" bIns="27432" rtlCol="0" anchor="t">
            <a:spAutoFit/>
          </a:bodyPr>
          <a:lstStyle/>
          <a:p>
            <a:pPr algn="l"/>
            <a:r>
              <a:rPr lang="en-US" sz="1100" b="1"/>
              <a:t>Quick Access</a:t>
            </a:r>
            <a:r>
              <a:rPr lang="en-US" sz="1100" b="1" baseline="0"/>
              <a:t> Toolbar</a:t>
            </a:r>
            <a:endParaRPr lang="en-US" sz="1100" b="1"/>
          </a:p>
        </xdr:txBody>
      </xdr:sp>
      <xdr:sp macro="" textlink="">
        <xdr:nvSpPr>
          <xdr:cNvPr id="6" name="Rounded Rectangular Callout 5"/>
          <xdr:cNvSpPr/>
        </xdr:nvSpPr>
        <xdr:spPr>
          <a:xfrm>
            <a:off x="2543176" y="4905375"/>
            <a:ext cx="761999" cy="251842"/>
          </a:xfrm>
          <a:prstGeom prst="wedgeRoundRectCallout">
            <a:avLst>
              <a:gd name="adj1" fmla="val -6902"/>
              <a:gd name="adj2" fmla="val 86662"/>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l"/>
            <a:r>
              <a:rPr lang="en-US" sz="1100" b="1"/>
              <a:t>File Name</a:t>
            </a:r>
          </a:p>
        </xdr:txBody>
      </xdr:sp>
      <xdr:sp macro="" textlink="">
        <xdr:nvSpPr>
          <xdr:cNvPr id="7" name="Rounded Rectangular Callout 6"/>
          <xdr:cNvSpPr/>
        </xdr:nvSpPr>
        <xdr:spPr>
          <a:xfrm>
            <a:off x="4676775" y="4895849"/>
            <a:ext cx="657225" cy="251842"/>
          </a:xfrm>
          <a:prstGeom prst="wedgeRoundRectCallout">
            <a:avLst>
              <a:gd name="adj1" fmla="val -51206"/>
              <a:gd name="adj2" fmla="val 86662"/>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45720" tIns="27432" rIns="18288" bIns="27432" rtlCol="0" anchor="t">
            <a:spAutoFit/>
          </a:bodyPr>
          <a:lstStyle/>
          <a:p>
            <a:pPr algn="l"/>
            <a:r>
              <a:rPr lang="en-US" sz="1100" b="1"/>
              <a:t>Title Bar</a:t>
            </a:r>
          </a:p>
        </xdr:txBody>
      </xdr:sp>
      <xdr:sp macro="" textlink="">
        <xdr:nvSpPr>
          <xdr:cNvPr id="8" name="Rounded Rectangular Callout 7"/>
          <xdr:cNvSpPr/>
        </xdr:nvSpPr>
        <xdr:spPr>
          <a:xfrm>
            <a:off x="2895599" y="7353299"/>
            <a:ext cx="866776" cy="442391"/>
          </a:xfrm>
          <a:prstGeom prst="wedgeRoundRectCallout">
            <a:avLst>
              <a:gd name="adj1" fmla="val -74490"/>
              <a:gd name="adj2" fmla="val -4457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45720" tIns="27432" rIns="18288" bIns="27432" rtlCol="0" anchor="t">
            <a:spAutoFit/>
          </a:bodyPr>
          <a:lstStyle/>
          <a:p>
            <a:pPr algn="l"/>
            <a:r>
              <a:rPr lang="en-US" sz="1100" b="1"/>
              <a:t>Drag or Fill Handle</a:t>
            </a:r>
          </a:p>
        </xdr:txBody>
      </xdr:sp>
      <xdr:sp macro="" textlink="">
        <xdr:nvSpPr>
          <xdr:cNvPr id="10" name="Rounded Rectangular Callout 9"/>
          <xdr:cNvSpPr/>
        </xdr:nvSpPr>
        <xdr:spPr>
          <a:xfrm>
            <a:off x="1781175" y="7458075"/>
            <a:ext cx="647700" cy="442391"/>
          </a:xfrm>
          <a:prstGeom prst="wedgeRoundRectCallout">
            <a:avLst>
              <a:gd name="adj1" fmla="val 43092"/>
              <a:gd name="adj2" fmla="val -8303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l"/>
            <a:r>
              <a:rPr lang="en-US" sz="1100" b="1"/>
              <a:t>Selected Cell C4</a:t>
            </a:r>
          </a:p>
        </xdr:txBody>
      </xdr:sp>
      <xdr:sp macro="" textlink="">
        <xdr:nvSpPr>
          <xdr:cNvPr id="11" name="Rounded Rectangular Callout 10"/>
          <xdr:cNvSpPr/>
        </xdr:nvSpPr>
        <xdr:spPr>
          <a:xfrm>
            <a:off x="3524249" y="6534150"/>
            <a:ext cx="1666875" cy="442391"/>
          </a:xfrm>
          <a:prstGeom prst="wedgeRoundRectCallout">
            <a:avLst>
              <a:gd name="adj1" fmla="val -54408"/>
              <a:gd name="adj2" fmla="val -8880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45720" tIns="27432" rIns="18288" bIns="27432" rtlCol="0" anchor="t">
            <a:spAutoFit/>
          </a:bodyPr>
          <a:lstStyle/>
          <a:p>
            <a:pPr algn="l"/>
            <a:r>
              <a:rPr lang="en-US" sz="1100" b="1"/>
              <a:t>Formula Bar,</a:t>
            </a:r>
            <a:r>
              <a:rPr lang="en-US" sz="1100" b="1" baseline="0"/>
              <a:t> showing contents of selected cell</a:t>
            </a:r>
            <a:endParaRPr lang="en-US" sz="1100" b="1"/>
          </a:p>
        </xdr:txBody>
      </xdr:sp>
      <xdr:sp macro="" textlink="">
        <xdr:nvSpPr>
          <xdr:cNvPr id="12" name="Rounded Rectangular Callout 11"/>
          <xdr:cNvSpPr/>
        </xdr:nvSpPr>
        <xdr:spPr>
          <a:xfrm>
            <a:off x="1552576" y="6467475"/>
            <a:ext cx="761999" cy="251842"/>
          </a:xfrm>
          <a:prstGeom prst="wedgeRoundRectCallout">
            <a:avLst>
              <a:gd name="adj1" fmla="val -32911"/>
              <a:gd name="adj2" fmla="val -10645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l"/>
            <a:r>
              <a:rPr lang="en-US" sz="1100" b="1"/>
              <a:t>Name Box</a:t>
            </a:r>
          </a:p>
        </xdr:txBody>
      </xdr:sp>
      <xdr:sp macro="" textlink="">
        <xdr:nvSpPr>
          <xdr:cNvPr id="13" name="Rounded Rectangular Callout 12"/>
          <xdr:cNvSpPr/>
        </xdr:nvSpPr>
        <xdr:spPr>
          <a:xfrm>
            <a:off x="1724025" y="5657850"/>
            <a:ext cx="1857375" cy="442391"/>
          </a:xfrm>
          <a:prstGeom prst="wedgeRoundRectCallout">
            <a:avLst>
              <a:gd name="adj1" fmla="val -45757"/>
              <a:gd name="adj2" fmla="val -8180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l"/>
            <a:r>
              <a:rPr lang="en-US" sz="1100" b="1"/>
              <a:t>Tabs display</a:t>
            </a:r>
            <a:r>
              <a:rPr lang="en-US" sz="1100" b="1" baseline="0"/>
              <a:t>  different groups of commands in the Ribbon</a:t>
            </a:r>
            <a:endParaRPr lang="en-US" sz="1100" b="1"/>
          </a:p>
        </xdr:txBody>
      </xdr:sp>
      <xdr:sp macro="" textlink="">
        <xdr:nvSpPr>
          <xdr:cNvPr id="14" name="Rounded Rectangular Callout 13"/>
          <xdr:cNvSpPr/>
        </xdr:nvSpPr>
        <xdr:spPr>
          <a:xfrm>
            <a:off x="3552825" y="8705850"/>
            <a:ext cx="733425" cy="251842"/>
          </a:xfrm>
          <a:prstGeom prst="wedgeRoundRectCallout">
            <a:avLst>
              <a:gd name="adj1" fmla="val -92913"/>
              <a:gd name="adj2" fmla="val 4649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l"/>
            <a:r>
              <a:rPr lang="en-US" sz="1100" b="1"/>
              <a:t>Status Bar</a:t>
            </a:r>
          </a:p>
        </xdr:txBody>
      </xdr:sp>
      <xdr:sp macro="" textlink="">
        <xdr:nvSpPr>
          <xdr:cNvPr id="15" name="Rounded Rectangular Callout 14"/>
          <xdr:cNvSpPr/>
        </xdr:nvSpPr>
        <xdr:spPr>
          <a:xfrm>
            <a:off x="1762125" y="8972550"/>
            <a:ext cx="1114424" cy="251842"/>
          </a:xfrm>
          <a:prstGeom prst="wedgeRoundRectCallout">
            <a:avLst>
              <a:gd name="adj1" fmla="val -36235"/>
              <a:gd name="adj2" fmla="val -12304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algn="ctr"/>
            <a:r>
              <a:rPr lang="en-US" sz="1100" b="1"/>
              <a:t>Worksheet Tabs</a:t>
            </a:r>
          </a:p>
        </xdr:txBody>
      </xdr:sp>
      <xdr:sp macro="" textlink="">
        <xdr:nvSpPr>
          <xdr:cNvPr id="3" name="Right Brace 2"/>
          <xdr:cNvSpPr/>
        </xdr:nvSpPr>
        <xdr:spPr>
          <a:xfrm>
            <a:off x="4067175" y="5562600"/>
            <a:ext cx="161925" cy="63817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5" name="TextBox 4"/>
          <xdr:cNvSpPr txBox="1"/>
        </xdr:nvSpPr>
        <xdr:spPr>
          <a:xfrm>
            <a:off x="4238625" y="5753100"/>
            <a:ext cx="542925" cy="251842"/>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27432" rIns="18288" bIns="27432" rtlCol="0" anchor="t">
            <a:spAutoFit/>
          </a:bodyPr>
          <a:lstStyle/>
          <a:p>
            <a:pPr marL="0" indent="0" algn="l"/>
            <a:r>
              <a:rPr lang="en-US" sz="1100" b="1">
                <a:solidFill>
                  <a:schemeClr val="dk1"/>
                </a:solidFill>
                <a:latin typeface="+mn-lt"/>
                <a:ea typeface="+mn-ea"/>
                <a:cs typeface="+mn-cs"/>
              </a:rPr>
              <a:t>Ribbon</a:t>
            </a:r>
          </a:p>
        </xdr:txBody>
      </xdr:sp>
    </xdr:grpSp>
    <xdr:clientData/>
  </xdr:twoCellAnchor>
  <xdr:twoCellAnchor editAs="oneCell">
    <xdr:from>
      <xdr:col>7</xdr:col>
      <xdr:colOff>600075</xdr:colOff>
      <xdr:row>0</xdr:row>
      <xdr:rowOff>28574</xdr:rowOff>
    </xdr:from>
    <xdr:to>
      <xdr:col>10</xdr:col>
      <xdr:colOff>561975</xdr:colOff>
      <xdr:row>0</xdr:row>
      <xdr:rowOff>476249</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10200" y="28574"/>
          <a:ext cx="1790700" cy="447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3</xdr:col>
          <xdr:colOff>219075</xdr:colOff>
          <xdr:row>51</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219075</xdr:colOff>
          <xdr:row>91</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3</xdr:col>
          <xdr:colOff>219075</xdr:colOff>
          <xdr:row>112</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137</xdr:row>
          <xdr:rowOff>0</xdr:rowOff>
        </xdr:from>
        <xdr:to>
          <xdr:col>3</xdr:col>
          <xdr:colOff>219075</xdr:colOff>
          <xdr:row>138</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a:t>
              </a:r>
            </a:p>
          </xdr:txBody>
        </xdr:sp>
        <xdr:clientData/>
      </xdr:twoCellAnchor>
    </mc:Choice>
    <mc:Fallback/>
  </mc:AlternateContent>
  <xdr:twoCellAnchor editAs="absolute">
    <xdr:from>
      <xdr:col>1</xdr:col>
      <xdr:colOff>0</xdr:colOff>
      <xdr:row>140</xdr:row>
      <xdr:rowOff>38100</xdr:rowOff>
    </xdr:from>
    <xdr:to>
      <xdr:col>1</xdr:col>
      <xdr:colOff>704850</xdr:colOff>
      <xdr:row>141</xdr:row>
      <xdr:rowOff>152400</xdr:rowOff>
    </xdr:to>
    <xdr:sp macro="" textlink="">
      <xdr:nvSpPr>
        <xdr:cNvPr id="22" name="Next Button">
          <a:hlinkClick xmlns:r="http://schemas.openxmlformats.org/officeDocument/2006/relationships" r:id="rId3" tooltip="Next Category"/>
        </xdr:cNvPr>
        <xdr:cNvSpPr/>
      </xdr:nvSpPr>
      <xdr:spPr>
        <a:xfrm>
          <a:off x="609600" y="26889075"/>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34</xdr:row>
      <xdr:rowOff>57150</xdr:rowOff>
    </xdr:from>
    <xdr:to>
      <xdr:col>1</xdr:col>
      <xdr:colOff>419100</xdr:colOff>
      <xdr:row>36</xdr:row>
      <xdr:rowOff>152400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6362700"/>
          <a:ext cx="419100" cy="485775"/>
        </a:xfrm>
        <a:prstGeom prst="rect">
          <a:avLst/>
        </a:prstGeom>
        <a:ln w="28575">
          <a:solidFill>
            <a:schemeClr val="bg1"/>
          </a:solidFill>
        </a:ln>
      </xdr:spPr>
    </xdr:pic>
    <xdr:clientData/>
  </xdr:twoCellAnchor>
  <xdr:twoCellAnchor editAs="oneCell">
    <xdr:from>
      <xdr:col>5</xdr:col>
      <xdr:colOff>276428</xdr:colOff>
      <xdr:row>24</xdr:row>
      <xdr:rowOff>0</xdr:rowOff>
    </xdr:from>
    <xdr:to>
      <xdr:col>8</xdr:col>
      <xdr:colOff>0</xdr:colOff>
      <xdr:row>28</xdr:row>
      <xdr:rowOff>76095</xdr:rowOff>
    </xdr:to>
    <xdr:pic>
      <xdr:nvPicPr>
        <xdr:cNvPr id="3" name="Picture 2"/>
        <xdr:cNvPicPr>
          <a:picLocks noChangeAspect="1"/>
        </xdr:cNvPicPr>
      </xdr:nvPicPr>
      <xdr:blipFill>
        <a:blip xmlns:r="http://schemas.openxmlformats.org/officeDocument/2006/relationships" r:embed="rId2"/>
        <a:stretch>
          <a:fillRect/>
        </a:stretch>
      </xdr:blipFill>
      <xdr:spPr>
        <a:xfrm>
          <a:off x="5543753" y="5324475"/>
          <a:ext cx="1628572" cy="8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4</xdr:col>
      <xdr:colOff>600076</xdr:colOff>
      <xdr:row>58</xdr:row>
      <xdr:rowOff>0</xdr:rowOff>
    </xdr:from>
    <xdr:to>
      <xdr:col>8</xdr:col>
      <xdr:colOff>0</xdr:colOff>
      <xdr:row>63</xdr:row>
      <xdr:rowOff>63315</xdr:rowOff>
    </xdr:to>
    <xdr:pic>
      <xdr:nvPicPr>
        <xdr:cNvPr id="12" name="Picture 11"/>
        <xdr:cNvPicPr>
          <a:picLocks noChangeAspect="1"/>
        </xdr:cNvPicPr>
      </xdr:nvPicPr>
      <xdr:blipFill>
        <a:blip xmlns:r="http://schemas.openxmlformats.org/officeDocument/2006/relationships" r:embed="rId3"/>
        <a:stretch>
          <a:fillRect/>
        </a:stretch>
      </xdr:blipFill>
      <xdr:spPr>
        <a:xfrm>
          <a:off x="5191126" y="11620500"/>
          <a:ext cx="1981199" cy="101581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absolute">
    <xdr:from>
      <xdr:col>4</xdr:col>
      <xdr:colOff>0</xdr:colOff>
      <xdr:row>0</xdr:row>
      <xdr:rowOff>95250</xdr:rowOff>
    </xdr:from>
    <xdr:to>
      <xdr:col>5</xdr:col>
      <xdr:colOff>28575</xdr:colOff>
      <xdr:row>1</xdr:row>
      <xdr:rowOff>0</xdr:rowOff>
    </xdr:to>
    <xdr:sp macro="" textlink="">
      <xdr:nvSpPr>
        <xdr:cNvPr id="36" name="Next Button">
          <a:hlinkClick xmlns:r="http://schemas.openxmlformats.org/officeDocument/2006/relationships" r:id="rId4" tooltip="Back to Start"/>
        </xdr:cNvPr>
        <xdr:cNvSpPr/>
      </xdr:nvSpPr>
      <xdr:spPr>
        <a:xfrm>
          <a:off x="45910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261937</xdr:colOff>
      <xdr:row>0</xdr:row>
      <xdr:rowOff>95250</xdr:rowOff>
    </xdr:from>
    <xdr:to>
      <xdr:col>6</xdr:col>
      <xdr:colOff>357187</xdr:colOff>
      <xdr:row>1</xdr:row>
      <xdr:rowOff>0</xdr:rowOff>
    </xdr:to>
    <xdr:sp macro="" textlink="">
      <xdr:nvSpPr>
        <xdr:cNvPr id="37" name="Next Button">
          <a:hlinkClick xmlns:r="http://schemas.openxmlformats.org/officeDocument/2006/relationships" r:id="rId5" tooltip="Previous Category"/>
        </xdr:cNvPr>
        <xdr:cNvSpPr/>
      </xdr:nvSpPr>
      <xdr:spPr>
        <a:xfrm>
          <a:off x="5529262"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590550</xdr:colOff>
      <xdr:row>0</xdr:row>
      <xdr:rowOff>95250</xdr:rowOff>
    </xdr:from>
    <xdr:to>
      <xdr:col>8</xdr:col>
      <xdr:colOff>0</xdr:colOff>
      <xdr:row>1</xdr:row>
      <xdr:rowOff>0</xdr:rowOff>
    </xdr:to>
    <xdr:sp macro="" textlink="">
      <xdr:nvSpPr>
        <xdr:cNvPr id="38" name="Next Button">
          <a:hlinkClick xmlns:r="http://schemas.openxmlformats.org/officeDocument/2006/relationships" r:id="rId6" tooltip="Next Category"/>
        </xdr:cNvPr>
        <xdr:cNvSpPr/>
      </xdr:nvSpPr>
      <xdr:spPr>
        <a:xfrm>
          <a:off x="646747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857250</xdr:colOff>
          <xdr:row>86</xdr:row>
          <xdr:rowOff>0</xdr:rowOff>
        </xdr:to>
        <xdr:sp macro="" textlink="">
          <xdr:nvSpPr>
            <xdr:cNvPr id="33799" name="Check Box 7" hidden="1">
              <a:extLst>
                <a:ext uri="{63B3BB69-23CF-44E3-9099-C40C66FF867C}">
                  <a14:compatExt spid="_x0000_s33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absolute">
    <xdr:from>
      <xdr:col>4</xdr:col>
      <xdr:colOff>142875</xdr:colOff>
      <xdr:row>0</xdr:row>
      <xdr:rowOff>95250</xdr:rowOff>
    </xdr:from>
    <xdr:to>
      <xdr:col>5</xdr:col>
      <xdr:colOff>171450</xdr:colOff>
      <xdr:row>1</xdr:row>
      <xdr:rowOff>0</xdr:rowOff>
    </xdr:to>
    <xdr:sp macro="" textlink="">
      <xdr:nvSpPr>
        <xdr:cNvPr id="66" name="Next Button">
          <a:hlinkClick xmlns:r="http://schemas.openxmlformats.org/officeDocument/2006/relationships" r:id="rId1" tooltip="Back to Start"/>
        </xdr:cNvPr>
        <xdr:cNvSpPr/>
      </xdr:nvSpPr>
      <xdr:spPr>
        <a:xfrm>
          <a:off x="48006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404812</xdr:colOff>
      <xdr:row>0</xdr:row>
      <xdr:rowOff>95250</xdr:rowOff>
    </xdr:from>
    <xdr:to>
      <xdr:col>6</xdr:col>
      <xdr:colOff>500062</xdr:colOff>
      <xdr:row>1</xdr:row>
      <xdr:rowOff>0</xdr:rowOff>
    </xdr:to>
    <xdr:sp macro="" textlink="">
      <xdr:nvSpPr>
        <xdr:cNvPr id="67" name="Next Button">
          <a:hlinkClick xmlns:r="http://schemas.openxmlformats.org/officeDocument/2006/relationships" r:id="rId2" tooltip="Previous Category"/>
        </xdr:cNvPr>
        <xdr:cNvSpPr/>
      </xdr:nvSpPr>
      <xdr:spPr>
        <a:xfrm>
          <a:off x="5738812"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44</xdr:row>
      <xdr:rowOff>161925</xdr:rowOff>
    </xdr:from>
    <xdr:to>
      <xdr:col>7</xdr:col>
      <xdr:colOff>390375</xdr:colOff>
      <xdr:row>50</xdr:row>
      <xdr:rowOff>0</xdr:rowOff>
    </xdr:to>
    <xdr:grpSp>
      <xdr:nvGrpSpPr>
        <xdr:cNvPr id="16" name="Group 15"/>
        <xdr:cNvGrpSpPr/>
      </xdr:nvGrpSpPr>
      <xdr:grpSpPr>
        <a:xfrm>
          <a:off x="5448300" y="9801225"/>
          <a:ext cx="1323825" cy="981075"/>
          <a:chOff x="5353050" y="49110900"/>
          <a:chExt cx="1323825" cy="1000125"/>
        </a:xfrm>
      </xdr:grpSpPr>
      <xdr:pic>
        <xdr:nvPicPr>
          <xdr:cNvPr id="7" name="Picture 6"/>
          <xdr:cNvPicPr>
            <a:picLocks noChangeAspect="1"/>
          </xdr:cNvPicPr>
        </xdr:nvPicPr>
        <xdr:blipFill>
          <a:blip xmlns:r="http://schemas.openxmlformats.org/officeDocument/2006/relationships" r:embed="rId1"/>
          <a:stretch>
            <a:fillRect/>
          </a:stretch>
        </xdr:blipFill>
        <xdr:spPr>
          <a:xfrm>
            <a:off x="5476875" y="49253882"/>
            <a:ext cx="1200000" cy="857143"/>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sp macro="" textlink="">
        <xdr:nvSpPr>
          <xdr:cNvPr id="10" name="Oval 9"/>
          <xdr:cNvSpPr/>
        </xdr:nvSpPr>
        <xdr:spPr>
          <a:xfrm>
            <a:off x="5353050" y="49110900"/>
            <a:ext cx="495300" cy="47625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absolute">
    <xdr:from>
      <xdr:col>4</xdr:col>
      <xdr:colOff>0</xdr:colOff>
      <xdr:row>0</xdr:row>
      <xdr:rowOff>95250</xdr:rowOff>
    </xdr:from>
    <xdr:to>
      <xdr:col>5</xdr:col>
      <xdr:colOff>95250</xdr:colOff>
      <xdr:row>1</xdr:row>
      <xdr:rowOff>0</xdr:rowOff>
    </xdr:to>
    <xdr:sp macro="" textlink="">
      <xdr:nvSpPr>
        <xdr:cNvPr id="32" name="Next Button">
          <a:hlinkClick xmlns:r="http://schemas.openxmlformats.org/officeDocument/2006/relationships" r:id="rId2" tooltip="Back to Start"/>
        </xdr:cNvPr>
        <xdr:cNvSpPr/>
      </xdr:nvSpPr>
      <xdr:spPr>
        <a:xfrm>
          <a:off x="45529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36" name="Next Button">
          <a:hlinkClick xmlns:r="http://schemas.openxmlformats.org/officeDocument/2006/relationships" r:id="rId3" tooltip="Next Category"/>
        </xdr:cNvPr>
        <xdr:cNvSpPr/>
      </xdr:nvSpPr>
      <xdr:spPr>
        <a:xfrm>
          <a:off x="62865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xdr:twoCellAnchor editAs="oneCell">
    <xdr:from>
      <xdr:col>1</xdr:col>
      <xdr:colOff>0</xdr:colOff>
      <xdr:row>50</xdr:row>
      <xdr:rowOff>57150</xdr:rowOff>
    </xdr:from>
    <xdr:to>
      <xdr:col>1</xdr:col>
      <xdr:colOff>419100</xdr:colOff>
      <xdr:row>52</xdr:row>
      <xdr:rowOff>152400</xdr:rowOff>
    </xdr:to>
    <xdr:pic>
      <xdr:nvPicPr>
        <xdr:cNvPr id="37" name="Picture 3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4350" y="5181600"/>
          <a:ext cx="419100" cy="485775"/>
        </a:xfrm>
        <a:prstGeom prst="rect">
          <a:avLst/>
        </a:prstGeom>
        <a:ln w="28575">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2</xdr:col>
          <xdr:colOff>857250</xdr:colOff>
          <xdr:row>65</xdr:row>
          <xdr:rowOff>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533714</xdr:colOff>
      <xdr:row>34</xdr:row>
      <xdr:rowOff>0</xdr:rowOff>
    </xdr:from>
    <xdr:to>
      <xdr:col>8</xdr:col>
      <xdr:colOff>0</xdr:colOff>
      <xdr:row>39</xdr:row>
      <xdr:rowOff>123691</xdr:rowOff>
    </xdr:to>
    <xdr:pic>
      <xdr:nvPicPr>
        <xdr:cNvPr id="15" name="Picture 14"/>
        <xdr:cNvPicPr>
          <a:picLocks noChangeAspect="1"/>
        </xdr:cNvPicPr>
      </xdr:nvPicPr>
      <xdr:blipFill>
        <a:blip xmlns:r="http://schemas.openxmlformats.org/officeDocument/2006/relationships" r:embed="rId1"/>
        <a:stretch>
          <a:fillRect/>
        </a:stretch>
      </xdr:blipFill>
      <xdr:spPr>
        <a:xfrm>
          <a:off x="4572314" y="15830550"/>
          <a:ext cx="2514286" cy="1076191"/>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oneCellAnchor>
    <xdr:from>
      <xdr:col>2</xdr:col>
      <xdr:colOff>676275</xdr:colOff>
      <xdr:row>97</xdr:row>
      <xdr:rowOff>66675</xdr:rowOff>
    </xdr:from>
    <xdr:ext cx="4971429" cy="200000"/>
    <xdr:pic>
      <xdr:nvPicPr>
        <xdr:cNvPr id="17" name="Picture 16"/>
        <xdr:cNvPicPr>
          <a:picLocks noChangeAspect="1"/>
        </xdr:cNvPicPr>
      </xdr:nvPicPr>
      <xdr:blipFill>
        <a:blip xmlns:r="http://schemas.openxmlformats.org/officeDocument/2006/relationships" r:embed="rId2"/>
        <a:stretch>
          <a:fillRect/>
        </a:stretch>
      </xdr:blipFill>
      <xdr:spPr>
        <a:xfrm>
          <a:off x="2000250" y="44310300"/>
          <a:ext cx="4971429" cy="200000"/>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oneCellAnchor>
  <xdr:twoCellAnchor editAs="oneCell">
    <xdr:from>
      <xdr:col>1</xdr:col>
      <xdr:colOff>0</xdr:colOff>
      <xdr:row>99</xdr:row>
      <xdr:rowOff>57150</xdr:rowOff>
    </xdr:from>
    <xdr:to>
      <xdr:col>1</xdr:col>
      <xdr:colOff>419100</xdr:colOff>
      <xdr:row>101</xdr:row>
      <xdr:rowOff>152400</xdr:rowOff>
    </xdr:to>
    <xdr:pic>
      <xdr:nvPicPr>
        <xdr:cNvPr id="21" name="Picture 2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4537650"/>
          <a:ext cx="419100" cy="485775"/>
        </a:xfrm>
        <a:prstGeom prst="rect">
          <a:avLst/>
        </a:prstGeom>
        <a:ln w="28575">
          <a:solidFill>
            <a:schemeClr val="bg1"/>
          </a:solidFill>
        </a:ln>
      </xdr:spPr>
    </xdr:pic>
    <xdr:clientData/>
  </xdr:twoCellAnchor>
  <xdr:twoCellAnchor editAs="absolute">
    <xdr:from>
      <xdr:col>4</xdr:col>
      <xdr:colOff>0</xdr:colOff>
      <xdr:row>0</xdr:row>
      <xdr:rowOff>95250</xdr:rowOff>
    </xdr:from>
    <xdr:to>
      <xdr:col>5</xdr:col>
      <xdr:colOff>95250</xdr:colOff>
      <xdr:row>1</xdr:row>
      <xdr:rowOff>0</xdr:rowOff>
    </xdr:to>
    <xdr:sp macro="" textlink="">
      <xdr:nvSpPr>
        <xdr:cNvPr id="36" name="Next Button">
          <a:hlinkClick xmlns:r="http://schemas.openxmlformats.org/officeDocument/2006/relationships" r:id="rId4" tooltip="Back to Start"/>
        </xdr:cNvPr>
        <xdr:cNvSpPr/>
      </xdr:nvSpPr>
      <xdr:spPr>
        <a:xfrm>
          <a:off x="45529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37" name="Next Button">
          <a:hlinkClick xmlns:r="http://schemas.openxmlformats.org/officeDocument/2006/relationships" r:id="rId5" tooltip="Previous Category"/>
        </xdr:cNvPr>
        <xdr:cNvSpPr/>
      </xdr:nvSpPr>
      <xdr:spPr>
        <a:xfrm>
          <a:off x="54197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40" name="Next Button">
          <a:hlinkClick xmlns:r="http://schemas.openxmlformats.org/officeDocument/2006/relationships" r:id="rId6" tooltip="Next Category"/>
        </xdr:cNvPr>
        <xdr:cNvSpPr/>
      </xdr:nvSpPr>
      <xdr:spPr>
        <a:xfrm>
          <a:off x="62865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xdr:twoCellAnchor editAs="oneCell">
    <xdr:from>
      <xdr:col>1</xdr:col>
      <xdr:colOff>0</xdr:colOff>
      <xdr:row>43</xdr:row>
      <xdr:rowOff>47625</xdr:rowOff>
    </xdr:from>
    <xdr:to>
      <xdr:col>1</xdr:col>
      <xdr:colOff>419100</xdr:colOff>
      <xdr:row>45</xdr:row>
      <xdr:rowOff>142876</xdr:rowOff>
    </xdr:to>
    <xdr:pic>
      <xdr:nvPicPr>
        <xdr:cNvPr id="41" name="Picture 4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14350" y="29594175"/>
          <a:ext cx="419100" cy="485775"/>
        </a:xfrm>
        <a:prstGeom prst="rect">
          <a:avLst/>
        </a:prstGeom>
        <a:ln w="28575">
          <a:solidFill>
            <a:schemeClr val="bg1"/>
          </a:solidFill>
        </a:ln>
      </xdr:spPr>
    </xdr:pic>
    <xdr:clientData/>
  </xdr:twoCellAnchor>
  <xdr:twoCellAnchor editAs="oneCell">
    <xdr:from>
      <xdr:col>1</xdr:col>
      <xdr:colOff>57914</xdr:colOff>
      <xdr:row>54</xdr:row>
      <xdr:rowOff>0</xdr:rowOff>
    </xdr:from>
    <xdr:to>
      <xdr:col>2</xdr:col>
      <xdr:colOff>2090682</xdr:colOff>
      <xdr:row>63</xdr:row>
      <xdr:rowOff>184072</xdr:rowOff>
    </xdr:to>
    <xdr:pic>
      <xdr:nvPicPr>
        <xdr:cNvPr id="11" name="Picture 10"/>
        <xdr:cNvPicPr>
          <a:picLocks noChangeAspect="1"/>
        </xdr:cNvPicPr>
      </xdr:nvPicPr>
      <xdr:blipFill>
        <a:blip xmlns:r="http://schemas.openxmlformats.org/officeDocument/2006/relationships" r:embed="rId8" cstate="screen">
          <a:extLst>
            <a:ext uri="{BEBA8EAE-BF5A-486C-A8C5-ECC9F3942E4B}">
              <a14:imgProps xmlns:a14="http://schemas.microsoft.com/office/drawing/2010/main">
                <a14:imgLayer r:embed="rId9">
                  <a14:imgEffect>
                    <a14:brightnessContrast contrast="-40000"/>
                  </a14:imgEffect>
                </a14:imgLayer>
              </a14:imgProps>
            </a:ext>
            <a:ext uri="{28A0092B-C50C-407E-A947-70E740481C1C}">
              <a14:useLocalDpi xmlns:a14="http://schemas.microsoft.com/office/drawing/2010/main"/>
            </a:ext>
          </a:extLst>
        </a:blip>
        <a:stretch>
          <a:fillRect/>
        </a:stretch>
      </xdr:blipFill>
      <xdr:spPr>
        <a:xfrm>
          <a:off x="572264" y="25565099"/>
          <a:ext cx="2747143" cy="1898572"/>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2</xdr:col>
      <xdr:colOff>2362202</xdr:colOff>
      <xdr:row>54</xdr:row>
      <xdr:rowOff>0</xdr:rowOff>
    </xdr:from>
    <xdr:to>
      <xdr:col>6</xdr:col>
      <xdr:colOff>565920</xdr:colOff>
      <xdr:row>63</xdr:row>
      <xdr:rowOff>184072</xdr:rowOff>
    </xdr:to>
    <xdr:pic>
      <xdr:nvPicPr>
        <xdr:cNvPr id="20" name="Picture 19"/>
        <xdr:cNvPicPr>
          <a:picLocks noChangeAspect="1"/>
        </xdr:cNvPicPr>
      </xdr:nvPicPr>
      <xdr:blipFill>
        <a:blip xmlns:r="http://schemas.openxmlformats.org/officeDocument/2006/relationships" r:embed="rId10" cstate="screen">
          <a:extLst>
            <a:ext uri="{BEBA8EAE-BF5A-486C-A8C5-ECC9F3942E4B}">
              <a14:imgProps xmlns:a14="http://schemas.microsoft.com/office/drawing/2010/main">
                <a14:imgLayer r:embed="rId11">
                  <a14:imgEffect>
                    <a14:brightnessContrast contrast="-40000"/>
                  </a14:imgEffect>
                </a14:imgLayer>
              </a14:imgProps>
            </a:ext>
            <a:ext uri="{28A0092B-C50C-407E-A947-70E740481C1C}">
              <a14:useLocalDpi xmlns:a14="http://schemas.microsoft.com/office/drawing/2010/main"/>
            </a:ext>
          </a:extLst>
        </a:blip>
        <a:stretch>
          <a:fillRect/>
        </a:stretch>
      </xdr:blipFill>
      <xdr:spPr>
        <a:xfrm>
          <a:off x="3590927" y="25553278"/>
          <a:ext cx="2747143" cy="1898572"/>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857250</xdr:colOff>
          <xdr:row>69</xdr:row>
          <xdr:rowOff>238125</xdr:rowOff>
        </xdr:to>
        <xdr:sp macro="" textlink="">
          <xdr:nvSpPr>
            <xdr:cNvPr id="11288" name="Check Box 24" hidden="1">
              <a:extLst>
                <a:ext uri="{63B3BB69-23CF-44E3-9099-C40C66FF867C}">
                  <a14:compatExt spid="_x0000_s11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2</xdr:col>
          <xdr:colOff>857250</xdr:colOff>
          <xdr:row>111</xdr:row>
          <xdr:rowOff>0</xdr:rowOff>
        </xdr:to>
        <xdr:sp macro="" textlink="">
          <xdr:nvSpPr>
            <xdr:cNvPr id="11292" name="Check Box 28" hidden="1">
              <a:extLst>
                <a:ext uri="{63B3BB69-23CF-44E3-9099-C40C66FF867C}">
                  <a14:compatExt spid="_x0000_s112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180975</xdr:colOff>
      <xdr:row>46</xdr:row>
      <xdr:rowOff>57150</xdr:rowOff>
    </xdr:from>
    <xdr:to>
      <xdr:col>7</xdr:col>
      <xdr:colOff>142727</xdr:colOff>
      <xdr:row>49</xdr:row>
      <xdr:rowOff>66602</xdr:rowOff>
    </xdr:to>
    <xdr:pic>
      <xdr:nvPicPr>
        <xdr:cNvPr id="5" name="Picture 4"/>
        <xdr:cNvPicPr>
          <a:picLocks noChangeAspect="1"/>
        </xdr:cNvPicPr>
      </xdr:nvPicPr>
      <xdr:blipFill>
        <a:blip xmlns:r="http://schemas.openxmlformats.org/officeDocument/2006/relationships" r:embed="rId1"/>
        <a:stretch>
          <a:fillRect/>
        </a:stretch>
      </xdr:blipFill>
      <xdr:spPr>
        <a:xfrm>
          <a:off x="5353050" y="8991600"/>
          <a:ext cx="1180952" cy="580952"/>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1</xdr:col>
      <xdr:colOff>0</xdr:colOff>
      <xdr:row>30</xdr:row>
      <xdr:rowOff>57150</xdr:rowOff>
    </xdr:from>
    <xdr:to>
      <xdr:col>1</xdr:col>
      <xdr:colOff>419100</xdr:colOff>
      <xdr:row>32</xdr:row>
      <xdr:rowOff>152400</xdr:rowOff>
    </xdr:to>
    <xdr:pic>
      <xdr:nvPicPr>
        <xdr:cNvPr id="46" name="Picture 4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10191750"/>
          <a:ext cx="419100" cy="485775"/>
        </a:xfrm>
        <a:prstGeom prst="rect">
          <a:avLst/>
        </a:prstGeom>
        <a:ln w="28575">
          <a:solidFill>
            <a:schemeClr val="bg1"/>
          </a:solidFill>
        </a:ln>
      </xdr:spPr>
    </xdr:pic>
    <xdr:clientData/>
  </xdr:twoCellAnchor>
  <xdr:twoCellAnchor editAs="oneCell">
    <xdr:from>
      <xdr:col>1</xdr:col>
      <xdr:colOff>0</xdr:colOff>
      <xdr:row>50</xdr:row>
      <xdr:rowOff>47625</xdr:rowOff>
    </xdr:from>
    <xdr:to>
      <xdr:col>1</xdr:col>
      <xdr:colOff>419100</xdr:colOff>
      <xdr:row>52</xdr:row>
      <xdr:rowOff>142875</xdr:rowOff>
    </xdr:to>
    <xdr:pic>
      <xdr:nvPicPr>
        <xdr:cNvPr id="47" name="Picture 4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13373100"/>
          <a:ext cx="419100" cy="485775"/>
        </a:xfrm>
        <a:prstGeom prst="rect">
          <a:avLst/>
        </a:prstGeom>
        <a:ln w="28575">
          <a:solidFill>
            <a:schemeClr val="bg1"/>
          </a:solidFill>
        </a:ln>
      </xdr:spPr>
    </xdr:pic>
    <xdr:clientData/>
  </xdr:twoCellAnchor>
  <xdr:twoCellAnchor editAs="oneCell">
    <xdr:from>
      <xdr:col>1</xdr:col>
      <xdr:colOff>0</xdr:colOff>
      <xdr:row>77</xdr:row>
      <xdr:rowOff>47625</xdr:rowOff>
    </xdr:from>
    <xdr:to>
      <xdr:col>1</xdr:col>
      <xdr:colOff>419100</xdr:colOff>
      <xdr:row>79</xdr:row>
      <xdr:rowOff>142875</xdr:rowOff>
    </xdr:to>
    <xdr:pic>
      <xdr:nvPicPr>
        <xdr:cNvPr id="54" name="Picture 5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18659475"/>
          <a:ext cx="419100" cy="485775"/>
        </a:xfrm>
        <a:prstGeom prst="rect">
          <a:avLst/>
        </a:prstGeom>
        <a:ln w="28575">
          <a:solidFill>
            <a:schemeClr val="bg1"/>
          </a:solidFill>
        </a:ln>
      </xdr:spPr>
    </xdr:pic>
    <xdr:clientData/>
  </xdr:twoCellAnchor>
  <xdr:twoCellAnchor editAs="absolute">
    <xdr:from>
      <xdr:col>4</xdr:col>
      <xdr:colOff>0</xdr:colOff>
      <xdr:row>0</xdr:row>
      <xdr:rowOff>95250</xdr:rowOff>
    </xdr:from>
    <xdr:to>
      <xdr:col>5</xdr:col>
      <xdr:colOff>95250</xdr:colOff>
      <xdr:row>1</xdr:row>
      <xdr:rowOff>0</xdr:rowOff>
    </xdr:to>
    <xdr:sp macro="" textlink="">
      <xdr:nvSpPr>
        <xdr:cNvPr id="49" name="Next Button">
          <a:hlinkClick xmlns:r="http://schemas.openxmlformats.org/officeDocument/2006/relationships" r:id="rId3" tooltip="Back to Start"/>
        </xdr:cNvPr>
        <xdr:cNvSpPr/>
      </xdr:nvSpPr>
      <xdr:spPr>
        <a:xfrm>
          <a:off x="456247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50" name="Next Button">
          <a:hlinkClick xmlns:r="http://schemas.openxmlformats.org/officeDocument/2006/relationships" r:id="rId4" tooltip="Previous Category"/>
        </xdr:cNvPr>
        <xdr:cNvSpPr/>
      </xdr:nvSpPr>
      <xdr:spPr>
        <a:xfrm>
          <a:off x="54292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51" name="Next Button">
          <a:hlinkClick xmlns:r="http://schemas.openxmlformats.org/officeDocument/2006/relationships" r:id="rId5" tooltip="Next Category"/>
        </xdr:cNvPr>
        <xdr:cNvSpPr/>
      </xdr:nvSpPr>
      <xdr:spPr>
        <a:xfrm>
          <a:off x="62960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857250</xdr:colOff>
          <xdr:row>40</xdr:row>
          <xdr:rowOff>0</xdr:rowOff>
        </xdr:to>
        <xdr:sp macro="" textlink="">
          <xdr:nvSpPr>
            <xdr:cNvPr id="12309" name="Check Box 21" hidden="1">
              <a:extLst>
                <a:ext uri="{63B3BB69-23CF-44E3-9099-C40C66FF867C}">
                  <a14:compatExt spid="_x0000_s12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857250</xdr:colOff>
          <xdr:row>71</xdr:row>
          <xdr:rowOff>0</xdr:rowOff>
        </xdr:to>
        <xdr:sp macro="" textlink="">
          <xdr:nvSpPr>
            <xdr:cNvPr id="12310" name="Check Box 22" hidden="1">
              <a:extLst>
                <a:ext uri="{63B3BB69-23CF-44E3-9099-C40C66FF867C}">
                  <a14:compatExt spid="_x0000_s12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2</xdr:col>
          <xdr:colOff>857250</xdr:colOff>
          <xdr:row>91</xdr:row>
          <xdr:rowOff>0</xdr:rowOff>
        </xdr:to>
        <xdr:sp macro="" textlink="">
          <xdr:nvSpPr>
            <xdr:cNvPr id="12311" name="Check Box 23" hidden="1">
              <a:extLst>
                <a:ext uri="{63B3BB69-23CF-44E3-9099-C40C66FF867C}">
                  <a14:compatExt spid="_x0000_s12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0</xdr:colOff>
      <xdr:row>84</xdr:row>
      <xdr:rowOff>57150</xdr:rowOff>
    </xdr:from>
    <xdr:to>
      <xdr:col>1</xdr:col>
      <xdr:colOff>419100</xdr:colOff>
      <xdr:row>86</xdr:row>
      <xdr:rowOff>152400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6724650"/>
          <a:ext cx="419100" cy="485775"/>
        </a:xfrm>
        <a:prstGeom prst="rect">
          <a:avLst/>
        </a:prstGeom>
        <a:ln w="28575">
          <a:solidFill>
            <a:schemeClr val="bg1"/>
          </a:solidFill>
        </a:ln>
      </xdr:spPr>
    </xdr:pic>
    <xdr:clientData/>
  </xdr:twoCellAnchor>
  <xdr:twoCellAnchor editAs="oneCell">
    <xdr:from>
      <xdr:col>5</xdr:col>
      <xdr:colOff>476250</xdr:colOff>
      <xdr:row>75</xdr:row>
      <xdr:rowOff>9525</xdr:rowOff>
    </xdr:from>
    <xdr:to>
      <xdr:col>7</xdr:col>
      <xdr:colOff>323717</xdr:colOff>
      <xdr:row>80</xdr:row>
      <xdr:rowOff>123692</xdr:rowOff>
    </xdr:to>
    <xdr:pic>
      <xdr:nvPicPr>
        <xdr:cNvPr id="6" name="Picture 5"/>
        <xdr:cNvPicPr>
          <a:picLocks noChangeAspect="1"/>
        </xdr:cNvPicPr>
      </xdr:nvPicPr>
      <xdr:blipFill>
        <a:blip xmlns:r="http://schemas.openxmlformats.org/officeDocument/2006/relationships" r:embed="rId2"/>
        <a:stretch>
          <a:fillRect/>
        </a:stretch>
      </xdr:blipFill>
      <xdr:spPr>
        <a:xfrm>
          <a:off x="5753100" y="12392025"/>
          <a:ext cx="1066667" cy="1066667"/>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xdr:from>
      <xdr:col>3</xdr:col>
      <xdr:colOff>314325</xdr:colOff>
      <xdr:row>87</xdr:row>
      <xdr:rowOff>133350</xdr:rowOff>
    </xdr:from>
    <xdr:to>
      <xdr:col>4</xdr:col>
      <xdr:colOff>466725</xdr:colOff>
      <xdr:row>91</xdr:row>
      <xdr:rowOff>76200</xdr:rowOff>
    </xdr:to>
    <xdr:sp macro="" textlink="">
      <xdr:nvSpPr>
        <xdr:cNvPr id="13" name="Oval 12"/>
        <xdr:cNvSpPr/>
      </xdr:nvSpPr>
      <xdr:spPr>
        <a:xfrm>
          <a:off x="4371975" y="14620875"/>
          <a:ext cx="762000" cy="7048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285750</xdr:colOff>
      <xdr:row>88</xdr:row>
      <xdr:rowOff>47625</xdr:rowOff>
    </xdr:from>
    <xdr:to>
      <xdr:col>7</xdr:col>
      <xdr:colOff>95250</xdr:colOff>
      <xdr:row>91</xdr:row>
      <xdr:rowOff>0</xdr:rowOff>
    </xdr:to>
    <xdr:sp macro="" textlink="">
      <xdr:nvSpPr>
        <xdr:cNvPr id="14" name="Rectangle 13"/>
        <xdr:cNvSpPr/>
      </xdr:nvSpPr>
      <xdr:spPr>
        <a:xfrm>
          <a:off x="5562600" y="14725650"/>
          <a:ext cx="1028700" cy="523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409828</xdr:colOff>
      <xdr:row>103</xdr:row>
      <xdr:rowOff>0</xdr:rowOff>
    </xdr:from>
    <xdr:to>
      <xdr:col>8</xdr:col>
      <xdr:colOff>0</xdr:colOff>
      <xdr:row>110</xdr:row>
      <xdr:rowOff>142691</xdr:rowOff>
    </xdr:to>
    <xdr:pic>
      <xdr:nvPicPr>
        <xdr:cNvPr id="15" name="Picture 14"/>
        <xdr:cNvPicPr>
          <a:picLocks noChangeAspect="1"/>
        </xdr:cNvPicPr>
      </xdr:nvPicPr>
      <xdr:blipFill>
        <a:blip xmlns:r="http://schemas.openxmlformats.org/officeDocument/2006/relationships" r:embed="rId3"/>
        <a:stretch>
          <a:fillRect/>
        </a:stretch>
      </xdr:blipFill>
      <xdr:spPr>
        <a:xfrm>
          <a:off x="4962778" y="19792950"/>
          <a:ext cx="2028572" cy="1476191"/>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1</xdr:col>
      <xdr:colOff>0</xdr:colOff>
      <xdr:row>47</xdr:row>
      <xdr:rowOff>57150</xdr:rowOff>
    </xdr:from>
    <xdr:to>
      <xdr:col>1</xdr:col>
      <xdr:colOff>419100</xdr:colOff>
      <xdr:row>49</xdr:row>
      <xdr:rowOff>152400</xdr:rowOff>
    </xdr:to>
    <xdr:pic>
      <xdr:nvPicPr>
        <xdr:cNvPr id="20" name="Picture 1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13163550"/>
          <a:ext cx="419100" cy="485775"/>
        </a:xfrm>
        <a:prstGeom prst="rect">
          <a:avLst/>
        </a:prstGeom>
        <a:ln w="28575">
          <a:solidFill>
            <a:schemeClr val="bg1"/>
          </a:solidFill>
        </a:ln>
      </xdr:spPr>
    </xdr:pic>
    <xdr:clientData/>
  </xdr:twoCellAnchor>
  <xdr:twoCellAnchor editAs="oneCell">
    <xdr:from>
      <xdr:col>1</xdr:col>
      <xdr:colOff>0</xdr:colOff>
      <xdr:row>155</xdr:row>
      <xdr:rowOff>57150</xdr:rowOff>
    </xdr:from>
    <xdr:to>
      <xdr:col>1</xdr:col>
      <xdr:colOff>419100</xdr:colOff>
      <xdr:row>157</xdr:row>
      <xdr:rowOff>152400</xdr:rowOff>
    </xdr:to>
    <xdr:pic>
      <xdr:nvPicPr>
        <xdr:cNvPr id="36" name="Picture 3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47872650"/>
          <a:ext cx="419100" cy="485775"/>
        </a:xfrm>
        <a:prstGeom prst="rect">
          <a:avLst/>
        </a:prstGeom>
        <a:ln w="28575">
          <a:solidFill>
            <a:schemeClr val="bg1"/>
          </a:solidFill>
        </a:ln>
      </xdr:spPr>
    </xdr:pic>
    <xdr:clientData/>
  </xdr:twoCellAnchor>
  <xdr:twoCellAnchor editAs="oneCell">
    <xdr:from>
      <xdr:col>1</xdr:col>
      <xdr:colOff>0</xdr:colOff>
      <xdr:row>164</xdr:row>
      <xdr:rowOff>47625</xdr:rowOff>
    </xdr:from>
    <xdr:to>
      <xdr:col>1</xdr:col>
      <xdr:colOff>419100</xdr:colOff>
      <xdr:row>166</xdr:row>
      <xdr:rowOff>142875</xdr:rowOff>
    </xdr:to>
    <xdr:pic>
      <xdr:nvPicPr>
        <xdr:cNvPr id="37" name="Picture 3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4350" y="80705325"/>
          <a:ext cx="419100" cy="485775"/>
        </a:xfrm>
        <a:prstGeom prst="rect">
          <a:avLst/>
        </a:prstGeom>
        <a:ln w="28575">
          <a:solidFill>
            <a:schemeClr val="bg1"/>
          </a:solidFill>
        </a:ln>
      </xdr:spPr>
    </xdr:pic>
    <xdr:clientData/>
  </xdr:twoCellAnchor>
  <xdr:twoCellAnchor editAs="oneCell">
    <xdr:from>
      <xdr:col>2</xdr:col>
      <xdr:colOff>171450</xdr:colOff>
      <xdr:row>173</xdr:row>
      <xdr:rowOff>0</xdr:rowOff>
    </xdr:from>
    <xdr:to>
      <xdr:col>5</xdr:col>
      <xdr:colOff>513816</xdr:colOff>
      <xdr:row>177</xdr:row>
      <xdr:rowOff>171333</xdr:rowOff>
    </xdr:to>
    <xdr:pic>
      <xdr:nvPicPr>
        <xdr:cNvPr id="10" name="Picture 9"/>
        <xdr:cNvPicPr>
          <a:picLocks noChangeAspect="1"/>
        </xdr:cNvPicPr>
      </xdr:nvPicPr>
      <xdr:blipFill>
        <a:blip xmlns:r="http://schemas.openxmlformats.org/officeDocument/2006/relationships" r:embed="rId5"/>
        <a:stretch>
          <a:fillRect/>
        </a:stretch>
      </xdr:blipFill>
      <xdr:spPr>
        <a:xfrm>
          <a:off x="1400175" y="60045600"/>
          <a:ext cx="4276191" cy="933333"/>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absolute">
    <xdr:from>
      <xdr:col>4</xdr:col>
      <xdr:colOff>0</xdr:colOff>
      <xdr:row>0</xdr:row>
      <xdr:rowOff>95250</xdr:rowOff>
    </xdr:from>
    <xdr:to>
      <xdr:col>5</xdr:col>
      <xdr:colOff>95250</xdr:colOff>
      <xdr:row>1</xdr:row>
      <xdr:rowOff>0</xdr:rowOff>
    </xdr:to>
    <xdr:sp macro="" textlink="">
      <xdr:nvSpPr>
        <xdr:cNvPr id="50" name="Next Button">
          <a:hlinkClick xmlns:r="http://schemas.openxmlformats.org/officeDocument/2006/relationships" r:id="rId6" tooltip="Back to Start"/>
        </xdr:cNvPr>
        <xdr:cNvSpPr/>
      </xdr:nvSpPr>
      <xdr:spPr>
        <a:xfrm>
          <a:off x="45529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51" name="Next Button">
          <a:hlinkClick xmlns:r="http://schemas.openxmlformats.org/officeDocument/2006/relationships" r:id="rId7" tooltip="Previous Category"/>
        </xdr:cNvPr>
        <xdr:cNvSpPr/>
      </xdr:nvSpPr>
      <xdr:spPr>
        <a:xfrm>
          <a:off x="54197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52" name="Next Button">
          <a:hlinkClick xmlns:r="http://schemas.openxmlformats.org/officeDocument/2006/relationships" r:id="rId8" tooltip="Next Category"/>
        </xdr:cNvPr>
        <xdr:cNvSpPr/>
      </xdr:nvSpPr>
      <xdr:spPr>
        <a:xfrm>
          <a:off x="62865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857250</xdr:colOff>
          <xdr:row>67</xdr:row>
          <xdr:rowOff>0</xdr:rowOff>
        </xdr:to>
        <xdr:sp macro="" textlink="">
          <xdr:nvSpPr>
            <xdr:cNvPr id="16411" name="Check Box 27" hidden="1">
              <a:extLst>
                <a:ext uri="{63B3BB69-23CF-44E3-9099-C40C66FF867C}">
                  <a14:compatExt spid="_x0000_s16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857250</xdr:colOff>
          <xdr:row>115</xdr:row>
          <xdr:rowOff>0</xdr:rowOff>
        </xdr:to>
        <xdr:sp macro="" textlink="">
          <xdr:nvSpPr>
            <xdr:cNvPr id="16412" name="Check Box 28" hidden="1">
              <a:extLst>
                <a:ext uri="{63B3BB69-23CF-44E3-9099-C40C66FF867C}">
                  <a14:compatExt spid="_x0000_s16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181</xdr:row>
          <xdr:rowOff>0</xdr:rowOff>
        </xdr:from>
        <xdr:to>
          <xdr:col>2</xdr:col>
          <xdr:colOff>857250</xdr:colOff>
          <xdr:row>182</xdr:row>
          <xdr:rowOff>0</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0</xdr:colOff>
      <xdr:row>45</xdr:row>
      <xdr:rowOff>57150</xdr:rowOff>
    </xdr:from>
    <xdr:to>
      <xdr:col>1</xdr:col>
      <xdr:colOff>419100</xdr:colOff>
      <xdr:row>47</xdr:row>
      <xdr:rowOff>152400</xdr:rowOff>
    </xdr:to>
    <xdr:pic>
      <xdr:nvPicPr>
        <xdr:cNvPr id="38" name="Picture 3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21964650"/>
          <a:ext cx="419100" cy="485775"/>
        </a:xfrm>
        <a:prstGeom prst="rect">
          <a:avLst/>
        </a:prstGeom>
        <a:ln w="28575">
          <a:solidFill>
            <a:schemeClr val="bg1"/>
          </a:solidFill>
        </a:ln>
      </xdr:spPr>
    </xdr:pic>
    <xdr:clientData/>
  </xdr:twoCellAnchor>
  <xdr:twoCellAnchor editAs="oneCell">
    <xdr:from>
      <xdr:col>7</xdr:col>
      <xdr:colOff>295543</xdr:colOff>
      <xdr:row>135</xdr:row>
      <xdr:rowOff>0</xdr:rowOff>
    </xdr:from>
    <xdr:to>
      <xdr:col>11</xdr:col>
      <xdr:colOff>0</xdr:colOff>
      <xdr:row>138</xdr:row>
      <xdr:rowOff>57071</xdr:rowOff>
    </xdr:to>
    <xdr:pic>
      <xdr:nvPicPr>
        <xdr:cNvPr id="26" name="Picture 25"/>
        <xdr:cNvPicPr>
          <a:picLocks noChangeAspect="1"/>
        </xdr:cNvPicPr>
      </xdr:nvPicPr>
      <xdr:blipFill>
        <a:blip xmlns:r="http://schemas.openxmlformats.org/officeDocument/2006/relationships" r:embed="rId2"/>
        <a:stretch>
          <a:fillRect/>
        </a:stretch>
      </xdr:blipFill>
      <xdr:spPr>
        <a:xfrm>
          <a:off x="4648468" y="26355675"/>
          <a:ext cx="2142857" cy="628571"/>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absolute">
    <xdr:from>
      <xdr:col>7</xdr:col>
      <xdr:colOff>0</xdr:colOff>
      <xdr:row>0</xdr:row>
      <xdr:rowOff>95250</xdr:rowOff>
    </xdr:from>
    <xdr:to>
      <xdr:col>8</xdr:col>
      <xdr:colOff>95250</xdr:colOff>
      <xdr:row>1</xdr:row>
      <xdr:rowOff>0</xdr:rowOff>
    </xdr:to>
    <xdr:sp macro="" textlink="">
      <xdr:nvSpPr>
        <xdr:cNvPr id="78" name="Next Button">
          <a:hlinkClick xmlns:r="http://schemas.openxmlformats.org/officeDocument/2006/relationships" r:id="rId3" tooltip="Back to Start"/>
        </xdr:cNvPr>
        <xdr:cNvSpPr/>
      </xdr:nvSpPr>
      <xdr:spPr>
        <a:xfrm>
          <a:off x="43529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8</xdr:col>
      <xdr:colOff>257175</xdr:colOff>
      <xdr:row>0</xdr:row>
      <xdr:rowOff>95250</xdr:rowOff>
    </xdr:from>
    <xdr:to>
      <xdr:col>9</xdr:col>
      <xdr:colOff>352425</xdr:colOff>
      <xdr:row>1</xdr:row>
      <xdr:rowOff>0</xdr:rowOff>
    </xdr:to>
    <xdr:sp macro="" textlink="">
      <xdr:nvSpPr>
        <xdr:cNvPr id="80" name="Next Button">
          <a:hlinkClick xmlns:r="http://schemas.openxmlformats.org/officeDocument/2006/relationships" r:id="rId4" tooltip="Previous Category"/>
        </xdr:cNvPr>
        <xdr:cNvSpPr/>
      </xdr:nvSpPr>
      <xdr:spPr>
        <a:xfrm>
          <a:off x="52197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9</xdr:col>
      <xdr:colOff>514350</xdr:colOff>
      <xdr:row>0</xdr:row>
      <xdr:rowOff>95250</xdr:rowOff>
    </xdr:from>
    <xdr:to>
      <xdr:col>11</xdr:col>
      <xdr:colOff>0</xdr:colOff>
      <xdr:row>1</xdr:row>
      <xdr:rowOff>0</xdr:rowOff>
    </xdr:to>
    <xdr:sp macro="" textlink="">
      <xdr:nvSpPr>
        <xdr:cNvPr id="81" name="Next Button">
          <a:hlinkClick xmlns:r="http://schemas.openxmlformats.org/officeDocument/2006/relationships" r:id="rId5" tooltip="Next Category"/>
        </xdr:cNvPr>
        <xdr:cNvSpPr/>
      </xdr:nvSpPr>
      <xdr:spPr>
        <a:xfrm>
          <a:off x="608647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3</xdr:col>
          <xdr:colOff>323850</xdr:colOff>
          <xdr:row>142</xdr:row>
          <xdr:rowOff>0</xdr:rowOff>
        </xdr:to>
        <xdr:sp macro="" textlink="">
          <xdr:nvSpPr>
            <xdr:cNvPr id="28961" name="Check Box 289" hidden="1">
              <a:extLst>
                <a:ext uri="{63B3BB69-23CF-44E3-9099-C40C66FF867C}">
                  <a14:compatExt spid="_x0000_s289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twoCellAnchor editAs="oneCell">
    <xdr:from>
      <xdr:col>1</xdr:col>
      <xdr:colOff>0</xdr:colOff>
      <xdr:row>257</xdr:row>
      <xdr:rowOff>57150</xdr:rowOff>
    </xdr:from>
    <xdr:to>
      <xdr:col>1</xdr:col>
      <xdr:colOff>419100</xdr:colOff>
      <xdr:row>259</xdr:row>
      <xdr:rowOff>152400</xdr:rowOff>
    </xdr:to>
    <xdr:pic>
      <xdr:nvPicPr>
        <xdr:cNvPr id="85" name="Picture 8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9286875"/>
          <a:ext cx="419100" cy="485775"/>
        </a:xfrm>
        <a:prstGeom prst="rect">
          <a:avLst/>
        </a:prstGeom>
        <a:ln w="28575">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299</xdr:row>
          <xdr:rowOff>0</xdr:rowOff>
        </xdr:from>
        <xdr:to>
          <xdr:col>3</xdr:col>
          <xdr:colOff>323850</xdr:colOff>
          <xdr:row>300</xdr:row>
          <xdr:rowOff>0</xdr:rowOff>
        </xdr:to>
        <xdr:sp macro="" textlink="">
          <xdr:nvSpPr>
            <xdr:cNvPr id="29012" name="Check Box 340" hidden="1">
              <a:extLst>
                <a:ext uri="{63B3BB69-23CF-44E3-9099-C40C66FF867C}">
                  <a14:compatExt spid="_x0000_s290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twoCellAnchor editAs="oneCell">
    <xdr:from>
      <xdr:col>1</xdr:col>
      <xdr:colOff>0</xdr:colOff>
      <xdr:row>219</xdr:row>
      <xdr:rowOff>57150</xdr:rowOff>
    </xdr:from>
    <xdr:to>
      <xdr:col>1</xdr:col>
      <xdr:colOff>419100</xdr:colOff>
      <xdr:row>221</xdr:row>
      <xdr:rowOff>152400</xdr:rowOff>
    </xdr:to>
    <xdr:pic>
      <xdr:nvPicPr>
        <xdr:cNvPr id="87" name="Picture 8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43815000"/>
          <a:ext cx="419100" cy="485775"/>
        </a:xfrm>
        <a:prstGeom prst="rect">
          <a:avLst/>
        </a:prstGeom>
        <a:ln w="28575">
          <a:solidFill>
            <a:schemeClr val="bg1"/>
          </a:solidFill>
        </a:ln>
      </xdr:spPr>
    </xdr:pic>
    <xdr:clientData/>
  </xdr:twoCellAnchor>
  <xdr:twoCellAnchor editAs="oneCell">
    <xdr:from>
      <xdr:col>7</xdr:col>
      <xdr:colOff>0</xdr:colOff>
      <xdr:row>210</xdr:row>
      <xdr:rowOff>47720</xdr:rowOff>
    </xdr:from>
    <xdr:to>
      <xdr:col>10</xdr:col>
      <xdr:colOff>533105</xdr:colOff>
      <xdr:row>214</xdr:row>
      <xdr:rowOff>114300</xdr:rowOff>
    </xdr:to>
    <xdr:pic>
      <xdr:nvPicPr>
        <xdr:cNvPr id="88" name="Picture 87"/>
        <xdr:cNvPicPr>
          <a:picLocks noChangeAspect="1"/>
        </xdr:cNvPicPr>
      </xdr:nvPicPr>
      <xdr:blipFill>
        <a:blip xmlns:r="http://schemas.openxmlformats.org/officeDocument/2006/relationships" r:embed="rId6"/>
        <a:stretch>
          <a:fillRect/>
        </a:stretch>
      </xdr:blipFill>
      <xdr:spPr>
        <a:xfrm>
          <a:off x="4352925" y="42091070"/>
          <a:ext cx="2361905" cy="76190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239</xdr:row>
          <xdr:rowOff>0</xdr:rowOff>
        </xdr:from>
        <xdr:to>
          <xdr:col>3</xdr:col>
          <xdr:colOff>323850</xdr:colOff>
          <xdr:row>240</xdr:row>
          <xdr:rowOff>0</xdr:rowOff>
        </xdr:to>
        <xdr:sp macro="" textlink="">
          <xdr:nvSpPr>
            <xdr:cNvPr id="29014" name="Check Box 342" hidden="1">
              <a:extLst>
                <a:ext uri="{63B3BB69-23CF-44E3-9099-C40C66FF867C}">
                  <a14:compatExt spid="_x0000_s290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twoCellAnchor editAs="oneCell">
    <xdr:from>
      <xdr:col>9</xdr:col>
      <xdr:colOff>219075</xdr:colOff>
      <xdr:row>158</xdr:row>
      <xdr:rowOff>0</xdr:rowOff>
    </xdr:from>
    <xdr:to>
      <xdr:col>10</xdr:col>
      <xdr:colOff>123761</xdr:colOff>
      <xdr:row>161</xdr:row>
      <xdr:rowOff>76119</xdr:rowOff>
    </xdr:to>
    <xdr:pic>
      <xdr:nvPicPr>
        <xdr:cNvPr id="90" name="Picture 89"/>
        <xdr:cNvPicPr>
          <a:picLocks noChangeAspect="1"/>
        </xdr:cNvPicPr>
      </xdr:nvPicPr>
      <xdr:blipFill>
        <a:blip xmlns:r="http://schemas.openxmlformats.org/officeDocument/2006/relationships" r:embed="rId7"/>
        <a:stretch>
          <a:fillRect/>
        </a:stretch>
      </xdr:blipFill>
      <xdr:spPr>
        <a:xfrm>
          <a:off x="5791200" y="31937325"/>
          <a:ext cx="514286" cy="647619"/>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2</xdr:col>
      <xdr:colOff>114300</xdr:colOff>
      <xdr:row>166</xdr:row>
      <xdr:rowOff>152400</xdr:rowOff>
    </xdr:from>
    <xdr:to>
      <xdr:col>6</xdr:col>
      <xdr:colOff>547285</xdr:colOff>
      <xdr:row>180</xdr:row>
      <xdr:rowOff>37662</xdr:rowOff>
    </xdr:to>
    <xdr:pic>
      <xdr:nvPicPr>
        <xdr:cNvPr id="91" name="Picture 90"/>
        <xdr:cNvPicPr>
          <a:picLocks noChangeAspect="1"/>
        </xdr:cNvPicPr>
      </xdr:nvPicPr>
      <xdr:blipFill>
        <a:blip xmlns:r="http://schemas.openxmlformats.org/officeDocument/2006/relationships" r:embed="rId8"/>
        <a:stretch>
          <a:fillRect/>
        </a:stretch>
      </xdr:blipFill>
      <xdr:spPr>
        <a:xfrm>
          <a:off x="1343025" y="33613725"/>
          <a:ext cx="2947585" cy="2552262"/>
        </a:xfrm>
        <a:prstGeom prst="rect">
          <a:avLst/>
        </a:prstGeom>
      </xdr:spPr>
    </xdr:pic>
    <xdr:clientData/>
  </xdr:twoCellAnchor>
  <xdr:twoCellAnchor editAs="oneCell">
    <xdr:from>
      <xdr:col>7</xdr:col>
      <xdr:colOff>180975</xdr:colOff>
      <xdr:row>181</xdr:row>
      <xdr:rowOff>142875</xdr:rowOff>
    </xdr:from>
    <xdr:to>
      <xdr:col>10</xdr:col>
      <xdr:colOff>475985</xdr:colOff>
      <xdr:row>185</xdr:row>
      <xdr:rowOff>76113</xdr:rowOff>
    </xdr:to>
    <xdr:pic>
      <xdr:nvPicPr>
        <xdr:cNvPr id="92" name="Picture 91"/>
        <xdr:cNvPicPr>
          <a:picLocks noChangeAspect="1"/>
        </xdr:cNvPicPr>
      </xdr:nvPicPr>
      <xdr:blipFill>
        <a:blip xmlns:r="http://schemas.openxmlformats.org/officeDocument/2006/relationships" r:embed="rId9"/>
        <a:stretch>
          <a:fillRect/>
        </a:stretch>
      </xdr:blipFill>
      <xdr:spPr>
        <a:xfrm>
          <a:off x="4533900" y="36461700"/>
          <a:ext cx="2123810" cy="695238"/>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8</xdr:col>
      <xdr:colOff>228600</xdr:colOff>
      <xdr:row>187</xdr:row>
      <xdr:rowOff>76200</xdr:rowOff>
    </xdr:from>
    <xdr:to>
      <xdr:col>10</xdr:col>
      <xdr:colOff>485591</xdr:colOff>
      <xdr:row>190</xdr:row>
      <xdr:rowOff>76129</xdr:rowOff>
    </xdr:to>
    <xdr:pic>
      <xdr:nvPicPr>
        <xdr:cNvPr id="93" name="Picture 92"/>
        <xdr:cNvPicPr>
          <a:picLocks noChangeAspect="1"/>
        </xdr:cNvPicPr>
      </xdr:nvPicPr>
      <xdr:blipFill>
        <a:blip xmlns:r="http://schemas.openxmlformats.org/officeDocument/2006/relationships" r:embed="rId10"/>
        <a:stretch>
          <a:fillRect/>
        </a:stretch>
      </xdr:blipFill>
      <xdr:spPr>
        <a:xfrm>
          <a:off x="5191125" y="37538025"/>
          <a:ext cx="1476191" cy="571429"/>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1</xdr:col>
      <xdr:colOff>0</xdr:colOff>
      <xdr:row>195</xdr:row>
      <xdr:rowOff>57150</xdr:rowOff>
    </xdr:from>
    <xdr:to>
      <xdr:col>1</xdr:col>
      <xdr:colOff>419100</xdr:colOff>
      <xdr:row>197</xdr:row>
      <xdr:rowOff>152400</xdr:rowOff>
    </xdr:to>
    <xdr:pic>
      <xdr:nvPicPr>
        <xdr:cNvPr id="94" name="Picture 9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39042975"/>
          <a:ext cx="419100" cy="485775"/>
        </a:xfrm>
        <a:prstGeom prst="rect">
          <a:avLst/>
        </a:prstGeom>
        <a:ln w="28575">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202</xdr:row>
          <xdr:rowOff>0</xdr:rowOff>
        </xdr:from>
        <xdr:to>
          <xdr:col>3</xdr:col>
          <xdr:colOff>323850</xdr:colOff>
          <xdr:row>203</xdr:row>
          <xdr:rowOff>0</xdr:rowOff>
        </xdr:to>
        <xdr:sp macro="" textlink="">
          <xdr:nvSpPr>
            <xdr:cNvPr id="29015" name="Check Box 343" hidden="1">
              <a:extLst>
                <a:ext uri="{63B3BB69-23CF-44E3-9099-C40C66FF867C}">
                  <a14:compatExt spid="_x0000_s290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28575</xdr:colOff>
      <xdr:row>66</xdr:row>
      <xdr:rowOff>28575</xdr:rowOff>
    </xdr:from>
    <xdr:to>
      <xdr:col>1</xdr:col>
      <xdr:colOff>695325</xdr:colOff>
      <xdr:row>68</xdr:row>
      <xdr:rowOff>85725</xdr:rowOff>
    </xdr:to>
    <xdr:grpSp>
      <xdr:nvGrpSpPr>
        <xdr:cNvPr id="23" name="Group 22">
          <a:hlinkClick xmlns:r="http://schemas.openxmlformats.org/officeDocument/2006/relationships" r:id="rId1"/>
        </xdr:cNvPr>
        <xdr:cNvGrpSpPr/>
      </xdr:nvGrpSpPr>
      <xdr:grpSpPr>
        <a:xfrm>
          <a:off x="542925" y="13106400"/>
          <a:ext cx="666750" cy="438150"/>
          <a:chOff x="514350" y="5140020"/>
          <a:chExt cx="800100" cy="530836"/>
        </a:xfrm>
      </xdr:grpSpPr>
      <xdr:sp macro="" textlink="">
        <xdr:nvSpPr>
          <xdr:cNvPr id="24" name="Rounded Rectangle 23"/>
          <xdr:cNvSpPr/>
        </xdr:nvSpPr>
        <xdr:spPr>
          <a:xfrm>
            <a:off x="514350" y="5140020"/>
            <a:ext cx="800100" cy="530836"/>
          </a:xfrm>
          <a:prstGeom prst="roundRect">
            <a:avLst>
              <a:gd name="adj" fmla="val 6522"/>
            </a:avLst>
          </a:prstGeom>
          <a:solidFill>
            <a:schemeClr val="accent5"/>
          </a:solidFill>
        </xdr:spPr>
        <xdr:style>
          <a:lnRef idx="3">
            <a:schemeClr val="lt1"/>
          </a:lnRef>
          <a:fillRef idx="1">
            <a:schemeClr val="accent3"/>
          </a:fillRef>
          <a:effectRef idx="1">
            <a:schemeClr val="accent3"/>
          </a:effectRef>
          <a:fontRef idx="minor">
            <a:schemeClr val="lt1"/>
          </a:fontRef>
        </xdr:style>
        <xdr:txBody>
          <a:bodyPr vertOverflow="clip" horzOverflow="clip" rtlCol="0" anchor="t"/>
          <a:lstStyle/>
          <a:p>
            <a:pPr algn="l"/>
            <a:endParaRPr lang="en-US" sz="1100"/>
          </a:p>
        </xdr:txBody>
      </xdr:sp>
      <xdr:sp macro="" textlink="">
        <xdr:nvSpPr>
          <xdr:cNvPr id="25" name="Isosceles Triangle 24"/>
          <xdr:cNvSpPr/>
        </xdr:nvSpPr>
        <xdr:spPr>
          <a:xfrm rot="5400000">
            <a:off x="823915" y="5265026"/>
            <a:ext cx="257170" cy="280823"/>
          </a:xfrm>
          <a:prstGeom prst="triangle">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2</xdr:col>
      <xdr:colOff>542925</xdr:colOff>
      <xdr:row>34</xdr:row>
      <xdr:rowOff>47625</xdr:rowOff>
    </xdr:from>
    <xdr:to>
      <xdr:col>4</xdr:col>
      <xdr:colOff>209550</xdr:colOff>
      <xdr:row>51</xdr:row>
      <xdr:rowOff>93199</xdr:rowOff>
    </xdr:to>
    <xdr:pic>
      <xdr:nvPicPr>
        <xdr:cNvPr id="12" name="Picture 11"/>
        <xdr:cNvPicPr>
          <a:picLocks noChangeAspect="1"/>
        </xdr:cNvPicPr>
      </xdr:nvPicPr>
      <xdr:blipFill>
        <a:blip xmlns:r="http://schemas.openxmlformats.org/officeDocument/2006/relationships" r:embed="rId2"/>
        <a:stretch>
          <a:fillRect/>
        </a:stretch>
      </xdr:blipFill>
      <xdr:spPr>
        <a:xfrm>
          <a:off x="1790700" y="6477000"/>
          <a:ext cx="2990850" cy="3284074"/>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1</xdr:col>
      <xdr:colOff>0</xdr:colOff>
      <xdr:row>58</xdr:row>
      <xdr:rowOff>47625</xdr:rowOff>
    </xdr:from>
    <xdr:to>
      <xdr:col>1</xdr:col>
      <xdr:colOff>419100</xdr:colOff>
      <xdr:row>60</xdr:row>
      <xdr:rowOff>133350</xdr:rowOff>
    </xdr:to>
    <xdr:pic>
      <xdr:nvPicPr>
        <xdr:cNvPr id="39" name="Picture 3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 y="23793450"/>
          <a:ext cx="419100" cy="476250"/>
        </a:xfrm>
        <a:prstGeom prst="rect">
          <a:avLst/>
        </a:prstGeom>
        <a:ln w="28575">
          <a:solidFill>
            <a:schemeClr val="bg1"/>
          </a:solidFill>
        </a:ln>
      </xdr:spPr>
    </xdr:pic>
    <xdr:clientData/>
  </xdr:twoCellAnchor>
  <xdr:twoCellAnchor editAs="absolute">
    <xdr:from>
      <xdr:col>4</xdr:col>
      <xdr:colOff>0</xdr:colOff>
      <xdr:row>0</xdr:row>
      <xdr:rowOff>95250</xdr:rowOff>
    </xdr:from>
    <xdr:to>
      <xdr:col>5</xdr:col>
      <xdr:colOff>95250</xdr:colOff>
      <xdr:row>1</xdr:row>
      <xdr:rowOff>0</xdr:rowOff>
    </xdr:to>
    <xdr:sp macro="" textlink="">
      <xdr:nvSpPr>
        <xdr:cNvPr id="47" name="Next Button">
          <a:hlinkClick xmlns:r="http://schemas.openxmlformats.org/officeDocument/2006/relationships" r:id="rId4" tooltip="Back to Start"/>
        </xdr:cNvPr>
        <xdr:cNvSpPr/>
      </xdr:nvSpPr>
      <xdr:spPr>
        <a:xfrm>
          <a:off x="45720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48" name="Next Button">
          <a:hlinkClick xmlns:r="http://schemas.openxmlformats.org/officeDocument/2006/relationships" r:id="rId5" tooltip="Previous Category"/>
        </xdr:cNvPr>
        <xdr:cNvSpPr/>
      </xdr:nvSpPr>
      <xdr:spPr>
        <a:xfrm>
          <a:off x="543877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49" name="Next Button">
          <a:hlinkClick xmlns:r="http://schemas.openxmlformats.org/officeDocument/2006/relationships" r:id="rId6" tooltip="Next Category"/>
        </xdr:cNvPr>
        <xdr:cNvSpPr/>
      </xdr:nvSpPr>
      <xdr:spPr>
        <a:xfrm>
          <a:off x="63055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857250</xdr:colOff>
          <xdr:row>72</xdr:row>
          <xdr:rowOff>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117</xdr:row>
      <xdr:rowOff>57150</xdr:rowOff>
    </xdr:from>
    <xdr:to>
      <xdr:col>1</xdr:col>
      <xdr:colOff>419100</xdr:colOff>
      <xdr:row>119</xdr:row>
      <xdr:rowOff>152400</xdr:rowOff>
    </xdr:to>
    <xdr:pic>
      <xdr:nvPicPr>
        <xdr:cNvPr id="45" name="Picture 4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50168175"/>
          <a:ext cx="419100" cy="485775"/>
        </a:xfrm>
        <a:prstGeom prst="rect">
          <a:avLst/>
        </a:prstGeom>
        <a:ln w="28575">
          <a:solidFill>
            <a:schemeClr val="bg1"/>
          </a:solidFill>
        </a:ln>
      </xdr:spPr>
    </xdr:pic>
    <xdr:clientData/>
  </xdr:twoCellAnchor>
  <xdr:twoCellAnchor editAs="oneCell">
    <xdr:from>
      <xdr:col>1</xdr:col>
      <xdr:colOff>0</xdr:colOff>
      <xdr:row>52</xdr:row>
      <xdr:rowOff>57150</xdr:rowOff>
    </xdr:from>
    <xdr:to>
      <xdr:col>1</xdr:col>
      <xdr:colOff>419100</xdr:colOff>
      <xdr:row>54</xdr:row>
      <xdr:rowOff>152400</xdr:rowOff>
    </xdr:to>
    <xdr:pic>
      <xdr:nvPicPr>
        <xdr:cNvPr id="49" name="Picture 4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27832050"/>
          <a:ext cx="419100" cy="485775"/>
        </a:xfrm>
        <a:prstGeom prst="rect">
          <a:avLst/>
        </a:prstGeom>
        <a:ln w="28575">
          <a:solidFill>
            <a:schemeClr val="bg1"/>
          </a:solidFill>
        </a:ln>
      </xdr:spPr>
    </xdr:pic>
    <xdr:clientData/>
  </xdr:twoCellAnchor>
  <xdr:twoCellAnchor editAs="oneCell">
    <xdr:from>
      <xdr:col>5</xdr:col>
      <xdr:colOff>314325</xdr:colOff>
      <xdr:row>77</xdr:row>
      <xdr:rowOff>123825</xdr:rowOff>
    </xdr:from>
    <xdr:to>
      <xdr:col>7</xdr:col>
      <xdr:colOff>152268</xdr:colOff>
      <xdr:row>83</xdr:row>
      <xdr:rowOff>123682</xdr:rowOff>
    </xdr:to>
    <xdr:pic>
      <xdr:nvPicPr>
        <xdr:cNvPr id="23" name="Picture 22"/>
        <xdr:cNvPicPr>
          <a:picLocks noChangeAspect="1"/>
        </xdr:cNvPicPr>
      </xdr:nvPicPr>
      <xdr:blipFill>
        <a:blip xmlns:r="http://schemas.openxmlformats.org/officeDocument/2006/relationships" r:embed="rId2"/>
        <a:stretch>
          <a:fillRect/>
        </a:stretch>
      </xdr:blipFill>
      <xdr:spPr>
        <a:xfrm>
          <a:off x="5476875" y="41405175"/>
          <a:ext cx="1057143" cy="1142857"/>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xdr:from>
      <xdr:col>4</xdr:col>
      <xdr:colOff>343132</xdr:colOff>
      <xdr:row>40</xdr:row>
      <xdr:rowOff>0</xdr:rowOff>
    </xdr:from>
    <xdr:to>
      <xdr:col>7</xdr:col>
      <xdr:colOff>371475</xdr:colOff>
      <xdr:row>48</xdr:row>
      <xdr:rowOff>37905</xdr:rowOff>
    </xdr:to>
    <xdr:grpSp>
      <xdr:nvGrpSpPr>
        <xdr:cNvPr id="25" name="Group 24"/>
        <xdr:cNvGrpSpPr/>
      </xdr:nvGrpSpPr>
      <xdr:grpSpPr>
        <a:xfrm>
          <a:off x="4896082" y="8639175"/>
          <a:ext cx="1857143" cy="1561905"/>
          <a:chOff x="4896082" y="34223325"/>
          <a:chExt cx="1857143" cy="1561905"/>
        </a:xfrm>
      </xdr:grpSpPr>
      <xdr:pic>
        <xdr:nvPicPr>
          <xdr:cNvPr id="22" name="Picture 21"/>
          <xdr:cNvPicPr>
            <a:picLocks noChangeAspect="1"/>
          </xdr:cNvPicPr>
        </xdr:nvPicPr>
        <xdr:blipFill>
          <a:blip xmlns:r="http://schemas.openxmlformats.org/officeDocument/2006/relationships" r:embed="rId3"/>
          <a:stretch>
            <a:fillRect/>
          </a:stretch>
        </xdr:blipFill>
        <xdr:spPr>
          <a:xfrm>
            <a:off x="4896082" y="34223325"/>
            <a:ext cx="1857143" cy="156190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sp macro="" textlink="">
        <xdr:nvSpPr>
          <xdr:cNvPr id="24" name="Right Arrow 23"/>
          <xdr:cNvSpPr/>
        </xdr:nvSpPr>
        <xdr:spPr>
          <a:xfrm rot="9253783">
            <a:off x="5057774" y="35013900"/>
            <a:ext cx="476250"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4</xdr:col>
      <xdr:colOff>0</xdr:colOff>
      <xdr:row>0</xdr:row>
      <xdr:rowOff>95250</xdr:rowOff>
    </xdr:from>
    <xdr:to>
      <xdr:col>5</xdr:col>
      <xdr:colOff>95250</xdr:colOff>
      <xdr:row>1</xdr:row>
      <xdr:rowOff>0</xdr:rowOff>
    </xdr:to>
    <xdr:sp macro="" textlink="">
      <xdr:nvSpPr>
        <xdr:cNvPr id="63" name="Next Button">
          <a:hlinkClick xmlns:r="http://schemas.openxmlformats.org/officeDocument/2006/relationships" r:id="rId4" tooltip="Back to Start"/>
        </xdr:cNvPr>
        <xdr:cNvSpPr/>
      </xdr:nvSpPr>
      <xdr:spPr>
        <a:xfrm>
          <a:off x="45529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64" name="Next Button">
          <a:hlinkClick xmlns:r="http://schemas.openxmlformats.org/officeDocument/2006/relationships" r:id="rId5" tooltip="Previous Category"/>
        </xdr:cNvPr>
        <xdr:cNvSpPr/>
      </xdr:nvSpPr>
      <xdr:spPr>
        <a:xfrm>
          <a:off x="54197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65" name="Next Button">
          <a:hlinkClick xmlns:r="http://schemas.openxmlformats.org/officeDocument/2006/relationships" r:id="rId6" tooltip="Next Category"/>
        </xdr:cNvPr>
        <xdr:cNvSpPr/>
      </xdr:nvSpPr>
      <xdr:spPr>
        <a:xfrm>
          <a:off x="62865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857250</xdr:colOff>
          <xdr:row>94</xdr:row>
          <xdr:rowOff>0</xdr:rowOff>
        </xdr:to>
        <xdr:sp macro="" textlink="">
          <xdr:nvSpPr>
            <xdr:cNvPr id="15382" name="Check Box 22" hidden="1">
              <a:extLst>
                <a:ext uri="{63B3BB69-23CF-44E3-9099-C40C66FF867C}">
                  <a14:compatExt spid="_x0000_s153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2</xdr:col>
          <xdr:colOff>857250</xdr:colOff>
          <xdr:row>142</xdr:row>
          <xdr:rowOff>0</xdr:rowOff>
        </xdr:to>
        <xdr:sp macro="" textlink="">
          <xdr:nvSpPr>
            <xdr:cNvPr id="15386" name="Check Box 26" hidden="1">
              <a:extLst>
                <a:ext uri="{63B3BB69-23CF-44E3-9099-C40C66FF867C}">
                  <a14:compatExt spid="_x0000_s15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xdr:col>
      <xdr:colOff>0</xdr:colOff>
      <xdr:row>64</xdr:row>
      <xdr:rowOff>57150</xdr:rowOff>
    </xdr:from>
    <xdr:to>
      <xdr:col>1</xdr:col>
      <xdr:colOff>419100</xdr:colOff>
      <xdr:row>66</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15840075"/>
          <a:ext cx="419100" cy="485775"/>
        </a:xfrm>
        <a:prstGeom prst="rect">
          <a:avLst/>
        </a:prstGeom>
        <a:ln w="28575">
          <a:solidFill>
            <a:schemeClr val="bg1"/>
          </a:solidFill>
        </a:ln>
      </xdr:spPr>
    </xdr:pic>
    <xdr:clientData/>
  </xdr:twoCellAnchor>
  <xdr:twoCellAnchor editAs="oneCell">
    <xdr:from>
      <xdr:col>3</xdr:col>
      <xdr:colOff>409575</xdr:colOff>
      <xdr:row>71</xdr:row>
      <xdr:rowOff>85725</xdr:rowOff>
    </xdr:from>
    <xdr:to>
      <xdr:col>5</xdr:col>
      <xdr:colOff>200059</xdr:colOff>
      <xdr:row>79</xdr:row>
      <xdr:rowOff>165925</xdr:rowOff>
    </xdr:to>
    <xdr:pic>
      <xdr:nvPicPr>
        <xdr:cNvPr id="15" name="Picture 1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352925" y="18754725"/>
          <a:ext cx="1009684" cy="1604200"/>
        </a:xfrm>
        <a:prstGeom prst="rect">
          <a:avLst/>
        </a:prstGeom>
      </xdr:spPr>
    </xdr:pic>
    <xdr:clientData/>
  </xdr:twoCellAnchor>
  <xdr:twoCellAnchor editAs="oneCell">
    <xdr:from>
      <xdr:col>5</xdr:col>
      <xdr:colOff>381000</xdr:colOff>
      <xdr:row>71</xdr:row>
      <xdr:rowOff>85725</xdr:rowOff>
    </xdr:from>
    <xdr:to>
      <xdr:col>7</xdr:col>
      <xdr:colOff>171484</xdr:colOff>
      <xdr:row>79</xdr:row>
      <xdr:rowOff>165925</xdr:rowOff>
    </xdr:to>
    <xdr:pic>
      <xdr:nvPicPr>
        <xdr:cNvPr id="16" name="Picture 15"/>
        <xdr:cNvPicPr>
          <a:picLocks noChangeAspect="1"/>
        </xdr:cNvPicPr>
      </xdr:nvPicPr>
      <xdr:blipFill>
        <a:blip xmlns:r="http://schemas.openxmlformats.org/officeDocument/2006/relationships" r:embed="rId3" cstate="email">
          <a:extLst>
            <a:ext uri="{BEBA8EAE-BF5A-486C-A8C5-ECC9F3942E4B}">
              <a14:imgProps xmlns:a14="http://schemas.microsoft.com/office/drawing/2010/main">
                <a14:imgLayer r:embed="rId4">
                  <a14:imgEffect>
                    <a14:backgroundRemoval t="10000" b="92333" l="9763" r="89974">
                      <a14:foregroundMark x1="40106" y1="92333" x2="40106" y2="92333"/>
                    </a14:backgroundRemoval>
                  </a14:imgEffect>
                </a14:imgLayer>
              </a14:imgProps>
            </a:ext>
            <a:ext uri="{28A0092B-C50C-407E-A947-70E740481C1C}">
              <a14:useLocalDpi xmlns:a14="http://schemas.microsoft.com/office/drawing/2010/main"/>
            </a:ext>
          </a:extLst>
        </a:blip>
        <a:stretch>
          <a:fillRect/>
        </a:stretch>
      </xdr:blipFill>
      <xdr:spPr>
        <a:xfrm>
          <a:off x="5543550" y="18754725"/>
          <a:ext cx="1009684" cy="1604200"/>
        </a:xfrm>
        <a:prstGeom prst="rect">
          <a:avLst/>
        </a:prstGeom>
      </xdr:spPr>
    </xdr:pic>
    <xdr:clientData/>
  </xdr:twoCellAnchor>
  <xdr:twoCellAnchor editAs="oneCell">
    <xdr:from>
      <xdr:col>3</xdr:col>
      <xdr:colOff>447675</xdr:colOff>
      <xdr:row>83</xdr:row>
      <xdr:rowOff>38100</xdr:rowOff>
    </xdr:from>
    <xdr:to>
      <xdr:col>5</xdr:col>
      <xdr:colOff>123824</xdr:colOff>
      <xdr:row>90</xdr:row>
      <xdr:rowOff>59537</xdr:rowOff>
    </xdr:to>
    <xdr:pic>
      <xdr:nvPicPr>
        <xdr:cNvPr id="17" name="Picture 16"/>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4391025" y="20993100"/>
          <a:ext cx="895349" cy="1354937"/>
        </a:xfrm>
        <a:prstGeom prst="rect">
          <a:avLst/>
        </a:prstGeom>
      </xdr:spPr>
    </xdr:pic>
    <xdr:clientData/>
  </xdr:twoCellAnchor>
  <xdr:twoCellAnchor editAs="oneCell">
    <xdr:from>
      <xdr:col>5</xdr:col>
      <xdr:colOff>600075</xdr:colOff>
      <xdr:row>83</xdr:row>
      <xdr:rowOff>97631</xdr:rowOff>
    </xdr:from>
    <xdr:to>
      <xdr:col>7</xdr:col>
      <xdr:colOff>38099</xdr:colOff>
      <xdr:row>87</xdr:row>
      <xdr:rowOff>38100</xdr:rowOff>
    </xdr:to>
    <xdr:pic>
      <xdr:nvPicPr>
        <xdr:cNvPr id="18" name="Picture 17"/>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5762625" y="22005131"/>
          <a:ext cx="657224" cy="702469"/>
        </a:xfrm>
        <a:prstGeom prst="rect">
          <a:avLst/>
        </a:prstGeom>
      </xdr:spPr>
    </xdr:pic>
    <xdr:clientData/>
  </xdr:twoCellAnchor>
  <xdr:twoCellAnchor editAs="oneCell">
    <xdr:from>
      <xdr:col>3</xdr:col>
      <xdr:colOff>0</xdr:colOff>
      <xdr:row>99</xdr:row>
      <xdr:rowOff>83343</xdr:rowOff>
    </xdr:from>
    <xdr:to>
      <xdr:col>5</xdr:col>
      <xdr:colOff>18341</xdr:colOff>
      <xdr:row>103</xdr:row>
      <xdr:rowOff>142874</xdr:rowOff>
    </xdr:to>
    <xdr:pic>
      <xdr:nvPicPr>
        <xdr:cNvPr id="19" name="Picture 18"/>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4038600" y="20876418"/>
          <a:ext cx="1237541" cy="821531"/>
        </a:xfrm>
        <a:prstGeom prst="rect">
          <a:avLst/>
        </a:prstGeom>
      </xdr:spPr>
    </xdr:pic>
    <xdr:clientData/>
  </xdr:twoCellAnchor>
  <xdr:twoCellAnchor editAs="oneCell">
    <xdr:from>
      <xdr:col>5</xdr:col>
      <xdr:colOff>334085</xdr:colOff>
      <xdr:row>99</xdr:row>
      <xdr:rowOff>102394</xdr:rowOff>
    </xdr:from>
    <xdr:to>
      <xdr:col>7</xdr:col>
      <xdr:colOff>352425</xdr:colOff>
      <xdr:row>103</xdr:row>
      <xdr:rowOff>161925</xdr:rowOff>
    </xdr:to>
    <xdr:pic>
      <xdr:nvPicPr>
        <xdr:cNvPr id="20" name="Picture 19"/>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496635" y="23724394"/>
          <a:ext cx="1237540" cy="821531"/>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1</xdr:col>
      <xdr:colOff>0</xdr:colOff>
      <xdr:row>57</xdr:row>
      <xdr:rowOff>0</xdr:rowOff>
    </xdr:from>
    <xdr:to>
      <xdr:col>7</xdr:col>
      <xdr:colOff>456410</xdr:colOff>
      <xdr:row>62</xdr:row>
      <xdr:rowOff>133214</xdr:rowOff>
    </xdr:to>
    <xdr:pic>
      <xdr:nvPicPr>
        <xdr:cNvPr id="24" name="Picture 23"/>
        <xdr:cNvPicPr>
          <a:picLocks noChangeAspect="1"/>
        </xdr:cNvPicPr>
      </xdr:nvPicPr>
      <xdr:blipFill>
        <a:blip xmlns:r="http://schemas.openxmlformats.org/officeDocument/2006/relationships" r:embed="rId8"/>
        <a:stretch>
          <a:fillRect/>
        </a:stretch>
      </xdr:blipFill>
      <xdr:spPr>
        <a:xfrm>
          <a:off x="514350" y="14277975"/>
          <a:ext cx="6323810" cy="1085714"/>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absolute">
    <xdr:from>
      <xdr:col>4</xdr:col>
      <xdr:colOff>0</xdr:colOff>
      <xdr:row>0</xdr:row>
      <xdr:rowOff>95250</xdr:rowOff>
    </xdr:from>
    <xdr:to>
      <xdr:col>5</xdr:col>
      <xdr:colOff>95250</xdr:colOff>
      <xdr:row>1</xdr:row>
      <xdr:rowOff>0</xdr:rowOff>
    </xdr:to>
    <xdr:sp macro="" textlink="">
      <xdr:nvSpPr>
        <xdr:cNvPr id="107" name="Next Button">
          <a:hlinkClick xmlns:r="http://schemas.openxmlformats.org/officeDocument/2006/relationships" r:id="rId9" tooltip="Back to Start"/>
        </xdr:cNvPr>
        <xdr:cNvSpPr/>
      </xdr:nvSpPr>
      <xdr:spPr>
        <a:xfrm>
          <a:off x="455295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Start</a:t>
          </a:r>
        </a:p>
      </xdr:txBody>
    </xdr:sp>
    <xdr:clientData/>
  </xdr:twoCellAnchor>
  <xdr:twoCellAnchor editAs="absolute">
    <xdr:from>
      <xdr:col>5</xdr:col>
      <xdr:colOff>257175</xdr:colOff>
      <xdr:row>0</xdr:row>
      <xdr:rowOff>95250</xdr:rowOff>
    </xdr:from>
    <xdr:to>
      <xdr:col>6</xdr:col>
      <xdr:colOff>352425</xdr:colOff>
      <xdr:row>1</xdr:row>
      <xdr:rowOff>0</xdr:rowOff>
    </xdr:to>
    <xdr:sp macro="" textlink="">
      <xdr:nvSpPr>
        <xdr:cNvPr id="108" name="Next Button">
          <a:hlinkClick xmlns:r="http://schemas.openxmlformats.org/officeDocument/2006/relationships" r:id="rId10" tooltip="Previous Category"/>
        </xdr:cNvPr>
        <xdr:cNvSpPr/>
      </xdr:nvSpPr>
      <xdr:spPr>
        <a:xfrm>
          <a:off x="5419725"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&lt; Prev</a:t>
          </a:r>
        </a:p>
      </xdr:txBody>
    </xdr:sp>
    <xdr:clientData/>
  </xdr:twoCellAnchor>
  <xdr:twoCellAnchor editAs="absolute">
    <xdr:from>
      <xdr:col>6</xdr:col>
      <xdr:colOff>514350</xdr:colOff>
      <xdr:row>0</xdr:row>
      <xdr:rowOff>95250</xdr:rowOff>
    </xdr:from>
    <xdr:to>
      <xdr:col>8</xdr:col>
      <xdr:colOff>0</xdr:colOff>
      <xdr:row>1</xdr:row>
      <xdr:rowOff>0</xdr:rowOff>
    </xdr:to>
    <xdr:sp macro="" textlink="">
      <xdr:nvSpPr>
        <xdr:cNvPr id="109" name="Next Button">
          <a:hlinkClick xmlns:r="http://schemas.openxmlformats.org/officeDocument/2006/relationships" r:id="rId11" tooltip="Next Category"/>
        </xdr:cNvPr>
        <xdr:cNvSpPr/>
      </xdr:nvSpPr>
      <xdr:spPr>
        <a:xfrm>
          <a:off x="6286500" y="95250"/>
          <a:ext cx="704850" cy="304800"/>
        </a:xfrm>
        <a:prstGeom prst="rect">
          <a:avLst/>
        </a:prstGeom>
        <a:ln w="1270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a:solidFill>
                <a:schemeClr val="accent5">
                  <a:lumMod val="75000"/>
                </a:schemeClr>
              </a:solidFill>
              <a:latin typeface="+mn-lt"/>
              <a:ea typeface="Segoe UI" pitchFamily="34" charset="0"/>
              <a:cs typeface="Segoe UI" pitchFamily="34" charset="0"/>
            </a:rPr>
            <a:t>Next &gt;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857250</xdr:colOff>
          <xdr:row>44</xdr:row>
          <xdr:rowOff>0</xdr:rowOff>
        </xdr:to>
        <xdr:sp macro="" textlink="">
          <xdr:nvSpPr>
            <xdr:cNvPr id="23832" name="Check Box 280" hidden="1">
              <a:extLst>
                <a:ext uri="{63B3BB69-23CF-44E3-9099-C40C66FF867C}">
                  <a14:compatExt spid="_x0000_s238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857250</xdr:colOff>
          <xdr:row>113</xdr:row>
          <xdr:rowOff>0</xdr:rowOff>
        </xdr:to>
        <xdr:sp macro="" textlink="">
          <xdr:nvSpPr>
            <xdr:cNvPr id="23833" name="Check Box 281" hidden="1">
              <a:extLst>
                <a:ext uri="{63B3BB69-23CF-44E3-9099-C40C66FF867C}">
                  <a14:compatExt spid="_x0000_s23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Mastered</a:t>
              </a:r>
            </a:p>
          </xdr:txBody>
        </xdr:sp>
        <xdr:clientData/>
      </xdr:twoCellAnchor>
    </mc:Choice>
    <mc:Fallback/>
  </mc:AlternateContent>
</xdr:wsDr>
</file>

<file path=xl/tables/table1.xml><?xml version="1.0" encoding="utf-8"?>
<table xmlns="http://schemas.openxmlformats.org/spreadsheetml/2006/main" id="5" name="Table26" displayName="Table26" ref="B31:C40" totalsRowShown="0" headerRowDxfId="16" dataDxfId="15">
  <tableColumns count="2">
    <tableColumn id="1" name="Shortcut" dataDxfId="14"/>
    <tableColumn id="2" name="Description" dataDxfId="13"/>
  </tableColumns>
  <tableStyleInfo name="TableStyleMedium2" showFirstColumn="0" showLastColumn="0" showRowStripes="1" showColumnStripes="0"/>
</table>
</file>

<file path=xl/tables/table2.xml><?xml version="1.0" encoding="utf-8"?>
<table xmlns="http://schemas.openxmlformats.org/spreadsheetml/2006/main" id="12" name="Table1013" displayName="Table1013" ref="F67:H75" headerRowDxfId="12">
  <autoFilter ref="F67:H75"/>
  <tableColumns count="3">
    <tableColumn id="1" name="Month" totalsRowLabel="Total" dataDxfId="11" totalsRowDxfId="10"/>
    <tableColumn id="2" name="Sales" dataDxfId="9" totalsRowDxfId="8"/>
    <tableColumn id="3" name="Revenue" totalsRowFunction="sum" dataDxfId="7" totalsRowDxfId="6">
      <calculatedColumnFormula>Table1013[[#This Row],[Sales]]*59.95</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ertex42wb">
  <a:themeElements>
    <a:clrScheme name="Vertex42 Tips Book">
      <a:dk1>
        <a:sysClr val="windowText" lastClr="000000"/>
      </a:dk1>
      <a:lt1>
        <a:sysClr val="window" lastClr="FFFFFF"/>
      </a:lt1>
      <a:dk2>
        <a:srgbClr val="366092"/>
      </a:dk2>
      <a:lt2>
        <a:srgbClr val="EEECE2"/>
      </a:lt2>
      <a:accent1>
        <a:srgbClr val="5E8BCE"/>
      </a:accent1>
      <a:accent2>
        <a:srgbClr val="C04E4E"/>
      </a:accent2>
      <a:accent3>
        <a:srgbClr val="DC7100"/>
      </a:accent3>
      <a:accent4>
        <a:srgbClr val="846648"/>
      </a:accent4>
      <a:accent5>
        <a:srgbClr val="6C9A0A"/>
      </a:accent5>
      <a:accent6>
        <a:srgbClr val="7860B4"/>
      </a:accent6>
      <a:hlink>
        <a:srgbClr val="4C92AE"/>
      </a:hlink>
      <a:folHlink>
        <a:srgbClr val="969696"/>
      </a:folHlink>
    </a:clrScheme>
    <a:fontScheme name="V42ExcelTips">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v.ms/10EM7Uz" TargetMode="External"/><Relationship Id="rId13" Type="http://schemas.openxmlformats.org/officeDocument/2006/relationships/drawing" Target="../drawings/drawing1.xml"/><Relationship Id="rId18" Type="http://schemas.openxmlformats.org/officeDocument/2006/relationships/ctrlProp" Target="../ctrlProps/ctrlProp4.xml"/><Relationship Id="rId3" Type="http://schemas.openxmlformats.org/officeDocument/2006/relationships/hyperlink" Target="http://office.microsoft.com/en-us/excel-help/video-insert-columns-and-rows-VA103981559.aspx" TargetMode="External"/><Relationship Id="rId7" Type="http://schemas.openxmlformats.org/officeDocument/2006/relationships/hyperlink" Target="http://www.vertex42.com/licensing/EULA_singleuser.html" TargetMode="External"/><Relationship Id="rId12" Type="http://schemas.openxmlformats.org/officeDocument/2006/relationships/printerSettings" Target="../printerSettings/printerSettings1.bin"/><Relationship Id="rId17" Type="http://schemas.openxmlformats.org/officeDocument/2006/relationships/ctrlProp" Target="../ctrlProps/ctrlProp3.xml"/><Relationship Id="rId2" Type="http://schemas.openxmlformats.org/officeDocument/2006/relationships/hyperlink" Target="http://office.microsoft.com/en-us/excel-help/video-save-and-print-an-excel-workbook-VA103981539.aspx" TargetMode="External"/><Relationship Id="rId16" Type="http://schemas.openxmlformats.org/officeDocument/2006/relationships/ctrlProp" Target="../ctrlProps/ctrlProp2.xml"/><Relationship Id="rId1" Type="http://schemas.openxmlformats.org/officeDocument/2006/relationships/hyperlink" Target="http://office.microsoft.com/en-us/excel-help/video-start-using-excel-VA103976689.aspx" TargetMode="External"/><Relationship Id="rId6" Type="http://schemas.openxmlformats.org/officeDocument/2006/relationships/hyperlink" Target="http://sdrv.ms/10EM7Uz" TargetMode="External"/><Relationship Id="rId11" Type="http://schemas.openxmlformats.org/officeDocument/2006/relationships/hyperlink" Target="http://www.vertex42.com/ExcelTips/workbook.html" TargetMode="External"/><Relationship Id="rId5" Type="http://schemas.openxmlformats.org/officeDocument/2006/relationships/hyperlink" Target="http://office.microsoft.com/en-us/excel-help/video-advanced-formulas-and-references-VA103981596.aspx" TargetMode="External"/><Relationship Id="rId15" Type="http://schemas.openxmlformats.org/officeDocument/2006/relationships/ctrlProp" Target="../ctrlProps/ctrlProp1.xml"/><Relationship Id="rId10" Type="http://schemas.openxmlformats.org/officeDocument/2006/relationships/hyperlink" Target="http://www.vertex42.com/ExcelTips/workbook.html" TargetMode="External"/><Relationship Id="rId4" Type="http://schemas.openxmlformats.org/officeDocument/2006/relationships/hyperlink" Target="http://office.microsoft.com/en-us/excel-help/video-add-formulas-and-references-VA103981594.aspx" TargetMode="External"/><Relationship Id="rId9" Type="http://schemas.openxmlformats.org/officeDocument/2006/relationships/hyperlink" Target="http://www.vertex42.com/ExcelTips/workbook.html" TargetMode="External"/><Relationship Id="rId1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http://office.microsoft.com/en-us/excel-help/sort-filter-and-remove-duplicates-RZ102252956.aspx?section=3" TargetMode="External"/><Relationship Id="rId13" Type="http://schemas.openxmlformats.org/officeDocument/2006/relationships/ctrlProp" Target="../ctrlProps/ctrlProp23.xml"/><Relationship Id="rId3" Type="http://schemas.openxmlformats.org/officeDocument/2006/relationships/hyperlink" Target="http://office.microsoft.com/en-us/excel-help/using-structured-references-with-excel-tables-HA010342999.aspx" TargetMode="External"/><Relationship Id="rId7" Type="http://schemas.openxmlformats.org/officeDocument/2006/relationships/hyperlink" Target="http://office.microsoft.com/en-us/excel-help/sort-filter-and-remove-duplicates-RZ102252956.aspx?section=3" TargetMode="External"/><Relationship Id="rId12" Type="http://schemas.openxmlformats.org/officeDocument/2006/relationships/vmlDrawing" Target="../drawings/vmlDrawing10.vml"/><Relationship Id="rId2" Type="http://schemas.openxmlformats.org/officeDocument/2006/relationships/hyperlink" Target="http://office.microsoft.com/en-us/excel-help/quick-start-create-an-excel-table-HA010359200.aspx" TargetMode="External"/><Relationship Id="rId1" Type="http://schemas.openxmlformats.org/officeDocument/2006/relationships/hyperlink" Target="http://office.microsoft.com/en-us/excel-help/use-calculated-columns-in-an-excel-table-HA010342380.aspx" TargetMode="External"/><Relationship Id="rId6" Type="http://schemas.openxmlformats.org/officeDocument/2006/relationships/hyperlink" Target="http://office.microsoft.com/en-us/excel-help/sort-filter-and-remove-duplicates-RZ102252956.aspx?section=3" TargetMode="External"/><Relationship Id="rId11" Type="http://schemas.openxmlformats.org/officeDocument/2006/relationships/drawing" Target="../drawings/drawing10.xml"/><Relationship Id="rId5" Type="http://schemas.openxmlformats.org/officeDocument/2006/relationships/hyperlink" Target="http://office.microsoft.com/en-us/excel-help/introduction-to-tables-RZ102252956.aspx?section=2" TargetMode="External"/><Relationship Id="rId10" Type="http://schemas.openxmlformats.org/officeDocument/2006/relationships/printerSettings" Target="../printerSettings/printerSettings10.bin"/><Relationship Id="rId4" Type="http://schemas.openxmlformats.org/officeDocument/2006/relationships/hyperlink" Target="http://office.microsoft.com/en-us/excel-help/video-add-numbers-in-excel-2013-VA103988761.aspx" TargetMode="External"/><Relationship Id="rId9" Type="http://schemas.openxmlformats.org/officeDocument/2006/relationships/hyperlink" Target="http://office.microsoft.com/en-us/excel-help/using-formulas-in-tables-RZ102252956.aspx?section=4" TargetMode="External"/><Relationship Id="rId1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vertex42.com/licensing/EULA_singleuser.html" TargetMode="External"/><Relationship Id="rId1" Type="http://schemas.openxmlformats.org/officeDocument/2006/relationships/hyperlink" Target="http://www.vertex42.com/licensing/EULA_singleuse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office.microsoft.com/en-us/excel-help/select-all-cells-on-a-worksheet-HP010342876.aspx" TargetMode="Externa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hyperlink" Target="http://office.microsoft.com/en-us/excel-help/repeat-specific-rows-or-columns-on-every-printed-page-HA010342842.aspx" TargetMode="External"/><Relationship Id="rId7" Type="http://schemas.openxmlformats.org/officeDocument/2006/relationships/vmlDrawing" Target="../drawings/vmlDrawing3.vml"/><Relationship Id="rId2" Type="http://schemas.openxmlformats.org/officeDocument/2006/relationships/hyperlink" Target="http://www.vertex42.com/ExcelTemplates/loan-amortization-schedule.html" TargetMode="External"/><Relationship Id="rId1" Type="http://schemas.openxmlformats.org/officeDocument/2006/relationships/hyperlink" Target="http://office.microsoft.com/en-us/excel-help/repeat-specific-rows-or-columns-on-every-printed-page-HA010342842.aspx"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office.microsoft.com/en-us/videos/video-let-the-excel-status-bar-do-the-work-VA102542774.aspx" TargetMode="Externa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13" Type="http://schemas.openxmlformats.org/officeDocument/2006/relationships/table" Target="../tables/table1.xml"/><Relationship Id="rId3" Type="http://schemas.openxmlformats.org/officeDocument/2006/relationships/hyperlink" Target="http://office.microsoft.com/en-us/excel-help/copy-the-formatting-of-an-object-worksheet-cell-or-text-by-using-format-painter-HA010210327.aspx" TargetMode="External"/><Relationship Id="rId7" Type="http://schemas.openxmlformats.org/officeDocument/2006/relationships/printerSettings" Target="../printerSettings/printerSettings5.bin"/><Relationship Id="rId12" Type="http://schemas.openxmlformats.org/officeDocument/2006/relationships/ctrlProp" Target="../ctrlProps/ctrlProp13.xml"/><Relationship Id="rId2" Type="http://schemas.openxmlformats.org/officeDocument/2006/relationships/hyperlink" Target="http://office.microsoft.com/en-us/excel-help/keyboard-shortcuts-for-formatting-2-32-RZ102673162.aspx?section=8" TargetMode="External"/><Relationship Id="rId1" Type="http://schemas.openxmlformats.org/officeDocument/2006/relationships/hyperlink" Target="http://office.microsoft.com/en-us/excel-help/keyboard-shortcuts-for-formatting-2-32-RZ102673162.aspx?section=8" TargetMode="External"/><Relationship Id="rId6" Type="http://schemas.openxmlformats.org/officeDocument/2006/relationships/hyperlink" Target="http://office.microsoft.com/en-us/excel-help/correct-a-error-HP010066244.aspx" TargetMode="External"/><Relationship Id="rId11" Type="http://schemas.openxmlformats.org/officeDocument/2006/relationships/ctrlProp" Target="../ctrlProps/ctrlProp12.xml"/><Relationship Id="rId5" Type="http://schemas.openxmlformats.org/officeDocument/2006/relationships/hyperlink" Target="http://www.vertex42.com/ExcelTemplates/job-application-form.html" TargetMode="External"/><Relationship Id="rId10" Type="http://schemas.openxmlformats.org/officeDocument/2006/relationships/ctrlProp" Target="../ctrlProps/ctrlProp11.xml"/><Relationship Id="rId4" Type="http://schemas.openxmlformats.org/officeDocument/2006/relationships/hyperlink" Target="http://office.microsoft.com/en-us/excel-help/copy-the-formatting-of-an-object-worksheet-cell-or-text-by-using-format-painter-HA010210327.aspx" TargetMode="External"/><Relationship Id="rId9" Type="http://schemas.openxmlformats.org/officeDocument/2006/relationships/vmlDrawing" Target="../drawings/vmlDrawing5.vm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13" Type="http://schemas.openxmlformats.org/officeDocument/2006/relationships/ctrlProp" Target="../ctrlProps/ctrlProp17.xml"/><Relationship Id="rId3" Type="http://schemas.openxmlformats.org/officeDocument/2006/relationships/hyperlink" Target="http://office.microsoft.com/en-us/excel-help/video-the-sum-function-VA103988767.aspx" TargetMode="External"/><Relationship Id="rId7" Type="http://schemas.openxmlformats.org/officeDocument/2006/relationships/printerSettings" Target="../printerSettings/printerSettings6.bin"/><Relationship Id="rId12" Type="http://schemas.openxmlformats.org/officeDocument/2006/relationships/ctrlProp" Target="../ctrlProps/ctrlProp16.xml"/><Relationship Id="rId2" Type="http://schemas.openxmlformats.org/officeDocument/2006/relationships/hyperlink" Target="http://office.microsoft.com/en-us/excel-help/video-add-numbers-in-excel-2013-VA103988761.aspx" TargetMode="External"/><Relationship Id="rId1" Type="http://schemas.openxmlformats.org/officeDocument/2006/relationships/hyperlink" Target="http://office.microsoft.com/en-us/excel-help/video-add-numbers-in-excel-2013-VA103988761.aspx" TargetMode="External"/><Relationship Id="rId6" Type="http://schemas.openxmlformats.org/officeDocument/2006/relationships/hyperlink" Target="http://office.microsoft.com/en-us/excel-help/keyboard-shortcuts-for-formulas-5-35-RZ102673162.aspx" TargetMode="External"/><Relationship Id="rId11" Type="http://schemas.openxmlformats.org/officeDocument/2006/relationships/ctrlProp" Target="../ctrlProps/ctrlProp15.xml"/><Relationship Id="rId5" Type="http://schemas.openxmlformats.org/officeDocument/2006/relationships/hyperlink" Target="http://office.microsoft.com/en-us/excel-help/keyboard-shortcuts-for-formulas-5-35-RZ102673162.aspx" TargetMode="External"/><Relationship Id="rId10" Type="http://schemas.openxmlformats.org/officeDocument/2006/relationships/ctrlProp" Target="../ctrlProps/ctrlProp14.xml"/><Relationship Id="rId4" Type="http://schemas.openxmlformats.org/officeDocument/2006/relationships/hyperlink" Target="http://office.microsoft.com/en-us/excel-help/video-the-sum-function-VA103988767.aspx" TargetMode="External"/><Relationship Id="rId9" Type="http://schemas.openxmlformats.org/officeDocument/2006/relationships/vmlDrawing" Target="../drawings/vmlDrawing6.vml"/><Relationship Id="rId1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hyperlink" Target="http://www.vertex42.com/calendars/perpetual-calendar.html" TargetMode="External"/><Relationship Id="rId7" Type="http://schemas.openxmlformats.org/officeDocument/2006/relationships/vmlDrawing" Target="../drawings/vmlDrawing7.vml"/><Relationship Id="rId2" Type="http://schemas.openxmlformats.org/officeDocument/2006/relationships/hyperlink" Target="http://office.microsoft.com/en-us/excel-help/set-a-print-area-on-a-worksheet-HP010342418.aspx" TargetMode="External"/><Relationship Id="rId1" Type="http://schemas.openxmlformats.org/officeDocument/2006/relationships/hyperlink" Target="http://www.youtube.com/watch?v=RvTic9lT4Lw"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vertex42.com/calendars/perpetual-calendar.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vertex42.com/ExcelArticles/grouping-and-outlining.html" TargetMode="External"/><Relationship Id="rId13" Type="http://schemas.openxmlformats.org/officeDocument/2006/relationships/vmlDrawing" Target="../drawings/vmlDrawing8.vml"/><Relationship Id="rId3" Type="http://schemas.openxmlformats.org/officeDocument/2006/relationships/hyperlink" Target="http://office.microsoft.com/en-us/excel-help/repeat-specific-rows-or-columns-on-every-printed-page-HA010342842.aspx" TargetMode="External"/><Relationship Id="rId7" Type="http://schemas.openxmlformats.org/officeDocument/2006/relationships/hyperlink" Target="http://www.vertex42.com/ExcelArticles/grouping-and-outlining.html" TargetMode="External"/><Relationship Id="rId12" Type="http://schemas.openxmlformats.org/officeDocument/2006/relationships/drawing" Target="../drawings/drawing8.xml"/><Relationship Id="rId2" Type="http://schemas.openxmlformats.org/officeDocument/2006/relationships/hyperlink" Target="http://office.microsoft.com/en-us/excel-help/use-goal-seek-to-find-the-result-you-want-by-adjusting-an-input-value-HP010342990.aspx" TargetMode="External"/><Relationship Id="rId1" Type="http://schemas.openxmlformats.org/officeDocument/2006/relationships/hyperlink" Target="http://office.microsoft.com/en-us/excel-help/repeat-specific-rows-or-columns-on-every-printed-page-HA010342842.aspx" TargetMode="External"/><Relationship Id="rId6" Type="http://schemas.openxmlformats.org/officeDocument/2006/relationships/hyperlink" Target="http://www.vertex42.com/blog/money/debt/how-much-to-pay-to-reach-my-debt-payoff-goal.html" TargetMode="External"/><Relationship Id="rId11" Type="http://schemas.openxmlformats.org/officeDocument/2006/relationships/printerSettings" Target="../printerSettings/printerSettings8.bin"/><Relationship Id="rId5" Type="http://schemas.openxmlformats.org/officeDocument/2006/relationships/hyperlink" Target="http://office.microsoft.com/en-us/excel-help/repeat-specific-rows-or-columns-on-every-printed-page-HA010342842.aspx" TargetMode="External"/><Relationship Id="rId15" Type="http://schemas.openxmlformats.org/officeDocument/2006/relationships/ctrlProp" Target="../ctrlProps/ctrlProp20.xml"/><Relationship Id="rId10" Type="http://schemas.openxmlformats.org/officeDocument/2006/relationships/hyperlink" Target="http://office.microsoft.com/en-us/excel-help/use-goal-seek-to-find-the-result-you-want-by-adjusting-an-input-value-HP010342990.aspx" TargetMode="External"/><Relationship Id="rId4" Type="http://schemas.openxmlformats.org/officeDocument/2006/relationships/hyperlink" Target="http://www.vertex42.com/ExcelArticles/excel-solver-examples.html" TargetMode="External"/><Relationship Id="rId9" Type="http://schemas.openxmlformats.org/officeDocument/2006/relationships/hyperlink" Target="http://office.microsoft.com/en-us/excel-help/outline-group-data-in-a-worksheet-HA010342744.aspx" TargetMode="External"/><Relationship Id="rId1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ctrlProp" Target="../ctrlProps/ctrlProp22.xml"/><Relationship Id="rId2" Type="http://schemas.openxmlformats.org/officeDocument/2006/relationships/hyperlink" Target="http://office.microsoft.com/en-us/excel-help/insert-a-picture-HA102749393.aspx" TargetMode="External"/><Relationship Id="rId1" Type="http://schemas.openxmlformats.org/officeDocument/2006/relationships/hyperlink" Target="http://office.microsoft.com/en-us/excel-help/change-the-size-of-a-picture-shape-text-box-or-wordart-HA010355848.aspx" TargetMode="External"/><Relationship Id="rId6" Type="http://schemas.openxmlformats.org/officeDocument/2006/relationships/ctrlProp" Target="../ctrlProps/ctrlProp21.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5" tint="0.39997558519241921"/>
    <pageSetUpPr fitToPage="1"/>
  </sheetPr>
  <dimension ref="A1:L254"/>
  <sheetViews>
    <sheetView showGridLines="0" tabSelected="1" workbookViewId="0">
      <selection activeCell="A3" sqref="A3:D3"/>
    </sheetView>
  </sheetViews>
  <sheetFormatPr defaultColWidth="0" defaultRowHeight="15" zeroHeight="1" x14ac:dyDescent="0.25"/>
  <cols>
    <col min="1" max="1" width="9.140625" customWidth="1"/>
    <col min="2" max="2" width="11" customWidth="1"/>
    <col min="3" max="6" width="10.7109375" customWidth="1"/>
    <col min="7" max="12" width="9.140625" customWidth="1"/>
    <col min="13" max="16384" width="9.140625" hidden="1"/>
  </cols>
  <sheetData>
    <row r="1" spans="1:12" ht="42.75" customHeight="1" x14ac:dyDescent="0.25">
      <c r="A1" s="351" t="s">
        <v>48</v>
      </c>
      <c r="B1" s="351"/>
      <c r="C1" s="351"/>
      <c r="D1" s="351"/>
      <c r="E1" s="351"/>
      <c r="F1" s="351"/>
      <c r="G1" s="351"/>
      <c r="H1" s="351"/>
      <c r="I1" s="37"/>
      <c r="J1" s="38"/>
      <c r="K1" s="38"/>
      <c r="L1" s="38"/>
    </row>
    <row r="2" spans="1:12" x14ac:dyDescent="0.25">
      <c r="A2" s="110" t="s">
        <v>236</v>
      </c>
      <c r="B2" s="39"/>
      <c r="C2" s="39"/>
      <c r="D2" s="39"/>
      <c r="E2" s="39"/>
      <c r="F2" s="263" t="s">
        <v>601</v>
      </c>
      <c r="G2" s="39"/>
      <c r="H2" s="39"/>
      <c r="I2" s="39"/>
      <c r="J2" s="39"/>
      <c r="K2" s="111" t="s">
        <v>122</v>
      </c>
      <c r="L2" s="111"/>
    </row>
    <row r="3" spans="1:12" x14ac:dyDescent="0.25">
      <c r="A3" s="345" t="s">
        <v>438</v>
      </c>
      <c r="B3" s="345"/>
      <c r="C3" s="345"/>
      <c r="D3" s="345"/>
      <c r="E3" s="39"/>
      <c r="F3" s="412" t="s">
        <v>627</v>
      </c>
      <c r="G3" s="39"/>
      <c r="H3" s="39"/>
      <c r="I3" s="39"/>
      <c r="J3" s="39"/>
      <c r="K3" s="112" t="s">
        <v>76</v>
      </c>
      <c r="L3" s="112"/>
    </row>
    <row r="4" spans="1:12" s="104" customFormat="1" x14ac:dyDescent="0.25">
      <c r="I4" s="347" t="s">
        <v>598</v>
      </c>
      <c r="J4" s="347"/>
      <c r="K4" s="347"/>
    </row>
    <row r="5" spans="1:12" ht="23.25" x14ac:dyDescent="0.35">
      <c r="A5" s="243" t="s">
        <v>522</v>
      </c>
    </row>
    <row r="6" spans="1:12" ht="21.75" thickBot="1" x14ac:dyDescent="0.4">
      <c r="B6" s="7" t="s">
        <v>95</v>
      </c>
      <c r="C6" s="7"/>
      <c r="D6" s="7"/>
      <c r="E6" s="7"/>
      <c r="F6" s="45" t="s">
        <v>124</v>
      </c>
      <c r="G6" s="354">
        <f>SUMPRODUCT(F9:F19,G9:G19)/SUM(F9:F19)</f>
        <v>0</v>
      </c>
      <c r="H6" s="354"/>
      <c r="I6" s="354"/>
      <c r="J6" s="354"/>
    </row>
    <row r="7" spans="1:12" x14ac:dyDescent="0.25"/>
    <row r="8" spans="1:12" x14ac:dyDescent="0.25">
      <c r="B8" s="276" t="s">
        <v>97</v>
      </c>
      <c r="C8" s="276"/>
      <c r="D8" s="276"/>
      <c r="E8" s="276"/>
      <c r="F8" s="277" t="s">
        <v>96</v>
      </c>
      <c r="G8" s="276" t="s">
        <v>95</v>
      </c>
      <c r="H8" s="276"/>
      <c r="I8" s="276"/>
      <c r="J8" s="276"/>
    </row>
    <row r="9" spans="1:12" s="247" customFormat="1" ht="16.5" customHeight="1" x14ac:dyDescent="0.25">
      <c r="B9" s="355" t="s">
        <v>535</v>
      </c>
      <c r="C9" s="355"/>
      <c r="D9" s="355"/>
      <c r="E9" s="280"/>
      <c r="F9" s="281">
        <f>ROWS(F21:F26)-2</f>
        <v>4</v>
      </c>
      <c r="G9" s="348">
        <f>SUM(F21:F26)/(ROWS(F21:F26)-2)</f>
        <v>0</v>
      </c>
      <c r="H9" s="348"/>
      <c r="I9" s="348"/>
      <c r="J9" s="348"/>
    </row>
    <row r="10" spans="1:12" ht="16.5" customHeight="1" x14ac:dyDescent="0.25">
      <c r="B10" s="346" t="s">
        <v>8</v>
      </c>
      <c r="C10" s="346"/>
      <c r="D10" s="346"/>
      <c r="E10" s="282"/>
      <c r="F10" s="283">
        <f>ROWS(Navigation!F5:F17)-2</f>
        <v>11</v>
      </c>
      <c r="G10" s="343">
        <f>Navigation!E3</f>
        <v>0</v>
      </c>
      <c r="H10" s="343"/>
      <c r="I10" s="343"/>
      <c r="J10" s="343"/>
    </row>
    <row r="11" spans="1:12" ht="16.5" customHeight="1" x14ac:dyDescent="0.25">
      <c r="B11" s="346" t="s">
        <v>123</v>
      </c>
      <c r="C11" s="346"/>
      <c r="D11" s="346"/>
      <c r="E11" s="282"/>
      <c r="F11" s="283">
        <f>ROWS(General!E5:E16)-2</f>
        <v>10</v>
      </c>
      <c r="G11" s="343">
        <f>General!E3</f>
        <v>0</v>
      </c>
      <c r="H11" s="343"/>
      <c r="I11" s="343"/>
      <c r="J11" s="343"/>
    </row>
    <row r="12" spans="1:12" ht="16.5" customHeight="1" x14ac:dyDescent="0.25">
      <c r="B12" s="346" t="s">
        <v>222</v>
      </c>
      <c r="C12" s="346"/>
      <c r="D12" s="346"/>
      <c r="E12" s="282"/>
      <c r="F12" s="283">
        <f>ROWS('Data Entry'!C5:C21)-2</f>
        <v>15</v>
      </c>
      <c r="G12" s="343">
        <f>'Data Entry'!E3</f>
        <v>0</v>
      </c>
      <c r="H12" s="343"/>
      <c r="I12" s="343"/>
      <c r="J12" s="343"/>
    </row>
    <row r="13" spans="1:12" ht="16.5" customHeight="1" x14ac:dyDescent="0.25">
      <c r="B13" s="346" t="s">
        <v>270</v>
      </c>
      <c r="C13" s="346"/>
      <c r="D13" s="346"/>
      <c r="E13" s="282"/>
      <c r="F13" s="283">
        <f>ROWS(Formatting!E5:E19)-2</f>
        <v>13</v>
      </c>
      <c r="G13" s="343">
        <f>Formatting!E3</f>
        <v>0</v>
      </c>
      <c r="H13" s="343"/>
      <c r="I13" s="343"/>
      <c r="J13" s="343"/>
    </row>
    <row r="14" spans="1:12" ht="16.5" customHeight="1" x14ac:dyDescent="0.25">
      <c r="B14" s="346" t="s">
        <v>24</v>
      </c>
      <c r="C14" s="346"/>
      <c r="D14" s="346"/>
      <c r="E14" s="282"/>
      <c r="F14" s="283">
        <f>ROWS(Formulas!I5:I28)-2</f>
        <v>22</v>
      </c>
      <c r="G14" s="343">
        <f>Formulas!H3</f>
        <v>0</v>
      </c>
      <c r="H14" s="343"/>
      <c r="I14" s="343"/>
      <c r="J14" s="343"/>
    </row>
    <row r="15" spans="1:12" ht="16.5" customHeight="1" x14ac:dyDescent="0.25">
      <c r="B15" s="346" t="s">
        <v>26</v>
      </c>
      <c r="C15" s="346"/>
      <c r="D15" s="346"/>
      <c r="E15" s="282"/>
      <c r="F15" s="283">
        <f>ROWS(Printing!F5:F14)-2</f>
        <v>8</v>
      </c>
      <c r="G15" s="343">
        <f>Printing!E3</f>
        <v>0</v>
      </c>
      <c r="H15" s="343"/>
      <c r="I15" s="343"/>
      <c r="J15" s="343"/>
    </row>
    <row r="16" spans="1:12" ht="16.5" customHeight="1" x14ac:dyDescent="0.25">
      <c r="B16" s="346" t="s">
        <v>25</v>
      </c>
      <c r="C16" s="346"/>
      <c r="D16" s="346"/>
      <c r="E16" s="282"/>
      <c r="F16" s="283">
        <f>ROWS(Special!E5:E22)-2</f>
        <v>16</v>
      </c>
      <c r="G16" s="343">
        <f>Special!E3</f>
        <v>0</v>
      </c>
      <c r="H16" s="343"/>
      <c r="I16" s="343"/>
      <c r="J16" s="343"/>
    </row>
    <row r="17" spans="1:11" s="103" customFormat="1" ht="16.5" customHeight="1" x14ac:dyDescent="0.25">
      <c r="B17" s="346" t="s">
        <v>208</v>
      </c>
      <c r="C17" s="346"/>
      <c r="D17" s="346"/>
      <c r="E17" s="282"/>
      <c r="F17" s="283">
        <f>ROWS(Objects!E5:E22)-2</f>
        <v>16</v>
      </c>
      <c r="G17" s="343">
        <f>Objects!E3</f>
        <v>0</v>
      </c>
      <c r="H17" s="343"/>
      <c r="I17" s="343"/>
      <c r="J17" s="343"/>
    </row>
    <row r="18" spans="1:11" s="104" customFormat="1" ht="16.5" customHeight="1" x14ac:dyDescent="0.25">
      <c r="B18" s="346" t="s">
        <v>170</v>
      </c>
      <c r="C18" s="346"/>
      <c r="D18" s="346"/>
      <c r="E18" s="282"/>
      <c r="F18" s="283">
        <f>ROWS('Data Analysis'!E5:E17)-2</f>
        <v>11</v>
      </c>
      <c r="G18" s="343">
        <f>'Data Analysis'!E3</f>
        <v>0</v>
      </c>
      <c r="H18" s="343"/>
      <c r="I18" s="343"/>
      <c r="J18" s="343"/>
    </row>
    <row r="19" spans="1:11" ht="16.5" customHeight="1" x14ac:dyDescent="0.25">
      <c r="B19" s="346" t="s">
        <v>283</v>
      </c>
      <c r="C19" s="346"/>
      <c r="D19" s="346"/>
      <c r="E19" s="282"/>
      <c r="F19" s="283">
        <f>ROWS(Charts!E5:E22)-2</f>
        <v>16</v>
      </c>
      <c r="G19" s="343">
        <f>Charts!E3</f>
        <v>0</v>
      </c>
      <c r="H19" s="343"/>
      <c r="I19" s="343"/>
      <c r="J19" s="343"/>
    </row>
    <row r="20" spans="1:11" x14ac:dyDescent="0.25">
      <c r="E20" s="6" t="s">
        <v>248</v>
      </c>
      <c r="F20" s="3">
        <f>SUM(F9:F19)</f>
        <v>142</v>
      </c>
    </row>
    <row r="21" spans="1:11" s="253" customFormat="1" ht="21.75" hidden="1" thickBot="1" x14ac:dyDescent="0.4">
      <c r="B21" s="49" t="s">
        <v>536</v>
      </c>
      <c r="C21" s="49"/>
      <c r="D21" s="49"/>
      <c r="E21" s="49"/>
      <c r="F21" s="49"/>
    </row>
    <row r="22" spans="1:11" s="253" customFormat="1" ht="15.75" hidden="1" x14ac:dyDescent="0.25">
      <c r="B22" s="165">
        <v>1</v>
      </c>
      <c r="C22" s="253" t="str">
        <f ca="1">INDEX(B:B,MATCH(B22,A:A,0))</f>
        <v>Getting started</v>
      </c>
      <c r="D22" s="254"/>
      <c r="F22" s="252">
        <f t="shared" ref="F22:F24" si="0">1*G22</f>
        <v>0</v>
      </c>
      <c r="G22" s="322" t="b">
        <v>0</v>
      </c>
    </row>
    <row r="23" spans="1:11" s="253" customFormat="1" ht="15.75" hidden="1" x14ac:dyDescent="0.25">
      <c r="B23" s="165">
        <v>2</v>
      </c>
      <c r="C23" s="253" t="str">
        <f ca="1">INDEX(B:B,MATCH(B23,A:A,0))</f>
        <v>Basic spreadsheet terminology</v>
      </c>
      <c r="F23" s="252">
        <f t="shared" si="0"/>
        <v>0</v>
      </c>
      <c r="G23" s="322" t="b">
        <v>0</v>
      </c>
    </row>
    <row r="24" spans="1:11" s="253" customFormat="1" ht="15.75" hidden="1" x14ac:dyDescent="0.25">
      <c r="B24" s="165">
        <v>3</v>
      </c>
      <c r="C24" s="253" t="str">
        <f ca="1">INDEX(B:B,MATCH(B24,A:A,0))</f>
        <v>Excel 2010 basics</v>
      </c>
      <c r="F24" s="252">
        <f t="shared" si="0"/>
        <v>0</v>
      </c>
      <c r="G24" s="322" t="b">
        <v>0</v>
      </c>
    </row>
    <row r="25" spans="1:11" s="253" customFormat="1" ht="15.75" hidden="1" x14ac:dyDescent="0.25">
      <c r="B25" s="165">
        <v>4</v>
      </c>
      <c r="C25" s="253" t="str">
        <f ca="1">INDEX(B:B,MATCH(B25,A:A,0))</f>
        <v>How to provide feedback and get help</v>
      </c>
      <c r="F25" s="252">
        <f t="shared" ref="F25" si="1">1*G25</f>
        <v>0</v>
      </c>
      <c r="G25" s="322" t="b">
        <v>0</v>
      </c>
    </row>
    <row r="26" spans="1:11" s="253" customFormat="1" hidden="1" x14ac:dyDescent="0.25"/>
    <row r="27" spans="1:11" s="253" customFormat="1" hidden="1" x14ac:dyDescent="0.25"/>
    <row r="28" spans="1:11" s="253" customFormat="1" ht="21.75" hidden="1" thickBot="1" x14ac:dyDescent="0.4">
      <c r="B28" s="49" t="s">
        <v>557</v>
      </c>
      <c r="C28" s="49"/>
      <c r="D28" s="49"/>
      <c r="E28" s="49"/>
      <c r="F28" s="49"/>
    </row>
    <row r="29" spans="1:11" s="253" customFormat="1" hidden="1" x14ac:dyDescent="0.25">
      <c r="B29" s="344" t="s">
        <v>558</v>
      </c>
      <c r="C29" s="344"/>
      <c r="D29" s="344"/>
      <c r="E29" s="344"/>
      <c r="F29" s="344"/>
      <c r="G29" s="344"/>
      <c r="H29" s="344"/>
      <c r="I29" s="344"/>
      <c r="J29" s="344"/>
      <c r="K29" s="344"/>
    </row>
    <row r="30" spans="1:11" s="318" customFormat="1" ht="23.25" x14ac:dyDescent="0.35">
      <c r="A30" s="243" t="s">
        <v>553</v>
      </c>
    </row>
    <row r="31" spans="1:11" s="318" customFormat="1" x14ac:dyDescent="0.25">
      <c r="B31" s="318" t="s">
        <v>600</v>
      </c>
    </row>
    <row r="32" spans="1:11" s="318" customFormat="1" x14ac:dyDescent="0.25">
      <c r="B32" s="61" t="s">
        <v>554</v>
      </c>
      <c r="C32" s="339" t="s">
        <v>553</v>
      </c>
      <c r="D32" s="339"/>
      <c r="E32" s="339"/>
      <c r="F32" s="339"/>
    </row>
    <row r="33" spans="1:11" s="318" customFormat="1" x14ac:dyDescent="0.25"/>
    <row r="34" spans="1:11" s="318" customFormat="1" ht="23.25" x14ac:dyDescent="0.35">
      <c r="A34" s="243" t="s">
        <v>623</v>
      </c>
    </row>
    <row r="35" spans="1:11" s="318" customFormat="1" x14ac:dyDescent="0.25">
      <c r="B35" s="318" t="s">
        <v>626</v>
      </c>
    </row>
    <row r="36" spans="1:11" s="318" customFormat="1" x14ac:dyDescent="0.25">
      <c r="B36" s="61" t="s">
        <v>554</v>
      </c>
      <c r="C36" s="339" t="s">
        <v>625</v>
      </c>
      <c r="D36" s="339"/>
      <c r="E36" s="339"/>
      <c r="F36" s="339"/>
    </row>
    <row r="37" spans="1:11" s="318" customFormat="1" x14ac:dyDescent="0.25"/>
    <row r="38" spans="1:11" s="318" customFormat="1" x14ac:dyDescent="0.25"/>
    <row r="39" spans="1:11" s="85" customFormat="1" ht="26.25" x14ac:dyDescent="0.25">
      <c r="A39" s="21">
        <f ca="1">MAX(OFFSET(INDIRECT("A1"),0,0,ROW()-1,1))+1</f>
        <v>1</v>
      </c>
      <c r="B39" s="8" t="s">
        <v>542</v>
      </c>
      <c r="C39" s="8"/>
      <c r="D39" s="8"/>
      <c r="E39" s="8"/>
      <c r="F39" s="8"/>
      <c r="G39" s="8"/>
      <c r="H39" s="8"/>
      <c r="I39" s="8"/>
      <c r="J39" s="8"/>
      <c r="K39" s="47" t="s">
        <v>57</v>
      </c>
    </row>
    <row r="40" spans="1:11" s="104" customFormat="1" x14ac:dyDescent="0.25">
      <c r="K40" s="253"/>
    </row>
    <row r="41" spans="1:11" s="104" customFormat="1" x14ac:dyDescent="0.25">
      <c r="B41" s="87" t="s">
        <v>53</v>
      </c>
      <c r="C41" s="10" t="s">
        <v>237</v>
      </c>
    </row>
    <row r="42" spans="1:11" s="104" customFormat="1" ht="15" customHeight="1" x14ac:dyDescent="0.25">
      <c r="C42" s="338" t="s">
        <v>597</v>
      </c>
      <c r="D42" s="338"/>
      <c r="E42" s="338"/>
      <c r="F42" s="338"/>
      <c r="G42" s="338"/>
      <c r="H42" s="338"/>
      <c r="I42" s="338"/>
      <c r="J42" s="338"/>
      <c r="K42" s="338"/>
    </row>
    <row r="43" spans="1:11" s="318" customFormat="1" x14ac:dyDescent="0.25">
      <c r="C43" s="338"/>
      <c r="D43" s="338"/>
      <c r="E43" s="338"/>
      <c r="F43" s="338"/>
      <c r="G43" s="338"/>
      <c r="H43" s="338"/>
      <c r="I43" s="338"/>
      <c r="J43" s="338"/>
      <c r="K43" s="338"/>
    </row>
    <row r="44" spans="1:11" s="104" customFormat="1" x14ac:dyDescent="0.25"/>
    <row r="45" spans="1:11" s="104" customFormat="1" x14ac:dyDescent="0.25">
      <c r="B45" s="87" t="s">
        <v>54</v>
      </c>
      <c r="C45" s="10" t="s">
        <v>238</v>
      </c>
    </row>
    <row r="46" spans="1:11" s="104" customFormat="1" x14ac:dyDescent="0.25">
      <c r="C46" s="338" t="s">
        <v>537</v>
      </c>
      <c r="D46" s="338"/>
      <c r="E46" s="338"/>
      <c r="F46" s="338"/>
      <c r="G46" s="338"/>
      <c r="H46" s="338"/>
      <c r="I46" s="338"/>
      <c r="J46" s="338"/>
      <c r="K46" s="338"/>
    </row>
    <row r="47" spans="1:11" s="104" customFormat="1" x14ac:dyDescent="0.25"/>
    <row r="48" spans="1:11" s="247" customFormat="1" x14ac:dyDescent="0.25">
      <c r="B48" s="87" t="s">
        <v>55</v>
      </c>
      <c r="C48" s="10" t="s">
        <v>562</v>
      </c>
    </row>
    <row r="49" spans="1:11" s="247" customFormat="1" x14ac:dyDescent="0.25">
      <c r="C49" s="338" t="s">
        <v>563</v>
      </c>
      <c r="D49" s="338"/>
      <c r="E49" s="338"/>
      <c r="F49" s="338"/>
      <c r="G49" s="338"/>
      <c r="H49" s="338"/>
      <c r="I49" s="338"/>
      <c r="J49" s="338"/>
      <c r="K49" s="338"/>
    </row>
    <row r="50" spans="1:11" s="253" customFormat="1" x14ac:dyDescent="0.25"/>
    <row r="51" spans="1:11" s="253" customFormat="1" ht="18.75" x14ac:dyDescent="0.3">
      <c r="B51" s="273" t="str">
        <f ca="1">"Tip #"&amp;A39</f>
        <v>Tip #1</v>
      </c>
      <c r="C51" s="272"/>
      <c r="D51" s="272"/>
      <c r="E51" s="250"/>
      <c r="F51" s="250"/>
      <c r="G51" s="250"/>
      <c r="H51" s="250"/>
      <c r="I51" s="250"/>
    </row>
    <row r="52" spans="1:11" s="253" customFormat="1" x14ac:dyDescent="0.25"/>
    <row r="53" spans="1:11" s="247" customFormat="1" x14ac:dyDescent="0.25"/>
    <row r="54" spans="1:11" s="85" customFormat="1" ht="26.25" x14ac:dyDescent="0.25">
      <c r="A54" s="21">
        <f ca="1">MAX(OFFSET(INDIRECT("A1"),0,0,ROW()-1,1))+1</f>
        <v>2</v>
      </c>
      <c r="B54" s="8" t="s">
        <v>541</v>
      </c>
      <c r="C54" s="8"/>
      <c r="D54" s="8"/>
      <c r="E54" s="8"/>
      <c r="F54" s="8"/>
      <c r="G54" s="8"/>
      <c r="H54" s="8"/>
      <c r="I54" s="8"/>
      <c r="J54" s="8"/>
      <c r="K54" s="47" t="s">
        <v>57</v>
      </c>
    </row>
    <row r="55" spans="1:11" x14ac:dyDescent="0.25"/>
    <row r="56" spans="1:11" x14ac:dyDescent="0.25">
      <c r="B56" s="10" t="s">
        <v>564</v>
      </c>
    </row>
    <row r="57" spans="1:11" x14ac:dyDescent="0.25"/>
    <row r="58" spans="1:11" x14ac:dyDescent="0.25"/>
    <row r="59" spans="1:11" x14ac:dyDescent="0.25"/>
    <row r="60" spans="1:11" x14ac:dyDescent="0.25"/>
    <row r="61" spans="1:11" x14ac:dyDescent="0.25"/>
    <row r="62" spans="1:11" x14ac:dyDescent="0.25"/>
    <row r="63" spans="1:11" x14ac:dyDescent="0.25"/>
    <row r="64" spans="1:1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1:11" x14ac:dyDescent="0.25"/>
    <row r="82" spans="1:11" s="253" customFormat="1" ht="19.5" thickBot="1" x14ac:dyDescent="0.35">
      <c r="B82" s="7" t="s">
        <v>538</v>
      </c>
      <c r="C82" s="7" t="s">
        <v>0</v>
      </c>
      <c r="D82" s="7"/>
      <c r="E82" s="7"/>
      <c r="F82" s="7"/>
      <c r="G82" s="7"/>
      <c r="H82" s="7"/>
      <c r="I82" s="7"/>
      <c r="J82" s="7"/>
      <c r="K82" s="7"/>
    </row>
    <row r="83" spans="1:11" x14ac:dyDescent="0.25">
      <c r="B83" s="256" t="s">
        <v>59</v>
      </c>
      <c r="C83" s="257" t="s">
        <v>62</v>
      </c>
      <c r="D83" s="257"/>
      <c r="E83" s="257"/>
      <c r="F83" s="257"/>
      <c r="G83" s="257"/>
      <c r="H83" s="257"/>
      <c r="I83" s="257"/>
      <c r="J83" s="257"/>
      <c r="K83" s="257"/>
    </row>
    <row r="84" spans="1:11" x14ac:dyDescent="0.25">
      <c r="B84" s="258" t="s">
        <v>60</v>
      </c>
      <c r="C84" s="259" t="s">
        <v>63</v>
      </c>
      <c r="D84" s="259"/>
      <c r="E84" s="259"/>
      <c r="F84" s="259"/>
      <c r="G84" s="259"/>
      <c r="H84" s="259"/>
      <c r="I84" s="259"/>
      <c r="J84" s="259"/>
      <c r="K84" s="259"/>
    </row>
    <row r="85" spans="1:11" x14ac:dyDescent="0.25">
      <c r="B85" s="349" t="s">
        <v>61</v>
      </c>
      <c r="C85" s="356" t="s">
        <v>73</v>
      </c>
      <c r="D85" s="356"/>
      <c r="E85" s="356"/>
      <c r="F85" s="356"/>
      <c r="G85" s="356"/>
      <c r="H85" s="356"/>
      <c r="I85" s="356"/>
      <c r="J85" s="356"/>
      <c r="K85" s="356"/>
    </row>
    <row r="86" spans="1:11" x14ac:dyDescent="0.25">
      <c r="B86" s="350"/>
      <c r="C86" s="356"/>
      <c r="D86" s="356"/>
      <c r="E86" s="356"/>
      <c r="F86" s="356"/>
      <c r="G86" s="356"/>
      <c r="H86" s="356"/>
      <c r="I86" s="356"/>
      <c r="J86" s="356"/>
      <c r="K86" s="356"/>
    </row>
    <row r="87" spans="1:11" x14ac:dyDescent="0.25">
      <c r="B87" s="349" t="s">
        <v>64</v>
      </c>
      <c r="C87" s="356" t="s">
        <v>544</v>
      </c>
      <c r="D87" s="356"/>
      <c r="E87" s="356"/>
      <c r="F87" s="356"/>
      <c r="G87" s="356"/>
      <c r="H87" s="356"/>
      <c r="I87" s="356"/>
      <c r="J87" s="356"/>
      <c r="K87" s="356"/>
    </row>
    <row r="88" spans="1:11" x14ac:dyDescent="0.25">
      <c r="B88" s="350"/>
      <c r="C88" s="356"/>
      <c r="D88" s="356"/>
      <c r="E88" s="356"/>
      <c r="F88" s="356"/>
      <c r="G88" s="356"/>
      <c r="H88" s="356"/>
      <c r="I88" s="356"/>
      <c r="J88" s="356"/>
      <c r="K88" s="356"/>
    </row>
    <row r="89" spans="1:11" x14ac:dyDescent="0.25"/>
    <row r="90" spans="1:11" s="253" customFormat="1" x14ac:dyDescent="0.25"/>
    <row r="91" spans="1:11" s="253" customFormat="1" ht="18.75" x14ac:dyDescent="0.3">
      <c r="B91" s="273" t="str">
        <f ca="1">"Tip #"&amp;A54</f>
        <v>Tip #2</v>
      </c>
      <c r="C91" s="272"/>
      <c r="D91" s="272"/>
      <c r="E91" s="250"/>
      <c r="F91" s="250"/>
      <c r="G91" s="250"/>
      <c r="H91" s="250"/>
      <c r="I91" s="250"/>
    </row>
    <row r="92" spans="1:11" s="253" customFormat="1" x14ac:dyDescent="0.25"/>
    <row r="93" spans="1:11" s="253" customFormat="1" x14ac:dyDescent="0.25"/>
    <row r="94" spans="1:11" s="85" customFormat="1" ht="26.25" x14ac:dyDescent="0.25">
      <c r="A94" s="21">
        <f ca="1">MAX(OFFSET(INDIRECT("A1"),0,0,ROW()-1,1))+1</f>
        <v>3</v>
      </c>
      <c r="B94" s="8" t="s">
        <v>540</v>
      </c>
      <c r="C94" s="8"/>
      <c r="D94" s="8"/>
      <c r="E94" s="8"/>
      <c r="F94" s="8"/>
      <c r="G94" s="8"/>
      <c r="H94" s="8"/>
      <c r="I94" s="8"/>
      <c r="J94" s="8"/>
      <c r="K94" s="47" t="s">
        <v>57</v>
      </c>
    </row>
    <row r="95" spans="1:11" s="253" customFormat="1" x14ac:dyDescent="0.25"/>
    <row r="96" spans="1:11" ht="15" customHeight="1" x14ac:dyDescent="0.25">
      <c r="B96" s="338" t="s">
        <v>543</v>
      </c>
      <c r="C96" s="338"/>
      <c r="D96" s="338"/>
      <c r="E96" s="338"/>
      <c r="F96" s="338"/>
      <c r="G96" s="338"/>
      <c r="H96" s="338"/>
      <c r="I96" s="338"/>
      <c r="J96" s="338"/>
      <c r="K96" s="338"/>
    </row>
    <row r="97" spans="2:11" s="247" customFormat="1" ht="15" customHeight="1" x14ac:dyDescent="0.25">
      <c r="B97" s="338"/>
      <c r="C97" s="338"/>
      <c r="D97" s="338"/>
      <c r="E97" s="338"/>
      <c r="F97" s="338"/>
      <c r="G97" s="338"/>
      <c r="H97" s="338"/>
      <c r="I97" s="338"/>
      <c r="J97" s="338"/>
      <c r="K97" s="338"/>
    </row>
    <row r="98" spans="2:11" x14ac:dyDescent="0.25"/>
    <row r="99" spans="2:11" x14ac:dyDescent="0.25">
      <c r="B99" s="61" t="s">
        <v>129</v>
      </c>
      <c r="C99" s="352" t="s">
        <v>545</v>
      </c>
      <c r="D99" s="353"/>
      <c r="E99" s="353"/>
      <c r="F99" s="353"/>
      <c r="G99" s="353"/>
      <c r="H99" s="353"/>
      <c r="I99" s="353"/>
      <c r="J99" s="353"/>
    </row>
    <row r="100" spans="2:11" s="253" customFormat="1" x14ac:dyDescent="0.25">
      <c r="B100" s="10"/>
    </row>
    <row r="101" spans="2:11" x14ac:dyDescent="0.25">
      <c r="B101" s="10"/>
      <c r="C101" s="251" t="s">
        <v>546</v>
      </c>
    </row>
    <row r="102" spans="2:11" x14ac:dyDescent="0.25">
      <c r="B102" s="10"/>
    </row>
    <row r="103" spans="2:11" x14ac:dyDescent="0.25">
      <c r="C103" s="255" t="s">
        <v>66</v>
      </c>
      <c r="D103" s="30"/>
      <c r="E103" s="30"/>
      <c r="F103" s="30"/>
      <c r="G103" s="30" t="s">
        <v>67</v>
      </c>
      <c r="H103" s="30"/>
      <c r="I103" s="25"/>
      <c r="J103" s="25"/>
    </row>
    <row r="104" spans="2:11" x14ac:dyDescent="0.25">
      <c r="B104" s="6"/>
      <c r="C104" s="336" t="s">
        <v>68</v>
      </c>
      <c r="D104" s="336"/>
      <c r="E104" s="336"/>
      <c r="F104" s="336"/>
      <c r="G104" s="34">
        <v>3.0555555555555557E-3</v>
      </c>
    </row>
    <row r="105" spans="2:11" x14ac:dyDescent="0.25">
      <c r="B105" s="6"/>
      <c r="C105" s="336" t="s">
        <v>69</v>
      </c>
      <c r="D105" s="336"/>
      <c r="E105" s="336"/>
      <c r="F105" s="336"/>
      <c r="G105" s="34">
        <v>1.2384259259259258E-3</v>
      </c>
      <c r="H105" s="19" t="s">
        <v>74</v>
      </c>
    </row>
    <row r="106" spans="2:11" x14ac:dyDescent="0.25">
      <c r="B106" s="6"/>
      <c r="C106" s="336" t="s">
        <v>70</v>
      </c>
      <c r="D106" s="336"/>
      <c r="E106" s="336"/>
      <c r="F106" s="336"/>
      <c r="G106" s="34">
        <v>2.9166666666666668E-3</v>
      </c>
    </row>
    <row r="107" spans="2:11" x14ac:dyDescent="0.25">
      <c r="B107" s="6"/>
      <c r="C107" s="336" t="s">
        <v>71</v>
      </c>
      <c r="D107" s="336"/>
      <c r="E107" s="336"/>
      <c r="F107" s="336"/>
      <c r="G107" s="34">
        <v>1.9791666666666668E-3</v>
      </c>
    </row>
    <row r="108" spans="2:11" x14ac:dyDescent="0.25">
      <c r="B108" s="6"/>
      <c r="C108" s="337" t="s">
        <v>72</v>
      </c>
      <c r="D108" s="337"/>
      <c r="E108" s="337"/>
      <c r="F108" s="337"/>
      <c r="G108" s="36">
        <v>2.9976851851851848E-3</v>
      </c>
      <c r="H108" s="50" t="s">
        <v>539</v>
      </c>
      <c r="I108" s="35"/>
      <c r="J108" s="35"/>
    </row>
    <row r="109" spans="2:11" x14ac:dyDescent="0.25">
      <c r="D109" s="6"/>
      <c r="E109" s="6"/>
      <c r="F109" s="6" t="s">
        <v>65</v>
      </c>
      <c r="G109" s="34">
        <f>SUM(G104:G108)</f>
        <v>1.21875E-2</v>
      </c>
      <c r="H109" t="str">
        <f>" ("&amp;MINUTE(G109)&amp;" minutes, "&amp;SECOND(G109)&amp;" seconds)"</f>
        <v xml:space="preserve"> (17 minutes, 33 seconds)</v>
      </c>
    </row>
    <row r="110" spans="2:11" x14ac:dyDescent="0.25"/>
    <row r="111" spans="2:11" s="253" customFormat="1" x14ac:dyDescent="0.25"/>
    <row r="112" spans="2:11" s="253" customFormat="1" ht="18.75" x14ac:dyDescent="0.3">
      <c r="B112" s="273" t="str">
        <f ca="1">"Tip #"&amp;A94</f>
        <v>Tip #3</v>
      </c>
      <c r="C112" s="272"/>
      <c r="D112" s="272"/>
      <c r="E112" s="250"/>
      <c r="F112" s="250"/>
      <c r="G112" s="250"/>
      <c r="H112" s="250"/>
      <c r="I112" s="250"/>
    </row>
    <row r="113" spans="1:11" s="253" customFormat="1" x14ac:dyDescent="0.25"/>
    <row r="114" spans="1:11" s="253" customFormat="1" x14ac:dyDescent="0.25"/>
    <row r="115" spans="1:11" s="85" customFormat="1" ht="26.25" x14ac:dyDescent="0.25">
      <c r="A115" s="21">
        <f ca="1">MAX(OFFSET(INDIRECT("A1"),0,0,ROW()-1,1))+1</f>
        <v>4</v>
      </c>
      <c r="B115" s="8" t="s">
        <v>549</v>
      </c>
      <c r="C115" s="8"/>
      <c r="D115" s="8"/>
      <c r="E115" s="8"/>
      <c r="F115" s="8"/>
      <c r="G115" s="8"/>
      <c r="H115" s="8"/>
      <c r="I115" s="8"/>
      <c r="J115" s="8"/>
      <c r="K115" s="47" t="s">
        <v>57</v>
      </c>
    </row>
    <row r="116" spans="1:11" s="253" customFormat="1" x14ac:dyDescent="0.25"/>
    <row r="117" spans="1:11" ht="19.5" thickBot="1" x14ac:dyDescent="0.35">
      <c r="B117" s="7" t="s">
        <v>550</v>
      </c>
      <c r="C117" s="7"/>
      <c r="D117" s="7"/>
      <c r="E117" s="7"/>
      <c r="F117" s="7"/>
      <c r="G117" s="7"/>
      <c r="H117" s="7"/>
      <c r="I117" s="7"/>
      <c r="J117" s="7"/>
      <c r="K117" s="7"/>
    </row>
    <row r="118" spans="1:11" x14ac:dyDescent="0.25"/>
    <row r="119" spans="1:11" x14ac:dyDescent="0.25">
      <c r="B119" s="338" t="s">
        <v>565</v>
      </c>
      <c r="C119" s="338"/>
      <c r="D119" s="338"/>
      <c r="E119" s="338"/>
      <c r="F119" s="338"/>
      <c r="G119" s="338"/>
      <c r="H119" s="338"/>
      <c r="I119" s="338"/>
      <c r="J119" s="338"/>
      <c r="K119" s="338"/>
    </row>
    <row r="120" spans="1:11" s="253" customFormat="1" x14ac:dyDescent="0.25">
      <c r="B120" s="338"/>
      <c r="C120" s="338"/>
      <c r="D120" s="338"/>
      <c r="E120" s="338"/>
      <c r="F120" s="338"/>
      <c r="G120" s="338"/>
      <c r="H120" s="338"/>
      <c r="I120" s="338"/>
      <c r="J120" s="338"/>
      <c r="K120" s="338"/>
    </row>
    <row r="121" spans="1:11" x14ac:dyDescent="0.25">
      <c r="B121" s="338"/>
      <c r="C121" s="338"/>
      <c r="D121" s="338"/>
      <c r="E121" s="338"/>
      <c r="F121" s="338"/>
      <c r="G121" s="338"/>
      <c r="H121" s="338"/>
      <c r="I121" s="338"/>
      <c r="J121" s="338"/>
      <c r="K121" s="338"/>
    </row>
    <row r="122" spans="1:11" x14ac:dyDescent="0.25"/>
    <row r="123" spans="1:11" s="253" customFormat="1" x14ac:dyDescent="0.25">
      <c r="B123" s="10" t="s">
        <v>551</v>
      </c>
    </row>
    <row r="124" spans="1:11" s="253" customFormat="1" x14ac:dyDescent="0.25"/>
    <row r="125" spans="1:11" s="253" customFormat="1" x14ac:dyDescent="0.25">
      <c r="B125" s="338" t="s">
        <v>555</v>
      </c>
      <c r="C125" s="338"/>
      <c r="D125" s="338"/>
      <c r="E125" s="338"/>
      <c r="F125" s="338"/>
      <c r="G125" s="338"/>
      <c r="H125" s="338"/>
      <c r="I125" s="338"/>
      <c r="J125" s="338"/>
      <c r="K125" s="338"/>
    </row>
    <row r="126" spans="1:11" s="253" customFormat="1" x14ac:dyDescent="0.25"/>
    <row r="127" spans="1:11" s="253" customFormat="1" x14ac:dyDescent="0.25">
      <c r="B127" s="61" t="s">
        <v>554</v>
      </c>
      <c r="C127" s="339" t="s">
        <v>553</v>
      </c>
      <c r="D127" s="339"/>
      <c r="E127" s="339"/>
      <c r="F127" s="339"/>
    </row>
    <row r="128" spans="1:11" s="253" customFormat="1" x14ac:dyDescent="0.25">
      <c r="B128" s="249"/>
      <c r="C128" s="249"/>
      <c r="H128" s="249"/>
      <c r="I128" s="249"/>
      <c r="J128" s="249"/>
      <c r="K128" s="249"/>
    </row>
    <row r="129" spans="2:11" s="253" customFormat="1" ht="15" customHeight="1" x14ac:dyDescent="0.25">
      <c r="B129" s="61" t="s">
        <v>51</v>
      </c>
      <c r="C129" s="340" t="s">
        <v>556</v>
      </c>
      <c r="D129" s="340"/>
      <c r="E129" s="340"/>
      <c r="F129" s="340"/>
      <c r="G129" s="340"/>
      <c r="H129" s="340"/>
      <c r="I129" s="340"/>
      <c r="J129" s="340"/>
      <c r="K129" s="340"/>
    </row>
    <row r="130" spans="2:11" s="253" customFormat="1" x14ac:dyDescent="0.25">
      <c r="B130" s="249"/>
      <c r="C130" s="340"/>
      <c r="D130" s="340"/>
      <c r="E130" s="340"/>
      <c r="F130" s="340"/>
      <c r="G130" s="340"/>
      <c r="H130" s="340"/>
      <c r="I130" s="340"/>
      <c r="J130" s="340"/>
      <c r="K130" s="340"/>
    </row>
    <row r="131" spans="2:11" s="253" customFormat="1" x14ac:dyDescent="0.25">
      <c r="B131" s="249"/>
      <c r="C131" s="249"/>
      <c r="H131" s="249"/>
      <c r="I131" s="249"/>
      <c r="J131" s="249"/>
      <c r="K131" s="249"/>
    </row>
    <row r="132" spans="2:11" s="253" customFormat="1" ht="19.5" thickBot="1" x14ac:dyDescent="0.35">
      <c r="B132" s="7" t="s">
        <v>559</v>
      </c>
      <c r="C132" s="7"/>
      <c r="D132" s="7"/>
      <c r="E132" s="7"/>
      <c r="F132" s="7"/>
      <c r="G132" s="7"/>
      <c r="H132" s="7"/>
      <c r="I132" s="7"/>
      <c r="J132" s="7"/>
      <c r="K132" s="7"/>
    </row>
    <row r="133" spans="2:11" s="253" customFormat="1" x14ac:dyDescent="0.25"/>
    <row r="134" spans="2:11" s="253" customFormat="1" x14ac:dyDescent="0.25">
      <c r="B134" s="338" t="s">
        <v>552</v>
      </c>
      <c r="C134" s="338"/>
      <c r="D134" s="338"/>
      <c r="E134" s="338"/>
      <c r="F134" s="338"/>
      <c r="G134" s="338"/>
      <c r="H134" s="338"/>
      <c r="I134" s="338"/>
      <c r="J134" s="338"/>
      <c r="K134" s="338"/>
    </row>
    <row r="135" spans="2:11" s="253" customFormat="1" x14ac:dyDescent="0.25">
      <c r="B135" s="338"/>
      <c r="C135" s="338"/>
      <c r="D135" s="338"/>
      <c r="E135" s="338"/>
      <c r="F135" s="338"/>
      <c r="G135" s="338"/>
      <c r="H135" s="338"/>
      <c r="I135" s="338"/>
      <c r="J135" s="338"/>
      <c r="K135" s="338"/>
    </row>
    <row r="136" spans="2:11" s="253" customFormat="1" x14ac:dyDescent="0.25"/>
    <row r="137" spans="2:11" s="253" customFormat="1" x14ac:dyDescent="0.25"/>
    <row r="138" spans="2:11" s="253" customFormat="1" ht="18.75" x14ac:dyDescent="0.3">
      <c r="B138" s="273" t="str">
        <f ca="1">"Tip #"&amp;A115</f>
        <v>Tip #4</v>
      </c>
      <c r="C138" s="272"/>
      <c r="D138" s="266"/>
      <c r="E138" s="250"/>
      <c r="F138" s="250"/>
      <c r="G138" s="250"/>
      <c r="H138" s="250"/>
      <c r="I138" s="250"/>
    </row>
    <row r="139" spans="2:11" s="104" customFormat="1" x14ac:dyDescent="0.25"/>
    <row r="140" spans="2:11" s="104" customFormat="1" x14ac:dyDescent="0.25"/>
    <row r="141" spans="2:11" x14ac:dyDescent="0.25">
      <c r="C141" s="340" t="s">
        <v>582</v>
      </c>
      <c r="D141" s="340"/>
      <c r="E141" s="340"/>
      <c r="F141" s="340"/>
      <c r="G141" s="340"/>
      <c r="H141" s="340"/>
      <c r="I141" s="340"/>
      <c r="J141" s="104"/>
      <c r="K141" s="104"/>
    </row>
    <row r="142" spans="2:11" s="253" customFormat="1" x14ac:dyDescent="0.25">
      <c r="C142" s="340"/>
      <c r="D142" s="340"/>
      <c r="E142" s="340"/>
      <c r="F142" s="340"/>
      <c r="G142" s="340"/>
      <c r="H142" s="340"/>
      <c r="I142" s="340"/>
    </row>
    <row r="143" spans="2:11" s="253" customFormat="1" x14ac:dyDescent="0.25"/>
    <row r="144" spans="2:11" s="253" customFormat="1" x14ac:dyDescent="0.25"/>
    <row r="145" spans="1:11" x14ac:dyDescent="0.25"/>
    <row r="146" spans="1:11" s="85" customFormat="1" ht="26.25" x14ac:dyDescent="0.25">
      <c r="A146" s="260"/>
      <c r="B146" s="261" t="s">
        <v>548</v>
      </c>
      <c r="C146" s="261"/>
      <c r="D146" s="261"/>
      <c r="E146" s="261"/>
      <c r="F146" s="261"/>
      <c r="G146" s="261"/>
      <c r="H146" s="261"/>
      <c r="I146" s="261"/>
      <c r="J146" s="261"/>
      <c r="K146" s="262" t="s">
        <v>57</v>
      </c>
    </row>
    <row r="147" spans="1:11" s="253" customFormat="1" x14ac:dyDescent="0.25"/>
    <row r="148" spans="1:11" s="253" customFormat="1" ht="19.5" thickBot="1" x14ac:dyDescent="0.35">
      <c r="B148" s="7" t="s">
        <v>560</v>
      </c>
      <c r="C148" s="7"/>
      <c r="D148" s="7"/>
      <c r="E148" s="7"/>
      <c r="F148" s="7"/>
      <c r="G148" s="7"/>
      <c r="H148" s="7"/>
      <c r="I148" s="7"/>
      <c r="J148" s="7"/>
      <c r="K148" s="7"/>
    </row>
    <row r="149" spans="1:11" s="253" customFormat="1" x14ac:dyDescent="0.25"/>
    <row r="150" spans="1:11" s="253" customFormat="1" x14ac:dyDescent="0.25">
      <c r="B150" s="338" t="s">
        <v>561</v>
      </c>
      <c r="C150" s="338"/>
      <c r="D150" s="338"/>
      <c r="E150" s="338"/>
      <c r="F150" s="338"/>
      <c r="G150" s="338"/>
      <c r="H150" s="338"/>
      <c r="I150" s="338"/>
      <c r="J150" s="338"/>
      <c r="K150" s="338"/>
    </row>
    <row r="151" spans="1:11" s="253" customFormat="1" x14ac:dyDescent="0.25">
      <c r="B151" s="338"/>
      <c r="C151" s="338"/>
      <c r="D151" s="338"/>
      <c r="E151" s="338"/>
      <c r="F151" s="338"/>
      <c r="G151" s="338"/>
      <c r="H151" s="338"/>
      <c r="I151" s="338"/>
      <c r="J151" s="338"/>
      <c r="K151" s="338"/>
    </row>
    <row r="152" spans="1:11" s="253" customFormat="1" x14ac:dyDescent="0.25">
      <c r="B152" s="338"/>
      <c r="C152" s="338"/>
      <c r="D152" s="338"/>
      <c r="E152" s="338"/>
      <c r="F152" s="338"/>
      <c r="G152" s="338"/>
      <c r="H152" s="338"/>
      <c r="I152" s="338"/>
      <c r="J152" s="338"/>
      <c r="K152" s="338"/>
    </row>
    <row r="153" spans="1:11" s="253" customFormat="1" x14ac:dyDescent="0.25">
      <c r="B153" s="338"/>
      <c r="C153" s="338"/>
      <c r="D153" s="338"/>
      <c r="E153" s="338"/>
      <c r="F153" s="338"/>
      <c r="G153" s="338"/>
      <c r="H153" s="338"/>
      <c r="I153" s="338"/>
      <c r="J153" s="338"/>
      <c r="K153" s="338"/>
    </row>
    <row r="154" spans="1:11" s="253" customFormat="1" x14ac:dyDescent="0.25"/>
    <row r="155" spans="1:11" ht="19.5" thickBot="1" x14ac:dyDescent="0.35">
      <c r="B155" s="7" t="s">
        <v>84</v>
      </c>
      <c r="C155" s="7"/>
      <c r="D155" s="7"/>
      <c r="E155" s="7"/>
      <c r="F155" s="7"/>
      <c r="G155" s="7"/>
      <c r="H155" s="7"/>
      <c r="I155" s="7"/>
      <c r="J155" s="7"/>
      <c r="K155" s="7"/>
    </row>
    <row r="156" spans="1:11" x14ac:dyDescent="0.25"/>
    <row r="157" spans="1:11" x14ac:dyDescent="0.25">
      <c r="B157" s="338" t="s">
        <v>83</v>
      </c>
      <c r="C157" s="338"/>
      <c r="D157" s="338"/>
      <c r="E157" s="338"/>
      <c r="F157" s="338"/>
      <c r="G157" s="338"/>
      <c r="H157" s="338"/>
      <c r="I157" s="338"/>
      <c r="J157" s="338"/>
      <c r="K157" s="338"/>
    </row>
    <row r="158" spans="1:11" x14ac:dyDescent="0.25">
      <c r="B158" s="338"/>
      <c r="C158" s="338"/>
      <c r="D158" s="338"/>
      <c r="E158" s="338"/>
      <c r="F158" s="338"/>
      <c r="G158" s="338"/>
      <c r="H158" s="338"/>
      <c r="I158" s="338"/>
      <c r="J158" s="338"/>
      <c r="K158" s="338"/>
    </row>
    <row r="159" spans="1:11" x14ac:dyDescent="0.25">
      <c r="B159" s="338"/>
      <c r="C159" s="338"/>
      <c r="D159" s="338"/>
      <c r="E159" s="338"/>
      <c r="F159" s="338"/>
      <c r="G159" s="338"/>
      <c r="H159" s="338"/>
      <c r="I159" s="338"/>
      <c r="J159" s="338"/>
      <c r="K159" s="338"/>
    </row>
    <row r="160" spans="1:11" s="104" customFormat="1" x14ac:dyDescent="0.25"/>
    <row r="161" spans="2:11" ht="19.5" thickBot="1" x14ac:dyDescent="0.35">
      <c r="B161" s="7" t="s">
        <v>86</v>
      </c>
      <c r="C161" s="7"/>
      <c r="D161" s="7"/>
      <c r="E161" s="7"/>
      <c r="F161" s="7"/>
      <c r="G161" s="7"/>
      <c r="H161" s="7"/>
      <c r="I161" s="7"/>
      <c r="J161" s="7"/>
      <c r="K161" s="7"/>
    </row>
    <row r="162" spans="2:11" x14ac:dyDescent="0.25"/>
    <row r="163" spans="2:11" x14ac:dyDescent="0.25">
      <c r="B163" s="338" t="s">
        <v>85</v>
      </c>
      <c r="C163" s="338"/>
      <c r="D163" s="338"/>
      <c r="E163" s="338"/>
      <c r="F163" s="338"/>
      <c r="G163" s="338"/>
      <c r="H163" s="338"/>
      <c r="I163" s="338"/>
      <c r="J163" s="338"/>
      <c r="K163" s="338"/>
    </row>
    <row r="164" spans="2:11" x14ac:dyDescent="0.25">
      <c r="B164" s="338"/>
      <c r="C164" s="338"/>
      <c r="D164" s="338"/>
      <c r="E164" s="338"/>
      <c r="F164" s="338"/>
      <c r="G164" s="338"/>
      <c r="H164" s="338"/>
      <c r="I164" s="338"/>
      <c r="J164" s="338"/>
      <c r="K164" s="338"/>
    </row>
    <row r="165" spans="2:11" x14ac:dyDescent="0.25">
      <c r="B165" s="338"/>
      <c r="C165" s="338"/>
      <c r="D165" s="338"/>
      <c r="E165" s="338"/>
      <c r="F165" s="338"/>
      <c r="G165" s="338"/>
      <c r="H165" s="338"/>
      <c r="I165" s="338"/>
      <c r="J165" s="338"/>
      <c r="K165" s="338"/>
    </row>
    <row r="166" spans="2:11" x14ac:dyDescent="0.25"/>
    <row r="167" spans="2:11" ht="19.5" thickBot="1" x14ac:dyDescent="0.35">
      <c r="B167" s="7" t="s">
        <v>94</v>
      </c>
      <c r="C167" s="7"/>
      <c r="D167" s="7"/>
      <c r="E167" s="7"/>
      <c r="F167" s="7"/>
      <c r="G167" s="7"/>
      <c r="H167" s="7"/>
      <c r="I167" s="7"/>
      <c r="J167" s="7"/>
      <c r="K167" s="7"/>
    </row>
    <row r="168" spans="2:11" x14ac:dyDescent="0.25"/>
    <row r="169" spans="2:11" x14ac:dyDescent="0.25">
      <c r="B169" s="338" t="s">
        <v>547</v>
      </c>
      <c r="C169" s="338"/>
      <c r="D169" s="338"/>
      <c r="E169" s="338"/>
      <c r="F169" s="338"/>
      <c r="G169" s="338"/>
      <c r="H169" s="338"/>
      <c r="I169" s="338"/>
      <c r="J169" s="338"/>
      <c r="K169" s="338"/>
    </row>
    <row r="170" spans="2:11" x14ac:dyDescent="0.25">
      <c r="B170" s="338"/>
      <c r="C170" s="338"/>
      <c r="D170" s="338"/>
      <c r="E170" s="338"/>
      <c r="F170" s="338"/>
      <c r="G170" s="338"/>
      <c r="H170" s="338"/>
      <c r="I170" s="338"/>
      <c r="J170" s="338"/>
      <c r="K170" s="338"/>
    </row>
    <row r="171" spans="2:11" x14ac:dyDescent="0.25"/>
    <row r="172" spans="2:11" x14ac:dyDescent="0.25">
      <c r="B172" s="10" t="s">
        <v>9</v>
      </c>
    </row>
    <row r="173" spans="2:11" x14ac:dyDescent="0.25">
      <c r="C173" t="s">
        <v>91</v>
      </c>
    </row>
    <row r="174" spans="2:11" x14ac:dyDescent="0.25"/>
    <row r="175" spans="2:11" x14ac:dyDescent="0.25">
      <c r="B175" s="10" t="s">
        <v>88</v>
      </c>
    </row>
    <row r="176" spans="2:11" x14ac:dyDescent="0.25">
      <c r="C176" t="s">
        <v>92</v>
      </c>
    </row>
    <row r="177" spans="2:11" x14ac:dyDescent="0.25"/>
    <row r="178" spans="2:11" x14ac:dyDescent="0.25">
      <c r="C178" s="338" t="s">
        <v>87</v>
      </c>
      <c r="D178" s="338"/>
      <c r="E178" s="338"/>
      <c r="F178" s="338"/>
      <c r="G178" s="338"/>
      <c r="H178" s="338"/>
      <c r="I178" s="338"/>
      <c r="J178" s="338"/>
      <c r="K178" s="338"/>
    </row>
    <row r="179" spans="2:11" x14ac:dyDescent="0.25">
      <c r="C179" s="338"/>
      <c r="D179" s="338"/>
      <c r="E179" s="338"/>
      <c r="F179" s="338"/>
      <c r="G179" s="338"/>
      <c r="H179" s="338"/>
      <c r="I179" s="338"/>
      <c r="J179" s="338"/>
      <c r="K179" s="338"/>
    </row>
    <row r="180" spans="2:11" x14ac:dyDescent="0.25">
      <c r="G180" s="10"/>
    </row>
    <row r="181" spans="2:11" x14ac:dyDescent="0.25">
      <c r="B181" s="10" t="s">
        <v>89</v>
      </c>
    </row>
    <row r="182" spans="2:11" x14ac:dyDescent="0.25">
      <c r="C182" t="s">
        <v>93</v>
      </c>
    </row>
    <row r="183" spans="2:11" x14ac:dyDescent="0.25"/>
    <row r="184" spans="2:11" x14ac:dyDescent="0.25">
      <c r="C184" s="338" t="s">
        <v>90</v>
      </c>
      <c r="D184" s="338"/>
      <c r="E184" s="338"/>
      <c r="F184" s="338"/>
      <c r="G184" s="338"/>
      <c r="H184" s="338"/>
      <c r="I184" s="338"/>
      <c r="J184" s="338"/>
      <c r="K184" s="338"/>
    </row>
    <row r="185" spans="2:11" x14ac:dyDescent="0.25">
      <c r="C185" s="338"/>
      <c r="D185" s="338"/>
      <c r="E185" s="338"/>
      <c r="F185" s="338"/>
      <c r="G185" s="338"/>
      <c r="H185" s="338"/>
      <c r="I185" s="338"/>
      <c r="J185" s="338"/>
      <c r="K185" s="338"/>
    </row>
    <row r="186" spans="2:11" x14ac:dyDescent="0.25"/>
    <row r="187" spans="2:11" s="242" customFormat="1" ht="19.5" thickBot="1" x14ac:dyDescent="0.35">
      <c r="B187" s="7" t="s">
        <v>524</v>
      </c>
      <c r="C187" s="7"/>
      <c r="D187" s="7"/>
      <c r="E187" s="7"/>
      <c r="F187" s="7"/>
      <c r="G187" s="7"/>
      <c r="H187" s="7"/>
      <c r="I187" s="7"/>
      <c r="J187" s="7"/>
      <c r="K187" s="7"/>
    </row>
    <row r="188" spans="2:11" s="242" customFormat="1" x14ac:dyDescent="0.25"/>
    <row r="189" spans="2:11" s="242" customFormat="1" x14ac:dyDescent="0.25">
      <c r="B189" s="10" t="s">
        <v>525</v>
      </c>
    </row>
    <row r="190" spans="2:11" s="242" customFormat="1" x14ac:dyDescent="0.25">
      <c r="B190" s="342" t="s">
        <v>534</v>
      </c>
      <c r="C190" s="342"/>
      <c r="D190" s="342"/>
      <c r="E190" s="342"/>
      <c r="F190" s="342"/>
      <c r="G190" s="342"/>
      <c r="H190" s="342"/>
      <c r="I190" s="342"/>
      <c r="J190" s="342"/>
      <c r="K190" s="342"/>
    </row>
    <row r="191" spans="2:11" s="242" customFormat="1" x14ac:dyDescent="0.25">
      <c r="B191" s="342"/>
      <c r="C191" s="342"/>
      <c r="D191" s="342"/>
      <c r="E191" s="342"/>
      <c r="F191" s="342"/>
      <c r="G191" s="342"/>
      <c r="H191" s="342"/>
      <c r="I191" s="342"/>
      <c r="J191" s="342"/>
      <c r="K191" s="342"/>
    </row>
    <row r="192" spans="2:11" s="242" customFormat="1" x14ac:dyDescent="0.25">
      <c r="B192" s="342"/>
      <c r="C192" s="342"/>
      <c r="D192" s="342"/>
      <c r="E192" s="342"/>
      <c r="F192" s="342"/>
      <c r="G192" s="342"/>
      <c r="H192" s="342"/>
      <c r="I192" s="342"/>
      <c r="J192" s="342"/>
      <c r="K192" s="342"/>
    </row>
    <row r="193" spans="2:11" s="247" customFormat="1" x14ac:dyDescent="0.25">
      <c r="B193" s="342"/>
      <c r="C193" s="342"/>
      <c r="D193" s="342"/>
      <c r="E193" s="342"/>
      <c r="F193" s="342"/>
      <c r="G193" s="342"/>
      <c r="H193" s="342"/>
      <c r="I193" s="342"/>
      <c r="J193" s="342"/>
      <c r="K193" s="342"/>
    </row>
    <row r="194" spans="2:11" s="242" customFormat="1" x14ac:dyDescent="0.25">
      <c r="B194" s="342"/>
      <c r="C194" s="342"/>
      <c r="D194" s="342"/>
      <c r="E194" s="342"/>
      <c r="F194" s="342"/>
      <c r="G194" s="342"/>
      <c r="H194" s="342"/>
      <c r="I194" s="342"/>
      <c r="J194" s="342"/>
      <c r="K194" s="342"/>
    </row>
    <row r="195" spans="2:11" s="242" customFormat="1" x14ac:dyDescent="0.25">
      <c r="B195" s="342"/>
      <c r="C195" s="342"/>
      <c r="D195" s="342"/>
      <c r="E195" s="342"/>
      <c r="F195" s="342"/>
      <c r="G195" s="342"/>
      <c r="H195" s="342"/>
      <c r="I195" s="342"/>
      <c r="J195" s="342"/>
      <c r="K195" s="342"/>
    </row>
    <row r="196" spans="2:11" s="242" customFormat="1" x14ac:dyDescent="0.25"/>
    <row r="197" spans="2:11" s="242" customFormat="1" x14ac:dyDescent="0.25">
      <c r="B197" s="10" t="s">
        <v>526</v>
      </c>
    </row>
    <row r="198" spans="2:11" s="242" customFormat="1" x14ac:dyDescent="0.25">
      <c r="B198" s="342" t="s">
        <v>533</v>
      </c>
      <c r="C198" s="342"/>
      <c r="D198" s="342"/>
      <c r="E198" s="342"/>
      <c r="F198" s="342"/>
      <c r="G198" s="342"/>
      <c r="H198" s="342"/>
      <c r="I198" s="342"/>
      <c r="J198" s="342"/>
      <c r="K198" s="342"/>
    </row>
    <row r="199" spans="2:11" s="242" customFormat="1" x14ac:dyDescent="0.25">
      <c r="B199" s="342"/>
      <c r="C199" s="342"/>
      <c r="D199" s="342"/>
      <c r="E199" s="342"/>
      <c r="F199" s="342"/>
      <c r="G199" s="342"/>
      <c r="H199" s="342"/>
      <c r="I199" s="342"/>
      <c r="J199" s="342"/>
      <c r="K199" s="342"/>
    </row>
    <row r="200" spans="2:11" s="242" customFormat="1" x14ac:dyDescent="0.25">
      <c r="B200" s="342"/>
      <c r="C200" s="342"/>
      <c r="D200" s="342"/>
      <c r="E200" s="342"/>
      <c r="F200" s="342"/>
      <c r="G200" s="342"/>
      <c r="H200" s="342"/>
      <c r="I200" s="342"/>
      <c r="J200" s="342"/>
      <c r="K200" s="342"/>
    </row>
    <row r="201" spans="2:11" s="246" customFormat="1" x14ac:dyDescent="0.25">
      <c r="B201" s="342"/>
      <c r="C201" s="342"/>
      <c r="D201" s="342"/>
      <c r="E201" s="342"/>
      <c r="F201" s="342"/>
      <c r="G201" s="342"/>
      <c r="H201" s="342"/>
      <c r="I201" s="342"/>
      <c r="J201" s="342"/>
      <c r="K201" s="342"/>
    </row>
    <row r="202" spans="2:11" s="242" customFormat="1" x14ac:dyDescent="0.25">
      <c r="B202" s="342"/>
      <c r="C202" s="342"/>
      <c r="D202" s="342"/>
      <c r="E202" s="342"/>
      <c r="F202" s="342"/>
      <c r="G202" s="342"/>
      <c r="H202" s="342"/>
      <c r="I202" s="342"/>
      <c r="J202" s="342"/>
      <c r="K202" s="342"/>
    </row>
    <row r="203" spans="2:11" s="242" customFormat="1" x14ac:dyDescent="0.25"/>
    <row r="204" spans="2:11" s="242" customFormat="1" ht="19.5" thickBot="1" x14ac:dyDescent="0.35">
      <c r="B204" s="7" t="s">
        <v>523</v>
      </c>
      <c r="C204" s="7"/>
      <c r="D204" s="7"/>
      <c r="E204" s="7"/>
      <c r="F204" s="7"/>
      <c r="G204" s="7"/>
      <c r="H204" s="7"/>
      <c r="I204" s="7"/>
      <c r="J204" s="7"/>
      <c r="K204" s="7"/>
    </row>
    <row r="205" spans="2:11" s="242" customFormat="1" x14ac:dyDescent="0.25"/>
    <row r="206" spans="2:11" s="242" customFormat="1" ht="15" customHeight="1" x14ac:dyDescent="0.25">
      <c r="B206" s="338" t="s">
        <v>527</v>
      </c>
      <c r="C206" s="338"/>
      <c r="D206" s="338"/>
      <c r="E206" s="338"/>
      <c r="F206" s="338"/>
      <c r="G206" s="338"/>
      <c r="H206" s="338"/>
      <c r="I206" s="338"/>
      <c r="J206" s="338"/>
      <c r="K206" s="338"/>
    </row>
    <row r="207" spans="2:11" s="242" customFormat="1" x14ac:dyDescent="0.25">
      <c r="B207" s="338"/>
      <c r="C207" s="338"/>
      <c r="D207" s="338"/>
      <c r="E207" s="338"/>
      <c r="F207" s="338"/>
      <c r="G207" s="338"/>
      <c r="H207" s="338"/>
      <c r="I207" s="338"/>
      <c r="J207" s="338"/>
      <c r="K207" s="338"/>
    </row>
    <row r="208" spans="2:11" s="242" customFormat="1" x14ac:dyDescent="0.25">
      <c r="B208" s="338"/>
      <c r="C208" s="338"/>
      <c r="D208" s="338"/>
      <c r="E208" s="338"/>
      <c r="F208" s="338"/>
      <c r="G208" s="338"/>
      <c r="H208" s="338"/>
      <c r="I208" s="338"/>
      <c r="J208" s="338"/>
      <c r="K208" s="338"/>
    </row>
    <row r="209" spans="2:11" s="242" customFormat="1" x14ac:dyDescent="0.25">
      <c r="B209" s="338"/>
      <c r="C209" s="338"/>
      <c r="D209" s="338"/>
      <c r="E209" s="338"/>
      <c r="F209" s="338"/>
      <c r="G209" s="338"/>
      <c r="H209" s="338"/>
      <c r="I209" s="338"/>
      <c r="J209" s="338"/>
      <c r="K209" s="338"/>
    </row>
    <row r="210" spans="2:11" s="242" customFormat="1" x14ac:dyDescent="0.25"/>
    <row r="211" spans="2:11" s="242" customFormat="1" ht="15" customHeight="1" x14ac:dyDescent="0.25">
      <c r="B211" s="338" t="s">
        <v>624</v>
      </c>
      <c r="C211" s="338"/>
      <c r="D211" s="338"/>
      <c r="E211" s="338"/>
      <c r="F211" s="338"/>
      <c r="G211" s="338"/>
      <c r="H211" s="338"/>
      <c r="I211" s="338"/>
      <c r="J211" s="338"/>
      <c r="K211" s="338"/>
    </row>
    <row r="212" spans="2:11" s="242" customFormat="1" x14ac:dyDescent="0.25">
      <c r="B212" s="338"/>
      <c r="C212" s="338"/>
      <c r="D212" s="338"/>
      <c r="E212" s="338"/>
      <c r="F212" s="338"/>
      <c r="G212" s="338"/>
      <c r="H212" s="338"/>
      <c r="I212" s="338"/>
      <c r="J212" s="338"/>
      <c r="K212" s="338"/>
    </row>
    <row r="213" spans="2:11" s="242" customFormat="1" x14ac:dyDescent="0.25">
      <c r="B213" s="338"/>
      <c r="C213" s="338"/>
      <c r="D213" s="338"/>
      <c r="E213" s="338"/>
      <c r="F213" s="338"/>
      <c r="G213" s="338"/>
      <c r="H213" s="338"/>
      <c r="I213" s="338"/>
      <c r="J213" s="338"/>
      <c r="K213" s="338"/>
    </row>
    <row r="214" spans="2:11" s="242" customFormat="1" x14ac:dyDescent="0.25"/>
    <row r="215" spans="2:11" s="242" customFormat="1" ht="15" customHeight="1" x14ac:dyDescent="0.25">
      <c r="B215" s="338" t="s">
        <v>528</v>
      </c>
      <c r="C215" s="338"/>
      <c r="D215" s="338"/>
      <c r="E215" s="338"/>
      <c r="F215" s="338"/>
      <c r="G215" s="338"/>
      <c r="H215" s="338"/>
      <c r="I215" s="338"/>
      <c r="J215" s="338"/>
      <c r="K215" s="338"/>
    </row>
    <row r="216" spans="2:11" s="242" customFormat="1" x14ac:dyDescent="0.25">
      <c r="B216" s="338"/>
      <c r="C216" s="338"/>
      <c r="D216" s="338"/>
      <c r="E216" s="338"/>
      <c r="F216" s="338"/>
      <c r="G216" s="338"/>
      <c r="H216" s="338"/>
      <c r="I216" s="338"/>
      <c r="J216" s="338"/>
      <c r="K216" s="338"/>
    </row>
    <row r="217" spans="2:11" s="242" customFormat="1" x14ac:dyDescent="0.25">
      <c r="B217" s="338"/>
      <c r="C217" s="338"/>
      <c r="D217" s="338"/>
      <c r="E217" s="338"/>
      <c r="F217" s="338"/>
      <c r="G217" s="338"/>
      <c r="H217" s="338"/>
      <c r="I217" s="338"/>
      <c r="J217" s="338"/>
      <c r="K217" s="338"/>
    </row>
    <row r="218" spans="2:11" s="242" customFormat="1" x14ac:dyDescent="0.25">
      <c r="B218" s="338"/>
      <c r="C218" s="338"/>
      <c r="D218" s="338"/>
      <c r="E218" s="338"/>
      <c r="F218" s="338"/>
      <c r="G218" s="338"/>
      <c r="H218" s="338"/>
      <c r="I218" s="338"/>
      <c r="J218" s="338"/>
      <c r="K218" s="338"/>
    </row>
    <row r="219" spans="2:11" s="244" customFormat="1" x14ac:dyDescent="0.25">
      <c r="B219" s="338"/>
      <c r="C219" s="338"/>
      <c r="D219" s="338"/>
      <c r="E219" s="338"/>
      <c r="F219" s="338"/>
      <c r="G219" s="338"/>
      <c r="H219" s="338"/>
      <c r="I219" s="338"/>
      <c r="J219" s="338"/>
      <c r="K219" s="338"/>
    </row>
    <row r="220" spans="2:11" s="244" customFormat="1" x14ac:dyDescent="0.25">
      <c r="B220" s="338"/>
      <c r="C220" s="338"/>
      <c r="D220" s="338"/>
      <c r="E220" s="338"/>
      <c r="F220" s="338"/>
      <c r="G220" s="338"/>
      <c r="H220" s="338"/>
      <c r="I220" s="338"/>
      <c r="J220" s="338"/>
      <c r="K220" s="338"/>
    </row>
    <row r="221" spans="2:11" s="244" customFormat="1" x14ac:dyDescent="0.25">
      <c r="B221" s="338"/>
      <c r="C221" s="338"/>
      <c r="D221" s="338"/>
      <c r="E221" s="338"/>
      <c r="F221" s="338"/>
      <c r="G221" s="338"/>
      <c r="H221" s="338"/>
      <c r="I221" s="338"/>
      <c r="J221" s="338"/>
      <c r="K221" s="338"/>
    </row>
    <row r="222" spans="2:11" s="244" customFormat="1" x14ac:dyDescent="0.25">
      <c r="B222" s="338"/>
      <c r="C222" s="338"/>
      <c r="D222" s="338"/>
      <c r="E222" s="338"/>
      <c r="F222" s="338"/>
      <c r="G222" s="338"/>
      <c r="H222" s="338"/>
      <c r="I222" s="338"/>
      <c r="J222" s="338"/>
      <c r="K222" s="338"/>
    </row>
    <row r="223" spans="2:11" s="242" customFormat="1" x14ac:dyDescent="0.25">
      <c r="B223" s="338"/>
      <c r="C223" s="338"/>
      <c r="D223" s="338"/>
      <c r="E223" s="338"/>
      <c r="F223" s="338"/>
      <c r="G223" s="338"/>
      <c r="H223" s="338"/>
      <c r="I223" s="338"/>
      <c r="J223" s="338"/>
      <c r="K223" s="338"/>
    </row>
    <row r="224" spans="2:11" s="242" customFormat="1" x14ac:dyDescent="0.25">
      <c r="B224" s="318"/>
      <c r="C224" s="318"/>
      <c r="D224" s="318"/>
      <c r="E224" s="318"/>
      <c r="F224" s="318"/>
      <c r="G224" s="318"/>
      <c r="H224" s="318"/>
      <c r="I224" s="318"/>
      <c r="J224" s="318"/>
      <c r="K224" s="318"/>
    </row>
    <row r="225" spans="1:12" s="242" customFormat="1" ht="15" customHeight="1" x14ac:dyDescent="0.25">
      <c r="B225" s="338" t="s">
        <v>529</v>
      </c>
      <c r="C225" s="338"/>
      <c r="D225" s="338"/>
      <c r="E225" s="338"/>
      <c r="F225" s="338"/>
      <c r="G225" s="338"/>
      <c r="H225" s="338"/>
      <c r="I225" s="338"/>
      <c r="J225" s="338"/>
      <c r="K225" s="338"/>
    </row>
    <row r="226" spans="1:12" s="242" customFormat="1" x14ac:dyDescent="0.25">
      <c r="B226" s="338"/>
      <c r="C226" s="338"/>
      <c r="D226" s="338"/>
      <c r="E226" s="338"/>
      <c r="F226" s="338"/>
      <c r="G226" s="338"/>
      <c r="H226" s="338"/>
      <c r="I226" s="338"/>
      <c r="J226" s="338"/>
      <c r="K226" s="338"/>
    </row>
    <row r="227" spans="1:12" s="244" customFormat="1" x14ac:dyDescent="0.25">
      <c r="B227" s="338"/>
      <c r="C227" s="338"/>
      <c r="D227" s="338"/>
      <c r="E227" s="338"/>
      <c r="F227" s="338"/>
      <c r="G227" s="338"/>
      <c r="H227" s="338"/>
      <c r="I227" s="338"/>
      <c r="J227" s="338"/>
      <c r="K227" s="338"/>
    </row>
    <row r="228" spans="1:12" s="242" customFormat="1" x14ac:dyDescent="0.25">
      <c r="B228" s="338"/>
      <c r="C228" s="338"/>
      <c r="D228" s="338"/>
      <c r="E228" s="338"/>
      <c r="F228" s="338"/>
      <c r="G228" s="338"/>
      <c r="H228" s="338"/>
      <c r="I228" s="338"/>
      <c r="J228" s="338"/>
      <c r="K228" s="338"/>
    </row>
    <row r="229" spans="1:12" s="242" customFormat="1" x14ac:dyDescent="0.25"/>
    <row r="230" spans="1:12" x14ac:dyDescent="0.25"/>
    <row r="231" spans="1:12" ht="18.75" x14ac:dyDescent="0.3">
      <c r="A231" s="40" t="s">
        <v>75</v>
      </c>
      <c r="B231" s="41"/>
      <c r="C231" s="41"/>
      <c r="D231" s="41"/>
      <c r="E231" s="41"/>
      <c r="F231" s="41"/>
      <c r="G231" s="41"/>
      <c r="H231" s="41"/>
      <c r="I231" s="41"/>
      <c r="J231" s="41"/>
      <c r="K231" s="42"/>
      <c r="L231" s="42"/>
    </row>
    <row r="232" spans="1:12" x14ac:dyDescent="0.25">
      <c r="A232" s="43" t="s">
        <v>76</v>
      </c>
      <c r="B232" s="41"/>
      <c r="C232" s="41"/>
      <c r="D232" s="41"/>
      <c r="E232" s="41"/>
      <c r="F232" s="41"/>
      <c r="G232" s="41"/>
      <c r="H232" s="41"/>
      <c r="I232" s="41"/>
      <c r="J232" s="41"/>
      <c r="K232" s="41"/>
      <c r="L232" s="41"/>
    </row>
    <row r="233" spans="1:12" ht="15" customHeight="1" x14ac:dyDescent="0.25">
      <c r="A233" s="341" t="s">
        <v>77</v>
      </c>
      <c r="B233" s="341"/>
      <c r="C233" s="341"/>
      <c r="D233" s="341"/>
      <c r="E233" s="341"/>
      <c r="F233" s="341"/>
      <c r="G233" s="341"/>
      <c r="H233" s="341"/>
      <c r="I233" s="341"/>
      <c r="J233" s="341"/>
      <c r="K233" s="341"/>
      <c r="L233" s="41"/>
    </row>
    <row r="234" spans="1:12" x14ac:dyDescent="0.25">
      <c r="A234" s="341"/>
      <c r="B234" s="341"/>
      <c r="C234" s="341"/>
      <c r="D234" s="341"/>
      <c r="E234" s="341"/>
      <c r="F234" s="341"/>
      <c r="G234" s="341"/>
      <c r="H234" s="341"/>
      <c r="I234" s="341"/>
      <c r="J234" s="341"/>
      <c r="K234" s="341"/>
      <c r="L234" s="41"/>
    </row>
    <row r="235" spans="1:12" s="124" customFormat="1" x14ac:dyDescent="0.25"/>
    <row r="236" spans="1:12" x14ac:dyDescent="0.25"/>
    <row r="237" spans="1:12" x14ac:dyDescent="0.25"/>
    <row r="238" spans="1:12" x14ac:dyDescent="0.25"/>
    <row r="239" spans="1:12" x14ac:dyDescent="0.25"/>
    <row r="240" spans="1:12"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sheetData>
  <mergeCells count="62">
    <mergeCell ref="A1:H1"/>
    <mergeCell ref="C99:J99"/>
    <mergeCell ref="G18:J18"/>
    <mergeCell ref="C42:K43"/>
    <mergeCell ref="G6:J6"/>
    <mergeCell ref="B9:D9"/>
    <mergeCell ref="B11:D11"/>
    <mergeCell ref="B12:D12"/>
    <mergeCell ref="B13:D13"/>
    <mergeCell ref="G13:J13"/>
    <mergeCell ref="G17:J17"/>
    <mergeCell ref="G16:J16"/>
    <mergeCell ref="C87:K88"/>
    <mergeCell ref="C85:K86"/>
    <mergeCell ref="B14:D14"/>
    <mergeCell ref="B15:D15"/>
    <mergeCell ref="C46:K46"/>
    <mergeCell ref="B18:D18"/>
    <mergeCell ref="B87:B88"/>
    <mergeCell ref="B85:B86"/>
    <mergeCell ref="C49:K49"/>
    <mergeCell ref="C32:F32"/>
    <mergeCell ref="C36:F36"/>
    <mergeCell ref="G14:J14"/>
    <mergeCell ref="G15:J15"/>
    <mergeCell ref="B29:K29"/>
    <mergeCell ref="G19:J19"/>
    <mergeCell ref="A3:D3"/>
    <mergeCell ref="B10:D10"/>
    <mergeCell ref="I4:K4"/>
    <mergeCell ref="G9:J9"/>
    <mergeCell ref="G10:J10"/>
    <mergeCell ref="G11:J11"/>
    <mergeCell ref="G12:J12"/>
    <mergeCell ref="B19:D19"/>
    <mergeCell ref="B17:D17"/>
    <mergeCell ref="B16:D16"/>
    <mergeCell ref="A233:K234"/>
    <mergeCell ref="B96:K97"/>
    <mergeCell ref="B163:K165"/>
    <mergeCell ref="B157:K159"/>
    <mergeCell ref="B169:K170"/>
    <mergeCell ref="C178:K179"/>
    <mergeCell ref="C184:K185"/>
    <mergeCell ref="B119:K121"/>
    <mergeCell ref="B215:K223"/>
    <mergeCell ref="B225:K228"/>
    <mergeCell ref="B190:K195"/>
    <mergeCell ref="B198:K202"/>
    <mergeCell ref="B206:K209"/>
    <mergeCell ref="B211:K213"/>
    <mergeCell ref="C104:F104"/>
    <mergeCell ref="C105:F105"/>
    <mergeCell ref="C106:F106"/>
    <mergeCell ref="C107:F107"/>
    <mergeCell ref="C108:F108"/>
    <mergeCell ref="B150:K153"/>
    <mergeCell ref="B125:K125"/>
    <mergeCell ref="C127:F127"/>
    <mergeCell ref="C129:K130"/>
    <mergeCell ref="B134:K135"/>
    <mergeCell ref="C141:I142"/>
  </mergeCells>
  <conditionalFormatting sqref="G6">
    <cfRule type="dataBar" priority="11">
      <dataBar>
        <cfvo type="num" val="0"/>
        <cfvo type="num" val="1"/>
        <color theme="8"/>
      </dataBar>
      <extLst>
        <ext xmlns:x14="http://schemas.microsoft.com/office/spreadsheetml/2009/9/main" uri="{B025F937-C7B1-47D3-B67F-A62EFF666E3E}">
          <x14:id>{09B48F1B-3380-4ED6-A703-F9FED40D05E6}</x14:id>
        </ext>
      </extLst>
    </cfRule>
  </conditionalFormatting>
  <conditionalFormatting sqref="G10:G12 G17:G19">
    <cfRule type="dataBar" priority="10">
      <dataBar>
        <cfvo type="num" val="0"/>
        <cfvo type="num" val="1"/>
        <color theme="8"/>
      </dataBar>
      <extLst>
        <ext xmlns:x14="http://schemas.microsoft.com/office/spreadsheetml/2009/9/main" uri="{B025F937-C7B1-47D3-B67F-A62EFF666E3E}">
          <x14:id>{DF1FD9B7-25C2-4FBA-B40B-55644BC85194}</x14:id>
        </ext>
      </extLst>
    </cfRule>
  </conditionalFormatting>
  <conditionalFormatting sqref="G9">
    <cfRule type="dataBar" priority="8">
      <dataBar>
        <cfvo type="num" val="0"/>
        <cfvo type="num" val="1"/>
        <color theme="8"/>
      </dataBar>
      <extLst>
        <ext xmlns:x14="http://schemas.microsoft.com/office/spreadsheetml/2009/9/main" uri="{B025F937-C7B1-47D3-B67F-A62EFF666E3E}">
          <x14:id>{13B69ADB-A188-432C-8ED9-04FCF80B0AA2}</x14:id>
        </ext>
      </extLst>
    </cfRule>
  </conditionalFormatting>
  <conditionalFormatting sqref="G13:G16">
    <cfRule type="dataBar" priority="1">
      <dataBar>
        <cfvo type="num" val="0"/>
        <cfvo type="num" val="1"/>
        <color theme="8"/>
      </dataBar>
      <extLst>
        <ext xmlns:x14="http://schemas.microsoft.com/office/spreadsheetml/2009/9/main" uri="{B025F937-C7B1-47D3-B67F-A62EFF666E3E}">
          <x14:id>{8D22E483-03A9-4BEA-8B69-4B711566F842}</x14:id>
        </ext>
      </extLst>
    </cfRule>
  </conditionalFormatting>
  <hyperlinks>
    <hyperlink ref="C104" r:id="rId1"/>
    <hyperlink ref="C105" r:id="rId2"/>
    <hyperlink ref="C106" r:id="rId3"/>
    <hyperlink ref="C107" r:id="rId4"/>
    <hyperlink ref="C108" r:id="rId5"/>
    <hyperlink ref="B12:D12" location="'Data Entry'!A1" tooltip="Go to the Data Entry tab" display="Data Entry"/>
    <hyperlink ref="B10:D10" location="Navigation!A1" tooltip="Go to the Navigation worksheet tab" display="Navigation and Selection"/>
    <hyperlink ref="B11:D11" location="General!A1" tooltip="Go to the General tab" display="General Excel Tips"/>
    <hyperlink ref="B13:D13" location="Formatting!A1" display="Formatting"/>
    <hyperlink ref="B15:D15" location="Printing!A1" display="Printing"/>
    <hyperlink ref="B18:D18" location="'Data Analysis'!A1" display="Data Analysis"/>
    <hyperlink ref="B16:D16" location="Special!A1" display="Special Features"/>
    <hyperlink ref="B14:D14" location="Formulas!A1" display="Formulas"/>
    <hyperlink ref="B19:D19" location="Charts!A1" display="Charts and Graphs"/>
    <hyperlink ref="B17:D17" location="Objects!A1" display="Objects: Shapes and Pictures"/>
    <hyperlink ref="K39" location="START!A1" display="▲"/>
    <hyperlink ref="B9:D9" location="START!A40" tooltip="Go to the Navigation worksheet tab" display="Getting Started"/>
    <hyperlink ref="K54" location="START!A1" display="▲"/>
    <hyperlink ref="C22:D22" location="tip_nav7" display="tip_nav7"/>
    <hyperlink ref="K94" location="START!A1" display="▲"/>
    <hyperlink ref="K146" location="START!A1" display="▲"/>
    <hyperlink ref="K115" location="START!A1" display="▲"/>
    <hyperlink ref="C127:F127" r:id="rId6" display="Take the Survey"/>
    <hyperlink ref="I4" r:id="rId7" display="EULA"/>
    <hyperlink ref="C32:F32" r:id="rId8" display="Take the Survey"/>
    <hyperlink ref="C36:F36" r:id="rId9" display="Spreadsheet Tips Workbook"/>
    <hyperlink ref="A1:H1" r:id="rId10" display="Vertex42® Spreadsheet Tips Workbook"/>
    <hyperlink ref="F3" r:id="rId11"/>
  </hyperlinks>
  <pageMargins left="0.25" right="0.25" top="0.75" bottom="0.75" header="0.3" footer="0.3"/>
  <pageSetup scale="94" fitToHeight="0" orientation="portrait" r:id="rId12"/>
  <drawing r:id="rId13"/>
  <legacyDrawing r:id="rId14"/>
  <mc:AlternateContent xmlns:mc="http://schemas.openxmlformats.org/markup-compatibility/2006">
    <mc:Choice Requires="x14">
      <controls>
        <mc:AlternateContent xmlns:mc="http://schemas.openxmlformats.org/markup-compatibility/2006">
          <mc:Choice Requires="x14">
            <control shapeId="1029" r:id="rId15" name="Check Box 5">
              <controlPr defaultSize="0" autoFill="0" autoLine="0" autoPict="0">
                <anchor moveWithCells="1">
                  <from>
                    <xdr:col>2</xdr:col>
                    <xdr:colOff>0</xdr:colOff>
                    <xdr:row>50</xdr:row>
                    <xdr:rowOff>0</xdr:rowOff>
                  </from>
                  <to>
                    <xdr:col>3</xdr:col>
                    <xdr:colOff>219075</xdr:colOff>
                    <xdr:row>51</xdr:row>
                    <xdr:rowOff>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2</xdr:col>
                    <xdr:colOff>0</xdr:colOff>
                    <xdr:row>90</xdr:row>
                    <xdr:rowOff>0</xdr:rowOff>
                  </from>
                  <to>
                    <xdr:col>3</xdr:col>
                    <xdr:colOff>219075</xdr:colOff>
                    <xdr:row>91</xdr:row>
                    <xdr:rowOff>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2</xdr:col>
                    <xdr:colOff>0</xdr:colOff>
                    <xdr:row>111</xdr:row>
                    <xdr:rowOff>0</xdr:rowOff>
                  </from>
                  <to>
                    <xdr:col>3</xdr:col>
                    <xdr:colOff>219075</xdr:colOff>
                    <xdr:row>112</xdr:row>
                    <xdr:rowOff>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2</xdr:col>
                    <xdr:colOff>0</xdr:colOff>
                    <xdr:row>137</xdr:row>
                    <xdr:rowOff>0</xdr:rowOff>
                  </from>
                  <to>
                    <xdr:col>3</xdr:col>
                    <xdr:colOff>219075</xdr:colOff>
                    <xdr:row>138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9B48F1B-3380-4ED6-A703-F9FED40D05E6}">
            <x14:dataBar minLength="0" maxLength="100" gradient="0">
              <x14:cfvo type="num">
                <xm:f>0</xm:f>
              </x14:cfvo>
              <x14:cfvo type="num">
                <xm:f>1</xm:f>
              </x14:cfvo>
              <x14:negativeFillColor rgb="FFFF0000"/>
              <x14:axisColor rgb="FF000000"/>
            </x14:dataBar>
          </x14:cfRule>
          <xm:sqref>G6</xm:sqref>
        </x14:conditionalFormatting>
        <x14:conditionalFormatting xmlns:xm="http://schemas.microsoft.com/office/excel/2006/main">
          <x14:cfRule type="dataBar" id="{DF1FD9B7-25C2-4FBA-B40B-55644BC85194}">
            <x14:dataBar minLength="0" maxLength="100" border="1" gradient="0">
              <x14:cfvo type="num">
                <xm:f>0</xm:f>
              </x14:cfvo>
              <x14:cfvo type="num">
                <xm:f>1</xm:f>
              </x14:cfvo>
              <x14:borderColor theme="0" tint="-0.14999847407452621"/>
              <x14:negativeFillColor rgb="FFFF0000"/>
              <x14:axisColor rgb="FF000000"/>
            </x14:dataBar>
          </x14:cfRule>
          <xm:sqref>G10:G12 G17:G19</xm:sqref>
        </x14:conditionalFormatting>
        <x14:conditionalFormatting xmlns:xm="http://schemas.microsoft.com/office/excel/2006/main">
          <x14:cfRule type="dataBar" id="{13B69ADB-A188-432C-8ED9-04FCF80B0AA2}">
            <x14:dataBar minLength="0" maxLength="100" border="1" gradient="0">
              <x14:cfvo type="num">
                <xm:f>0</xm:f>
              </x14:cfvo>
              <x14:cfvo type="num">
                <xm:f>1</xm:f>
              </x14:cfvo>
              <x14:borderColor theme="0" tint="-0.14999847407452621"/>
              <x14:negativeFillColor rgb="FFFF0000"/>
              <x14:axisColor rgb="FF000000"/>
            </x14:dataBar>
          </x14:cfRule>
          <xm:sqref>G9</xm:sqref>
        </x14:conditionalFormatting>
        <x14:conditionalFormatting xmlns:xm="http://schemas.microsoft.com/office/excel/2006/main">
          <x14:cfRule type="dataBar" id="{8D22E483-03A9-4BEA-8B69-4B711566F842}">
            <x14:dataBar minLength="0" maxLength="100" border="1" gradient="0">
              <x14:cfvo type="num">
                <xm:f>0</xm:f>
              </x14:cfvo>
              <x14:cfvo type="num">
                <xm:f>1</xm:f>
              </x14:cfvo>
              <x14:borderColor theme="0" tint="-0.14999847407452621"/>
              <x14:negativeFillColor rgb="FFFF0000"/>
              <x14:axisColor rgb="FF000000"/>
            </x14:dataBar>
          </x14:cfRule>
          <xm:sqref>G13:G16</xm:sqref>
        </x14:conditionalFormatting>
        <x14:conditionalFormatting xmlns:xm="http://schemas.microsoft.com/office/excel/2006/main">
          <x14:cfRule type="iconSet" priority="6" id="{26DE1B3F-7108-4389-9403-AC23E374FCB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F23</xm:sqref>
        </x14:conditionalFormatting>
        <x14:conditionalFormatting xmlns:xm="http://schemas.microsoft.com/office/excel/2006/main">
          <x14:cfRule type="iconSet" priority="5" id="{DFF3490F-CDCD-4F93-B003-CA1774493D2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F24</xm:sqref>
        </x14:conditionalFormatting>
        <x14:conditionalFormatting xmlns:xm="http://schemas.microsoft.com/office/excel/2006/main">
          <x14:cfRule type="iconSet" priority="3" id="{C8D6D20B-F135-41ED-AC4E-2B0E7354DEFB}">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F22</xm:sqref>
        </x14:conditionalFormatting>
        <x14:conditionalFormatting xmlns:xm="http://schemas.microsoft.com/office/excel/2006/main">
          <x14:cfRule type="iconSet" priority="2" id="{DED1FBC8-77C8-4FBD-B7B0-5C4463A76A73}">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J146"/>
  <sheetViews>
    <sheetView showGridLines="0" zoomScaleNormal="100" workbookViewId="0"/>
  </sheetViews>
  <sheetFormatPr defaultColWidth="0" defaultRowHeight="15" x14ac:dyDescent="0.25"/>
  <cols>
    <col min="1" max="1" width="7.7109375" style="104" customWidth="1"/>
    <col min="2" max="2" width="10.7109375" style="104" customWidth="1"/>
    <col min="3" max="3" width="40.7109375" style="104" customWidth="1"/>
    <col min="4" max="4" width="9.7109375" style="104" customWidth="1"/>
    <col min="5" max="5" width="10.140625" style="104" customWidth="1"/>
    <col min="6" max="6" width="9.140625" style="104" customWidth="1"/>
    <col min="7" max="7" width="10.28515625" style="104" customWidth="1"/>
    <col min="8" max="9" width="9.140625" style="104" customWidth="1"/>
    <col min="10" max="16384" width="9.140625" style="104" hidden="1"/>
  </cols>
  <sheetData>
    <row r="1" spans="1:9" ht="31.5" x14ac:dyDescent="0.5">
      <c r="A1" s="275" t="s">
        <v>198</v>
      </c>
      <c r="E1" s="360"/>
      <c r="F1" s="360"/>
      <c r="G1" s="360"/>
      <c r="H1" s="360"/>
    </row>
    <row r="3" spans="1:9" ht="21.75" thickBot="1" x14ac:dyDescent="0.4">
      <c r="A3" s="49" t="s">
        <v>79</v>
      </c>
      <c r="B3" s="7"/>
      <c r="C3" s="7"/>
      <c r="D3" s="45" t="s">
        <v>82</v>
      </c>
      <c r="E3" s="354">
        <f>SUM(E5:E17)/(ROWS(E5:E17)-2)</f>
        <v>0</v>
      </c>
      <c r="F3" s="354"/>
      <c r="G3" s="354"/>
      <c r="H3" s="354"/>
    </row>
    <row r="5" spans="1:9" x14ac:dyDescent="0.25">
      <c r="B5" s="156"/>
      <c r="C5" s="156"/>
      <c r="D5" s="156"/>
      <c r="E5" s="44" t="s">
        <v>81</v>
      </c>
      <c r="F5" s="96"/>
      <c r="G5" s="44" t="s">
        <v>377</v>
      </c>
      <c r="H5" s="156"/>
      <c r="I5" s="10"/>
    </row>
    <row r="6" spans="1:9" ht="15.75" x14ac:dyDescent="0.25">
      <c r="B6" s="165">
        <v>1</v>
      </c>
      <c r="C6" s="363" t="s">
        <v>512</v>
      </c>
      <c r="D6" s="363"/>
      <c r="E6" s="278" t="str">
        <f>IF(F6,1*F6," - ")</f>
        <v xml:space="preserve"> - </v>
      </c>
      <c r="F6" s="335" t="b">
        <v>0</v>
      </c>
      <c r="G6" s="218">
        <v>1</v>
      </c>
      <c r="H6" s="245"/>
    </row>
    <row r="7" spans="1:9" ht="15.75" x14ac:dyDescent="0.25">
      <c r="B7" s="308">
        <v>2</v>
      </c>
      <c r="C7" s="359" t="s">
        <v>517</v>
      </c>
      <c r="D7" s="359"/>
      <c r="E7" s="309" t="str">
        <f t="shared" ref="E7:E16" si="0">IF(F7,1*F7," - ")</f>
        <v xml:space="preserve"> - </v>
      </c>
      <c r="F7" s="335" t="b">
        <v>0</v>
      </c>
      <c r="G7" s="218">
        <v>1</v>
      </c>
      <c r="H7" s="245"/>
    </row>
    <row r="8" spans="1:9" ht="15.75" x14ac:dyDescent="0.25">
      <c r="B8" s="308">
        <v>3</v>
      </c>
      <c r="C8" s="359" t="s">
        <v>423</v>
      </c>
      <c r="D8" s="359"/>
      <c r="E8" s="309" t="str">
        <f t="shared" si="0"/>
        <v xml:space="preserve"> - </v>
      </c>
      <c r="F8" s="335" t="b">
        <v>0</v>
      </c>
      <c r="G8" s="218">
        <v>1</v>
      </c>
      <c r="H8" s="245"/>
    </row>
    <row r="9" spans="1:9" ht="15.75" x14ac:dyDescent="0.25">
      <c r="B9" s="310">
        <v>4</v>
      </c>
      <c r="C9" s="402" t="s">
        <v>519</v>
      </c>
      <c r="D9" s="402"/>
      <c r="E9" s="309" t="str">
        <f t="shared" si="0"/>
        <v xml:space="preserve"> - </v>
      </c>
      <c r="F9" s="335" t="b">
        <v>0</v>
      </c>
      <c r="G9" s="3">
        <v>2</v>
      </c>
    </row>
    <row r="10" spans="1:9" ht="15.75" x14ac:dyDescent="0.25">
      <c r="B10" s="310">
        <v>5</v>
      </c>
      <c r="C10" s="402" t="s">
        <v>276</v>
      </c>
      <c r="D10" s="402"/>
      <c r="E10" s="309" t="str">
        <f t="shared" si="0"/>
        <v xml:space="preserve"> - </v>
      </c>
      <c r="F10" s="335" t="b">
        <v>0</v>
      </c>
      <c r="G10" s="3">
        <v>2</v>
      </c>
    </row>
    <row r="11" spans="1:9" ht="15.75" x14ac:dyDescent="0.25">
      <c r="B11" s="310">
        <v>6</v>
      </c>
      <c r="C11" s="402" t="s">
        <v>618</v>
      </c>
      <c r="D11" s="402"/>
      <c r="E11" s="309" t="str">
        <f t="shared" si="0"/>
        <v xml:space="preserve"> - </v>
      </c>
      <c r="F11" s="335" t="b">
        <v>0</v>
      </c>
      <c r="G11" s="3">
        <v>2</v>
      </c>
    </row>
    <row r="12" spans="1:9" ht="15.75" x14ac:dyDescent="0.25">
      <c r="B12" s="310">
        <v>7</v>
      </c>
      <c r="C12" s="402" t="s">
        <v>277</v>
      </c>
      <c r="D12" s="402"/>
      <c r="E12" s="309" t="str">
        <f t="shared" si="0"/>
        <v xml:space="preserve"> - </v>
      </c>
      <c r="F12" s="335" t="b">
        <v>0</v>
      </c>
      <c r="G12" s="3">
        <v>2</v>
      </c>
    </row>
    <row r="13" spans="1:9" ht="15.75" x14ac:dyDescent="0.25">
      <c r="B13" s="310">
        <v>8</v>
      </c>
      <c r="C13" s="402" t="s">
        <v>619</v>
      </c>
      <c r="D13" s="402"/>
      <c r="E13" s="309" t="str">
        <f t="shared" si="0"/>
        <v xml:space="preserve"> - </v>
      </c>
      <c r="F13" s="335" t="b">
        <v>0</v>
      </c>
      <c r="G13" s="3">
        <v>2</v>
      </c>
    </row>
    <row r="14" spans="1:9" ht="15.75" x14ac:dyDescent="0.25">
      <c r="B14" s="310">
        <v>9</v>
      </c>
      <c r="C14" s="402" t="s">
        <v>620</v>
      </c>
      <c r="D14" s="402"/>
      <c r="E14" s="309" t="str">
        <f t="shared" si="0"/>
        <v xml:space="preserve"> - </v>
      </c>
      <c r="F14" s="335" t="b">
        <v>0</v>
      </c>
      <c r="G14" s="3">
        <v>3</v>
      </c>
    </row>
    <row r="15" spans="1:9" ht="15.75" x14ac:dyDescent="0.25">
      <c r="B15" s="310">
        <v>10</v>
      </c>
      <c r="C15" s="402" t="s">
        <v>621</v>
      </c>
      <c r="D15" s="402"/>
      <c r="E15" s="309" t="str">
        <f t="shared" si="0"/>
        <v xml:space="preserve"> - </v>
      </c>
      <c r="F15" s="335" t="b">
        <v>0</v>
      </c>
      <c r="G15" s="3">
        <v>3</v>
      </c>
    </row>
    <row r="16" spans="1:9" ht="15.75" x14ac:dyDescent="0.25">
      <c r="B16" s="310">
        <v>11</v>
      </c>
      <c r="C16" s="402" t="s">
        <v>279</v>
      </c>
      <c r="D16" s="402"/>
      <c r="E16" s="309" t="str">
        <f t="shared" si="0"/>
        <v xml:space="preserve"> - </v>
      </c>
      <c r="F16" s="335" t="b">
        <v>0</v>
      </c>
      <c r="G16" s="3">
        <v>3</v>
      </c>
    </row>
    <row r="17" spans="1:9" x14ac:dyDescent="0.25">
      <c r="B17" s="10"/>
    </row>
    <row r="19" spans="1:9" ht="26.25" x14ac:dyDescent="0.25">
      <c r="A19" s="48">
        <f ca="1">MAX(OFFSET(INDIRECT("A1"),0,0,ROW()-1,1))+1</f>
        <v>1</v>
      </c>
      <c r="B19" s="8" t="s">
        <v>512</v>
      </c>
      <c r="C19" s="8"/>
      <c r="D19" s="8"/>
      <c r="E19" s="8"/>
      <c r="F19" s="290" t="str">
        <f ca="1">IF(OFFSET($B$5,A19,4,1,1),"√  mastered","")</f>
        <v/>
      </c>
      <c r="G19" s="8"/>
      <c r="H19" s="47" t="s">
        <v>57</v>
      </c>
    </row>
    <row r="21" spans="1:9" ht="15" customHeight="1" x14ac:dyDescent="0.25">
      <c r="B21" s="405" t="s">
        <v>532</v>
      </c>
      <c r="C21" s="405"/>
      <c r="D21" s="405"/>
      <c r="E21" s="405"/>
      <c r="F21" s="405"/>
      <c r="G21" s="405"/>
      <c r="H21" s="405"/>
      <c r="I21" s="122"/>
    </row>
    <row r="22" spans="1:9" x14ac:dyDescent="0.25">
      <c r="B22" s="405"/>
      <c r="C22" s="405"/>
      <c r="D22" s="405"/>
      <c r="E22" s="405"/>
      <c r="F22" s="405"/>
      <c r="G22" s="405"/>
      <c r="H22" s="405"/>
      <c r="I22" s="122"/>
    </row>
    <row r="23" spans="1:9" x14ac:dyDescent="0.25">
      <c r="B23" s="405"/>
      <c r="C23" s="405"/>
      <c r="D23" s="405"/>
      <c r="E23" s="405"/>
      <c r="F23" s="405"/>
      <c r="G23" s="405"/>
      <c r="H23" s="405"/>
    </row>
    <row r="24" spans="1:9" x14ac:dyDescent="0.25">
      <c r="C24" s="118"/>
      <c r="D24" s="118"/>
      <c r="E24" s="118"/>
      <c r="F24" s="118"/>
      <c r="G24" s="118"/>
      <c r="H24" s="118"/>
    </row>
    <row r="25" spans="1:9" customFormat="1" x14ac:dyDescent="0.25">
      <c r="B25" s="338" t="s">
        <v>494</v>
      </c>
      <c r="C25" s="338"/>
      <c r="D25" s="338"/>
      <c r="E25" s="338"/>
    </row>
    <row r="26" spans="1:9" s="231" customFormat="1" x14ac:dyDescent="0.25">
      <c r="B26" s="338"/>
      <c r="C26" s="338"/>
      <c r="D26" s="338"/>
      <c r="E26" s="338"/>
    </row>
    <row r="27" spans="1:9" s="231" customFormat="1" x14ac:dyDescent="0.25">
      <c r="B27" s="338"/>
      <c r="C27" s="338"/>
      <c r="D27" s="338"/>
      <c r="E27" s="338"/>
    </row>
    <row r="28" spans="1:9" s="231" customFormat="1" x14ac:dyDescent="0.25">
      <c r="B28" s="226"/>
    </row>
    <row r="29" spans="1:9" s="231" customFormat="1" x14ac:dyDescent="0.25">
      <c r="B29" s="226"/>
    </row>
    <row r="30" spans="1:9" s="231" customFormat="1" x14ac:dyDescent="0.25">
      <c r="B30" s="61" t="s">
        <v>129</v>
      </c>
      <c r="C30" s="228" t="s">
        <v>498</v>
      </c>
    </row>
    <row r="31" spans="1:9" s="231" customFormat="1" x14ac:dyDescent="0.25">
      <c r="B31" s="226"/>
      <c r="C31" s="403" t="s">
        <v>495</v>
      </c>
      <c r="D31" s="391"/>
      <c r="E31" s="391"/>
      <c r="F31" s="391"/>
      <c r="G31" s="391"/>
      <c r="H31" s="391"/>
    </row>
    <row r="32" spans="1:9" s="231" customFormat="1" x14ac:dyDescent="0.25">
      <c r="B32" s="226"/>
      <c r="C32" s="391" t="s">
        <v>496</v>
      </c>
      <c r="D32" s="391"/>
      <c r="E32" s="391"/>
      <c r="F32" s="391"/>
      <c r="G32" s="391"/>
      <c r="H32" s="391"/>
    </row>
    <row r="33" spans="1:8" s="231" customFormat="1" x14ac:dyDescent="0.25">
      <c r="B33" s="226"/>
      <c r="C33" s="391" t="s">
        <v>497</v>
      </c>
      <c r="D33" s="391"/>
      <c r="E33" s="391"/>
      <c r="F33" s="391"/>
      <c r="G33" s="391"/>
      <c r="H33" s="391"/>
    </row>
    <row r="34" spans="1:8" customFormat="1" x14ac:dyDescent="0.25"/>
    <row r="35" spans="1:8" x14ac:dyDescent="0.25">
      <c r="B35" s="118"/>
      <c r="C35" s="118"/>
      <c r="D35" s="118"/>
      <c r="E35" s="118"/>
      <c r="F35" s="118"/>
      <c r="G35" s="118"/>
      <c r="H35" s="118"/>
    </row>
    <row r="36" spans="1:8" ht="15.75" x14ac:dyDescent="0.25">
      <c r="A36" s="29"/>
      <c r="B36" s="29"/>
      <c r="C36" s="29" t="s">
        <v>50</v>
      </c>
      <c r="D36" s="29"/>
      <c r="E36" s="29"/>
      <c r="F36" s="29"/>
      <c r="G36" s="29"/>
      <c r="H36" s="29"/>
    </row>
    <row r="37" spans="1:8" x14ac:dyDescent="0.25">
      <c r="B37" s="118"/>
      <c r="C37" s="118"/>
      <c r="D37" s="118"/>
      <c r="E37" s="118"/>
      <c r="F37" s="118"/>
      <c r="G37" s="118"/>
      <c r="H37" s="118"/>
    </row>
    <row r="39" spans="1:8" ht="15" customHeight="1" x14ac:dyDescent="0.25">
      <c r="B39" s="338" t="s">
        <v>500</v>
      </c>
      <c r="C39" s="338"/>
      <c r="E39" s="239" t="s">
        <v>46</v>
      </c>
      <c r="F39" s="239" t="s">
        <v>271</v>
      </c>
      <c r="G39" s="240" t="s">
        <v>272</v>
      </c>
    </row>
    <row r="40" spans="1:8" ht="15" customHeight="1" x14ac:dyDescent="0.25">
      <c r="B40" s="342" t="s">
        <v>513</v>
      </c>
      <c r="C40" s="342"/>
      <c r="E40" s="232">
        <v>41638</v>
      </c>
      <c r="F40" s="233" t="s">
        <v>44</v>
      </c>
      <c r="G40" s="234">
        <v>12</v>
      </c>
    </row>
    <row r="41" spans="1:8" ht="15" customHeight="1" x14ac:dyDescent="0.25">
      <c r="B41" s="342" t="s">
        <v>514</v>
      </c>
      <c r="C41" s="342"/>
      <c r="E41" s="232">
        <v>41639</v>
      </c>
      <c r="F41" s="233" t="s">
        <v>45</v>
      </c>
      <c r="G41" s="234">
        <v>37</v>
      </c>
    </row>
    <row r="42" spans="1:8" x14ac:dyDescent="0.25">
      <c r="B42" s="342"/>
      <c r="C42" s="342"/>
      <c r="E42" s="232">
        <v>41277</v>
      </c>
      <c r="F42" s="233" t="s">
        <v>44</v>
      </c>
      <c r="G42" s="234">
        <v>16</v>
      </c>
    </row>
    <row r="43" spans="1:8" ht="15" customHeight="1" x14ac:dyDescent="0.25">
      <c r="B43" s="227" t="s">
        <v>515</v>
      </c>
      <c r="E43" s="232">
        <v>41281</v>
      </c>
      <c r="F43" s="233" t="s">
        <v>44</v>
      </c>
      <c r="G43" s="234">
        <v>45</v>
      </c>
    </row>
    <row r="44" spans="1:8" s="231" customFormat="1" ht="15" customHeight="1" x14ac:dyDescent="0.25">
      <c r="E44" s="232">
        <v>41281</v>
      </c>
      <c r="F44" s="233" t="s">
        <v>44</v>
      </c>
      <c r="G44" s="234">
        <v>29</v>
      </c>
    </row>
    <row r="45" spans="1:8" x14ac:dyDescent="0.25">
      <c r="B45" s="338" t="s">
        <v>501</v>
      </c>
      <c r="C45" s="338"/>
      <c r="E45" s="232">
        <v>41282</v>
      </c>
      <c r="F45" s="233" t="s">
        <v>45</v>
      </c>
      <c r="G45" s="234">
        <v>43</v>
      </c>
    </row>
    <row r="46" spans="1:8" x14ac:dyDescent="0.25">
      <c r="B46" s="338"/>
      <c r="C46" s="338"/>
      <c r="E46" s="232">
        <v>41285</v>
      </c>
      <c r="F46" s="233" t="s">
        <v>44</v>
      </c>
      <c r="G46" s="234">
        <v>40</v>
      </c>
    </row>
    <row r="47" spans="1:8" x14ac:dyDescent="0.25">
      <c r="E47" s="232">
        <v>41286</v>
      </c>
      <c r="F47" s="233" t="s">
        <v>45</v>
      </c>
      <c r="G47" s="234">
        <v>29</v>
      </c>
    </row>
    <row r="48" spans="1:8" x14ac:dyDescent="0.25">
      <c r="B48" s="338" t="s">
        <v>502</v>
      </c>
      <c r="C48" s="338"/>
    </row>
    <row r="49" spans="2:8" x14ac:dyDescent="0.25">
      <c r="B49" s="338"/>
      <c r="C49" s="338"/>
      <c r="E49" s="3"/>
      <c r="F49" s="3"/>
    </row>
    <row r="50" spans="2:8" s="156" customFormat="1" x14ac:dyDescent="0.25">
      <c r="B50" s="166"/>
      <c r="C50" s="166"/>
      <c r="E50" s="167"/>
      <c r="F50" s="167"/>
    </row>
    <row r="51" spans="2:8" s="231" customFormat="1" x14ac:dyDescent="0.25">
      <c r="B51" s="338" t="s">
        <v>503</v>
      </c>
      <c r="C51" s="338"/>
      <c r="E51" s="229"/>
      <c r="F51" s="229"/>
    </row>
    <row r="52" spans="2:8" s="231" customFormat="1" x14ac:dyDescent="0.25">
      <c r="B52" s="338"/>
      <c r="C52" s="338"/>
      <c r="E52" s="229"/>
      <c r="F52" s="229"/>
    </row>
    <row r="53" spans="2:8" s="231" customFormat="1" x14ac:dyDescent="0.25">
      <c r="B53" s="338"/>
      <c r="C53" s="338"/>
      <c r="E53" s="229"/>
      <c r="F53" s="229"/>
    </row>
    <row r="54" spans="2:8" x14ac:dyDescent="0.25">
      <c r="B54" s="118"/>
      <c r="C54" s="118"/>
      <c r="D54" s="118"/>
      <c r="E54" s="118"/>
      <c r="F54" s="118"/>
      <c r="G54" s="118"/>
      <c r="H54" s="118"/>
    </row>
    <row r="55" spans="2:8" ht="15" customHeight="1" x14ac:dyDescent="0.25">
      <c r="B55" s="73" t="s">
        <v>52</v>
      </c>
      <c r="C55" s="358" t="s">
        <v>499</v>
      </c>
      <c r="D55" s="358"/>
      <c r="E55" s="358"/>
      <c r="F55" s="358"/>
      <c r="G55" s="358"/>
      <c r="H55" s="358"/>
    </row>
    <row r="56" spans="2:8" x14ac:dyDescent="0.25">
      <c r="B56" s="118"/>
      <c r="C56" s="358"/>
      <c r="D56" s="358"/>
      <c r="E56" s="358"/>
      <c r="F56" s="358"/>
      <c r="G56" s="358"/>
      <c r="H56" s="358"/>
    </row>
    <row r="57" spans="2:8" x14ac:dyDescent="0.25">
      <c r="B57" s="118"/>
      <c r="C57" s="358"/>
      <c r="D57" s="358"/>
      <c r="E57" s="358"/>
      <c r="F57" s="358"/>
      <c r="G57" s="358"/>
      <c r="H57" s="358"/>
    </row>
    <row r="58" spans="2:8" x14ac:dyDescent="0.25">
      <c r="B58" s="118"/>
      <c r="C58" s="120"/>
      <c r="D58" s="120"/>
      <c r="E58" s="118"/>
      <c r="F58" s="118"/>
      <c r="G58" s="118"/>
      <c r="H58" s="118"/>
    </row>
    <row r="59" spans="2:8" s="231" customFormat="1" ht="15" customHeight="1" x14ac:dyDescent="0.25">
      <c r="B59" s="338" t="s">
        <v>505</v>
      </c>
      <c r="C59" s="338"/>
      <c r="D59" s="338"/>
      <c r="E59" s="230"/>
      <c r="F59" s="230"/>
      <c r="G59" s="230"/>
      <c r="H59" s="230"/>
    </row>
    <row r="60" spans="2:8" s="231" customFormat="1" ht="15" customHeight="1" x14ac:dyDescent="0.25">
      <c r="B60" s="338"/>
      <c r="C60" s="338"/>
      <c r="D60" s="338"/>
      <c r="E60" s="230"/>
      <c r="F60" s="230"/>
      <c r="G60" s="230"/>
      <c r="H60" s="230"/>
    </row>
    <row r="61" spans="2:8" s="231" customFormat="1" x14ac:dyDescent="0.25">
      <c r="B61" s="338"/>
      <c r="C61" s="338"/>
      <c r="D61" s="338"/>
      <c r="E61" s="230"/>
      <c r="F61" s="230"/>
      <c r="G61" s="230"/>
      <c r="H61" s="230"/>
    </row>
    <row r="62" spans="2:8" s="231" customFormat="1" x14ac:dyDescent="0.25">
      <c r="B62" s="338"/>
      <c r="C62" s="338"/>
      <c r="D62" s="338"/>
      <c r="E62" s="225"/>
      <c r="F62" s="225"/>
      <c r="G62" s="225"/>
      <c r="H62" s="225"/>
    </row>
    <row r="63" spans="2:8" s="231" customFormat="1" x14ac:dyDescent="0.25">
      <c r="D63" s="226"/>
      <c r="E63" s="225"/>
      <c r="F63" s="225"/>
      <c r="G63" s="225"/>
      <c r="H63" s="225"/>
    </row>
    <row r="64" spans="2:8" s="231" customFormat="1" x14ac:dyDescent="0.25">
      <c r="B64" s="338" t="s">
        <v>508</v>
      </c>
      <c r="C64" s="338"/>
      <c r="D64" s="338"/>
      <c r="E64" s="225"/>
      <c r="F64" s="225"/>
      <c r="G64" s="225"/>
      <c r="H64" s="225"/>
    </row>
    <row r="65" spans="2:8" s="231" customFormat="1" x14ac:dyDescent="0.25">
      <c r="B65" s="338"/>
      <c r="C65" s="338"/>
      <c r="D65" s="338"/>
      <c r="E65" s="225"/>
      <c r="F65" s="225"/>
      <c r="G65" s="225"/>
      <c r="H65" s="225"/>
    </row>
    <row r="66" spans="2:8" s="231" customFormat="1" x14ac:dyDescent="0.25">
      <c r="E66" s="225"/>
      <c r="F66" s="225"/>
      <c r="G66" s="225"/>
      <c r="H66" s="225"/>
    </row>
    <row r="67" spans="2:8" s="231" customFormat="1" x14ac:dyDescent="0.25">
      <c r="B67" s="237" t="s">
        <v>53</v>
      </c>
      <c r="C67" s="230" t="s">
        <v>506</v>
      </c>
      <c r="D67" s="226"/>
      <c r="E67" s="225"/>
      <c r="F67" s="235" t="s">
        <v>175</v>
      </c>
      <c r="G67" s="235" t="s">
        <v>47</v>
      </c>
      <c r="H67" s="236" t="s">
        <v>504</v>
      </c>
    </row>
    <row r="68" spans="2:8" s="231" customFormat="1" x14ac:dyDescent="0.25">
      <c r="B68" s="237" t="s">
        <v>54</v>
      </c>
      <c r="C68" s="338" t="s">
        <v>507</v>
      </c>
      <c r="D68" s="226"/>
      <c r="E68" s="225"/>
      <c r="F68" s="238" t="s">
        <v>186</v>
      </c>
      <c r="G68" s="224">
        <v>55</v>
      </c>
      <c r="H68" s="234">
        <f>Table1013[[#This Row],[Sales]]*59.95</f>
        <v>3297.25</v>
      </c>
    </row>
    <row r="69" spans="2:8" s="231" customFormat="1" x14ac:dyDescent="0.25">
      <c r="B69" s="225"/>
      <c r="C69" s="338"/>
      <c r="D69" s="226"/>
      <c r="F69" s="238" t="s">
        <v>187</v>
      </c>
      <c r="G69" s="224">
        <v>23</v>
      </c>
      <c r="H69" s="234">
        <f>Table1013[[#This Row],[Sales]]*59.95</f>
        <v>1378.8500000000001</v>
      </c>
    </row>
    <row r="70" spans="2:8" s="231" customFormat="1" x14ac:dyDescent="0.25">
      <c r="B70" s="237" t="s">
        <v>55</v>
      </c>
      <c r="C70" s="338" t="s">
        <v>509</v>
      </c>
      <c r="D70" s="338"/>
      <c r="F70" s="238" t="s">
        <v>188</v>
      </c>
      <c r="G70" s="224">
        <v>25</v>
      </c>
      <c r="H70" s="234">
        <f>Table1013[[#This Row],[Sales]]*59.95</f>
        <v>1498.75</v>
      </c>
    </row>
    <row r="71" spans="2:8" s="231" customFormat="1" x14ac:dyDescent="0.25">
      <c r="C71" s="338"/>
      <c r="D71" s="338"/>
      <c r="F71" s="238" t="s">
        <v>189</v>
      </c>
      <c r="G71" s="224">
        <v>40</v>
      </c>
      <c r="H71" s="234">
        <f>Table1013[[#This Row],[Sales]]*59.95</f>
        <v>2398</v>
      </c>
    </row>
    <row r="72" spans="2:8" s="231" customFormat="1" x14ac:dyDescent="0.25">
      <c r="B72" s="237" t="s">
        <v>280</v>
      </c>
      <c r="C72" s="338" t="s">
        <v>510</v>
      </c>
      <c r="D72" s="338"/>
      <c r="F72" s="238" t="s">
        <v>180</v>
      </c>
      <c r="G72" s="224">
        <v>30</v>
      </c>
      <c r="H72" s="234">
        <f>Table1013[[#This Row],[Sales]]*59.95</f>
        <v>1798.5</v>
      </c>
    </row>
    <row r="73" spans="2:8" s="231" customFormat="1" x14ac:dyDescent="0.25">
      <c r="C73" s="338"/>
      <c r="D73" s="338"/>
      <c r="F73" s="238" t="s">
        <v>190</v>
      </c>
      <c r="G73" s="224">
        <v>20</v>
      </c>
      <c r="H73" s="234">
        <f>Table1013[[#This Row],[Sales]]*59.95</f>
        <v>1199</v>
      </c>
    </row>
    <row r="74" spans="2:8" s="231" customFormat="1" x14ac:dyDescent="0.25">
      <c r="C74" s="338"/>
      <c r="D74" s="338"/>
      <c r="F74" s="238" t="s">
        <v>191</v>
      </c>
      <c r="G74" s="224">
        <v>15</v>
      </c>
      <c r="H74" s="234">
        <f>Table1013[[#This Row],[Sales]]*59.95</f>
        <v>899.25</v>
      </c>
    </row>
    <row r="75" spans="2:8" s="231" customFormat="1" x14ac:dyDescent="0.25">
      <c r="B75" s="225"/>
      <c r="C75" s="226"/>
      <c r="D75" s="226"/>
      <c r="F75" s="238" t="s">
        <v>192</v>
      </c>
      <c r="G75" s="224">
        <v>10</v>
      </c>
      <c r="H75" s="234">
        <f>Table1013[[#This Row],[Sales]]*59.95</f>
        <v>599.5</v>
      </c>
    </row>
    <row r="76" spans="2:8" s="231" customFormat="1" x14ac:dyDescent="0.25">
      <c r="B76" s="225"/>
      <c r="C76" s="226"/>
      <c r="D76" s="226"/>
      <c r="F76"/>
      <c r="G76"/>
      <c r="H76"/>
    </row>
    <row r="77" spans="2:8" s="231" customFormat="1" x14ac:dyDescent="0.25">
      <c r="B77" s="61" t="s">
        <v>51</v>
      </c>
      <c r="C77" s="404" t="s">
        <v>511</v>
      </c>
      <c r="D77" s="404"/>
      <c r="E77" s="404"/>
      <c r="F77" s="404"/>
      <c r="G77" s="404"/>
      <c r="H77" s="404"/>
    </row>
    <row r="78" spans="2:8" s="231" customFormat="1" x14ac:dyDescent="0.25">
      <c r="B78" s="225"/>
      <c r="C78" s="226"/>
      <c r="D78" s="226"/>
      <c r="E78" s="225"/>
      <c r="F78" s="225"/>
      <c r="G78" s="225"/>
      <c r="H78" s="225"/>
    </row>
    <row r="79" spans="2:8" s="231" customFormat="1" x14ac:dyDescent="0.25">
      <c r="B79" s="73" t="s">
        <v>52</v>
      </c>
      <c r="C79" s="358" t="s">
        <v>516</v>
      </c>
      <c r="D79" s="358"/>
      <c r="E79" s="358"/>
      <c r="F79" s="358"/>
      <c r="G79" s="358"/>
      <c r="H79" s="358"/>
    </row>
    <row r="80" spans="2:8" s="231" customFormat="1" x14ac:dyDescent="0.25">
      <c r="B80" s="225"/>
      <c r="C80" s="358"/>
      <c r="D80" s="358"/>
      <c r="E80" s="358"/>
      <c r="F80" s="358"/>
      <c r="G80" s="358"/>
      <c r="H80" s="358"/>
    </row>
    <row r="81" spans="1:8" s="231" customFormat="1" x14ac:dyDescent="0.25">
      <c r="B81" s="225"/>
      <c r="C81" s="358"/>
      <c r="D81" s="358"/>
      <c r="E81" s="358"/>
      <c r="F81" s="358"/>
      <c r="G81" s="358"/>
      <c r="H81" s="358"/>
    </row>
    <row r="82" spans="1:8" s="231" customFormat="1" x14ac:dyDescent="0.25">
      <c r="B82" s="225"/>
      <c r="C82" s="226"/>
      <c r="D82" s="226"/>
      <c r="E82" s="225"/>
      <c r="F82" s="225"/>
      <c r="G82" s="225"/>
      <c r="H82" s="225"/>
    </row>
    <row r="83" spans="1:8" x14ac:dyDescent="0.25">
      <c r="B83" s="61" t="s">
        <v>109</v>
      </c>
      <c r="C83" s="391" t="s">
        <v>273</v>
      </c>
      <c r="D83" s="391"/>
      <c r="E83" s="391"/>
      <c r="F83" s="391"/>
      <c r="G83" s="391"/>
      <c r="H83" s="391"/>
    </row>
    <row r="84" spans="1:8" s="231" customFormat="1" x14ac:dyDescent="0.25">
      <c r="B84" s="225"/>
      <c r="C84" s="226"/>
      <c r="D84" s="226"/>
      <c r="E84" s="225"/>
      <c r="F84" s="225"/>
      <c r="G84" s="225"/>
      <c r="H84" s="225"/>
    </row>
    <row r="85" spans="1:8" s="85" customFormat="1" x14ac:dyDescent="0.25">
      <c r="B85" s="294"/>
      <c r="C85" s="294"/>
      <c r="D85" s="294"/>
      <c r="E85" s="294"/>
      <c r="F85" s="294"/>
      <c r="G85" s="294"/>
      <c r="H85" s="294"/>
    </row>
    <row r="86" spans="1:8" s="85" customFormat="1" ht="18.75" x14ac:dyDescent="0.3">
      <c r="B86" s="273" t="str">
        <f ca="1">"Tip #"&amp;A19</f>
        <v>Tip #1</v>
      </c>
      <c r="C86" s="298"/>
      <c r="D86" s="294"/>
      <c r="E86" s="294"/>
      <c r="F86" s="294"/>
      <c r="G86" s="294"/>
      <c r="H86" s="294"/>
    </row>
    <row r="87" spans="1:8" s="85" customFormat="1" x14ac:dyDescent="0.25">
      <c r="B87" s="294"/>
      <c r="C87" s="294"/>
      <c r="D87" s="294"/>
      <c r="E87" s="294"/>
      <c r="F87" s="294"/>
      <c r="G87" s="294"/>
      <c r="H87" s="294"/>
    </row>
    <row r="88" spans="1:8" ht="15.75" customHeight="1" x14ac:dyDescent="0.25">
      <c r="B88" s="57"/>
      <c r="C88" s="58" t="s">
        <v>101</v>
      </c>
      <c r="D88" s="59"/>
      <c r="E88" s="59"/>
      <c r="F88" s="59"/>
      <c r="G88" s="59"/>
      <c r="H88" s="59"/>
    </row>
    <row r="89" spans="1:8" x14ac:dyDescent="0.25">
      <c r="B89" s="118"/>
      <c r="D89" s="118"/>
      <c r="E89" s="118"/>
      <c r="F89" s="118"/>
      <c r="G89" s="118"/>
      <c r="H89" s="118"/>
    </row>
    <row r="90" spans="1:8" x14ac:dyDescent="0.25">
      <c r="B90" s="61" t="s">
        <v>109</v>
      </c>
      <c r="C90" s="391" t="s">
        <v>274</v>
      </c>
      <c r="D90" s="391"/>
      <c r="E90" s="391"/>
      <c r="F90" s="391"/>
      <c r="G90" s="391"/>
      <c r="H90" s="391"/>
    </row>
    <row r="91" spans="1:8" x14ac:dyDescent="0.25">
      <c r="C91" s="119"/>
      <c r="D91" s="118"/>
      <c r="E91" s="118"/>
      <c r="F91" s="118"/>
      <c r="G91" s="118"/>
      <c r="H91" s="118"/>
    </row>
    <row r="92" spans="1:8" x14ac:dyDescent="0.25">
      <c r="B92" s="61" t="s">
        <v>109</v>
      </c>
      <c r="C92" s="391" t="s">
        <v>275</v>
      </c>
      <c r="D92" s="391"/>
      <c r="E92" s="391"/>
      <c r="F92" s="391"/>
      <c r="G92" s="391"/>
      <c r="H92" s="391"/>
    </row>
    <row r="93" spans="1:8" x14ac:dyDescent="0.25">
      <c r="C93" s="123"/>
      <c r="E93" s="118"/>
      <c r="F93" s="118"/>
      <c r="G93" s="118"/>
      <c r="H93" s="118"/>
    </row>
    <row r="95" spans="1:8" ht="26.25" x14ac:dyDescent="0.25">
      <c r="A95" s="311">
        <f ca="1">MAX(OFFSET(INDIRECT("A1"),0,0,ROW()-1,1))+1</f>
        <v>2</v>
      </c>
      <c r="B95" s="312" t="s">
        <v>517</v>
      </c>
      <c r="C95" s="312"/>
      <c r="D95" s="312"/>
      <c r="E95" s="312"/>
      <c r="F95" s="313" t="str">
        <f ca="1">IF(OFFSET($B$5,A95,4,1,1),"√  mastered","")</f>
        <v/>
      </c>
      <c r="G95" s="312"/>
      <c r="H95" s="314" t="s">
        <v>57</v>
      </c>
    </row>
    <row r="97" spans="1:9" s="231" customFormat="1" x14ac:dyDescent="0.25">
      <c r="B97" s="315" t="s">
        <v>599</v>
      </c>
    </row>
    <row r="98" spans="1:9" s="231" customFormat="1" x14ac:dyDescent="0.25"/>
    <row r="99" spans="1:9" s="318" customFormat="1" x14ac:dyDescent="0.25"/>
    <row r="100" spans="1:9" ht="26.25" x14ac:dyDescent="0.25">
      <c r="A100" s="311">
        <f ca="1">MAX(OFFSET(INDIRECT("A1"),0,0,ROW()-1,1))+1</f>
        <v>3</v>
      </c>
      <c r="B100" s="312" t="s">
        <v>423</v>
      </c>
      <c r="C100" s="312"/>
      <c r="D100" s="312"/>
      <c r="E100" s="312"/>
      <c r="F100" s="313" t="str">
        <f ca="1">IF(OFFSET($B$5,A100,4,1,1),"√  mastered","")</f>
        <v/>
      </c>
      <c r="G100" s="312"/>
      <c r="H100" s="314" t="s">
        <v>57</v>
      </c>
    </row>
    <row r="102" spans="1:9" s="241" customFormat="1" x14ac:dyDescent="0.25">
      <c r="B102" s="315" t="s">
        <v>599</v>
      </c>
    </row>
    <row r="103" spans="1:9" s="241" customFormat="1" x14ac:dyDescent="0.25"/>
    <row r="104" spans="1:9" s="318" customFormat="1" x14ac:dyDescent="0.25"/>
    <row r="105" spans="1:9" ht="26.25" x14ac:dyDescent="0.25">
      <c r="A105" s="311">
        <f ca="1">MAX(OFFSET(INDIRECT("A1"),0,0,ROW()-1,1))+1</f>
        <v>4</v>
      </c>
      <c r="B105" s="312" t="s">
        <v>519</v>
      </c>
      <c r="C105" s="312"/>
      <c r="D105" s="312"/>
      <c r="E105" s="312"/>
      <c r="F105" s="313" t="str">
        <f ca="1">IF(OFFSET($B$5,A105,4,1,1),"√  mastered","")</f>
        <v/>
      </c>
      <c r="G105" s="312"/>
      <c r="H105" s="314" t="s">
        <v>57</v>
      </c>
    </row>
    <row r="107" spans="1:9" x14ac:dyDescent="0.25">
      <c r="B107" s="315" t="s">
        <v>599</v>
      </c>
      <c r="C107" s="118"/>
      <c r="D107" s="118"/>
      <c r="E107" s="118"/>
      <c r="F107" s="118"/>
      <c r="G107" s="118"/>
      <c r="H107" s="118"/>
    </row>
    <row r="109" spans="1:9" s="318" customFormat="1" x14ac:dyDescent="0.25"/>
    <row r="110" spans="1:9" ht="26.25" x14ac:dyDescent="0.25">
      <c r="A110" s="311">
        <f ca="1">MAX(OFFSET(INDIRECT("A1"),0,0,ROW()-1,1))+1</f>
        <v>5</v>
      </c>
      <c r="B110" s="312" t="s">
        <v>276</v>
      </c>
      <c r="C110" s="312"/>
      <c r="D110" s="312"/>
      <c r="E110" s="312"/>
      <c r="F110" s="313" t="str">
        <f ca="1">IF(OFFSET($B$5,A110,4,1,1),"√  mastered","")</f>
        <v/>
      </c>
      <c r="G110" s="312"/>
      <c r="H110" s="314" t="s">
        <v>57</v>
      </c>
    </row>
    <row r="111" spans="1:9" s="85" customFormat="1" x14ac:dyDescent="0.25">
      <c r="A111" s="169"/>
      <c r="B111" s="169"/>
      <c r="C111" s="169"/>
      <c r="D111" s="169"/>
      <c r="E111" s="169"/>
      <c r="F111" s="169"/>
      <c r="G111" s="169"/>
      <c r="H111" s="169"/>
      <c r="I111" s="169"/>
    </row>
    <row r="112" spans="1:9" x14ac:dyDescent="0.25">
      <c r="B112" s="315" t="s">
        <v>599</v>
      </c>
      <c r="C112" s="121"/>
    </row>
    <row r="114" spans="1:9" s="318" customFormat="1" x14ac:dyDescent="0.25"/>
    <row r="115" spans="1:9" ht="26.25" x14ac:dyDescent="0.25">
      <c r="A115" s="311">
        <f ca="1">MAX(OFFSET(INDIRECT("A1"),0,0,ROW()-1,1))+1</f>
        <v>6</v>
      </c>
      <c r="B115" s="312" t="s">
        <v>390</v>
      </c>
      <c r="C115" s="312"/>
      <c r="D115" s="312"/>
      <c r="E115" s="312"/>
      <c r="F115" s="313" t="str">
        <f ca="1">IF(OFFSET($B$5,A115,4,1,1),"√  mastered","")</f>
        <v/>
      </c>
      <c r="G115" s="312"/>
      <c r="H115" s="314" t="s">
        <v>57</v>
      </c>
    </row>
    <row r="117" spans="1:9" s="307" customFormat="1" x14ac:dyDescent="0.25">
      <c r="B117" s="315" t="s">
        <v>599</v>
      </c>
    </row>
    <row r="119" spans="1:9" s="318" customFormat="1" x14ac:dyDescent="0.25"/>
    <row r="120" spans="1:9" ht="26.25" x14ac:dyDescent="0.25">
      <c r="A120" s="311">
        <f ca="1">MAX(OFFSET(INDIRECT("A1"),0,0,ROW()-1,1))+1</f>
        <v>7</v>
      </c>
      <c r="B120" s="312" t="s">
        <v>277</v>
      </c>
      <c r="C120" s="312"/>
      <c r="D120" s="312"/>
      <c r="E120" s="312"/>
      <c r="F120" s="313" t="str">
        <f ca="1">IF(OFFSET($B$5,A120,4,1,1),"√  mastered","")</f>
        <v/>
      </c>
      <c r="G120" s="312"/>
      <c r="H120" s="314" t="s">
        <v>57</v>
      </c>
    </row>
    <row r="122" spans="1:9" s="85" customFormat="1" ht="15.75" customHeight="1" x14ac:dyDescent="0.25">
      <c r="A122" s="179"/>
      <c r="B122" s="315" t="s">
        <v>599</v>
      </c>
      <c r="C122" s="178"/>
      <c r="D122" s="178"/>
      <c r="E122" s="178"/>
      <c r="F122" s="178"/>
      <c r="G122" s="178"/>
      <c r="H122" s="178"/>
      <c r="I122" s="179"/>
    </row>
    <row r="124" spans="1:9" s="318" customFormat="1" x14ac:dyDescent="0.25"/>
    <row r="125" spans="1:9" ht="26.25" x14ac:dyDescent="0.25">
      <c r="A125" s="311">
        <f ca="1">MAX(OFFSET(INDIRECT("A1"),0,0,ROW()-1,1))+1</f>
        <v>8</v>
      </c>
      <c r="B125" s="320" t="s">
        <v>622</v>
      </c>
      <c r="C125" s="312"/>
      <c r="D125" s="312"/>
      <c r="E125" s="312"/>
      <c r="F125" s="313" t="str">
        <f ca="1">IF(OFFSET($B$5,A125,4,1,1),"√  mastered","")</f>
        <v/>
      </c>
      <c r="G125" s="312"/>
      <c r="H125" s="314" t="s">
        <v>57</v>
      </c>
    </row>
    <row r="127" spans="1:9" x14ac:dyDescent="0.25">
      <c r="B127" s="315" t="s">
        <v>599</v>
      </c>
    </row>
    <row r="129" spans="1:8" s="318" customFormat="1" x14ac:dyDescent="0.25"/>
    <row r="130" spans="1:8" s="179" customFormat="1" ht="26.25" x14ac:dyDescent="0.25">
      <c r="A130" s="311">
        <f ca="1">MAX(OFFSET(INDIRECT("A1"),0,0,ROW()-1,1))+1</f>
        <v>9</v>
      </c>
      <c r="B130" s="320" t="s">
        <v>620</v>
      </c>
      <c r="C130" s="312"/>
      <c r="D130" s="312"/>
      <c r="E130" s="312"/>
      <c r="F130" s="313" t="str">
        <f ca="1">IF(OFFSET($B$5,A130,4,1,1),"√  mastered","")</f>
        <v/>
      </c>
      <c r="G130" s="312"/>
      <c r="H130" s="314" t="s">
        <v>57</v>
      </c>
    </row>
    <row r="131" spans="1:8" s="179" customFormat="1" x14ac:dyDescent="0.25"/>
    <row r="132" spans="1:8" x14ac:dyDescent="0.25">
      <c r="B132" s="315" t="s">
        <v>599</v>
      </c>
    </row>
    <row r="134" spans="1:8" s="318" customFormat="1" x14ac:dyDescent="0.25"/>
    <row r="135" spans="1:8" ht="26.25" x14ac:dyDescent="0.25">
      <c r="A135" s="311">
        <f ca="1">MAX(OFFSET(INDIRECT("A1"),0,0,ROW()-1,1))+1</f>
        <v>10</v>
      </c>
      <c r="B135" s="320" t="s">
        <v>621</v>
      </c>
      <c r="C135" s="312"/>
      <c r="D135" s="312"/>
      <c r="E135" s="312"/>
      <c r="F135" s="313" t="str">
        <f ca="1">IF(OFFSET($B$5,A135,4,1,1),"√  mastered","")</f>
        <v/>
      </c>
      <c r="G135" s="312"/>
      <c r="H135" s="314" t="s">
        <v>57</v>
      </c>
    </row>
    <row r="137" spans="1:8" x14ac:dyDescent="0.25">
      <c r="B137" s="315" t="s">
        <v>599</v>
      </c>
    </row>
    <row r="139" spans="1:8" s="318" customFormat="1" x14ac:dyDescent="0.25"/>
    <row r="140" spans="1:8" ht="26.25" x14ac:dyDescent="0.25">
      <c r="A140" s="311">
        <f ca="1">MAX(OFFSET(INDIRECT("A1"),0,0,ROW()-1,1))+1</f>
        <v>11</v>
      </c>
      <c r="B140" s="320" t="s">
        <v>279</v>
      </c>
      <c r="C140" s="312"/>
      <c r="D140" s="312"/>
      <c r="E140" s="312"/>
      <c r="F140" s="313" t="str">
        <f ca="1">IF(OFFSET($B$5,A140,4,1,1),"√  mastered","")</f>
        <v/>
      </c>
      <c r="G140" s="312"/>
      <c r="H140" s="314" t="s">
        <v>57</v>
      </c>
    </row>
    <row r="142" spans="1:8" x14ac:dyDescent="0.25">
      <c r="B142" s="315" t="s">
        <v>599</v>
      </c>
    </row>
    <row r="144" spans="1:8" s="318" customFormat="1" x14ac:dyDescent="0.25"/>
    <row r="145" spans="1:10" s="307" customFormat="1" ht="18.75" x14ac:dyDescent="0.3">
      <c r="A145" s="40" t="s">
        <v>75</v>
      </c>
      <c r="B145" s="41"/>
      <c r="C145" s="41"/>
      <c r="D145" s="41"/>
      <c r="E145" s="41"/>
      <c r="F145" s="41"/>
      <c r="G145" s="41"/>
      <c r="H145" s="41"/>
      <c r="I145" s="41"/>
      <c r="J145" s="42"/>
    </row>
    <row r="146" spans="1:10" s="307" customFormat="1" x14ac:dyDescent="0.25">
      <c r="A146" s="43" t="s">
        <v>76</v>
      </c>
      <c r="B146" s="41"/>
      <c r="C146" s="41"/>
      <c r="D146" s="41"/>
      <c r="E146" s="41"/>
      <c r="F146" s="41"/>
      <c r="G146" s="41"/>
      <c r="H146" s="41"/>
      <c r="I146" s="41"/>
      <c r="J146" s="41"/>
    </row>
  </sheetData>
  <mergeCells count="35">
    <mergeCell ref="E1:H1"/>
    <mergeCell ref="B40:C40"/>
    <mergeCell ref="B41:C42"/>
    <mergeCell ref="C33:H33"/>
    <mergeCell ref="C72:D74"/>
    <mergeCell ref="B48:C49"/>
    <mergeCell ref="E3:H3"/>
    <mergeCell ref="B21:H23"/>
    <mergeCell ref="C15:D15"/>
    <mergeCell ref="C16:D16"/>
    <mergeCell ref="B39:C39"/>
    <mergeCell ref="B45:C46"/>
    <mergeCell ref="C77:H77"/>
    <mergeCell ref="C83:H83"/>
    <mergeCell ref="C90:H90"/>
    <mergeCell ref="B51:C53"/>
    <mergeCell ref="B59:D62"/>
    <mergeCell ref="C68:C69"/>
    <mergeCell ref="C55:H57"/>
    <mergeCell ref="C92:H92"/>
    <mergeCell ref="C6:D6"/>
    <mergeCell ref="C7:D7"/>
    <mergeCell ref="C8:D8"/>
    <mergeCell ref="C9:D9"/>
    <mergeCell ref="C10:D10"/>
    <mergeCell ref="C11:D11"/>
    <mergeCell ref="C12:D12"/>
    <mergeCell ref="C13:D13"/>
    <mergeCell ref="C14:D14"/>
    <mergeCell ref="B25:E27"/>
    <mergeCell ref="C31:H31"/>
    <mergeCell ref="C32:H32"/>
    <mergeCell ref="C79:H81"/>
    <mergeCell ref="B64:D65"/>
    <mergeCell ref="C70:D71"/>
  </mergeCells>
  <conditionalFormatting sqref="E3">
    <cfRule type="dataBar" priority="7">
      <dataBar>
        <cfvo type="num" val="0"/>
        <cfvo type="num" val="1"/>
        <color theme="8"/>
      </dataBar>
      <extLst>
        <ext xmlns:x14="http://schemas.microsoft.com/office/spreadsheetml/2009/9/main" uri="{B025F937-C7B1-47D3-B67F-A62EFF666E3E}">
          <x14:id>{6E7C0E28-2E10-47FF-A5DE-1FBE555EE31D}</x14:id>
        </ext>
      </extLst>
    </cfRule>
  </conditionalFormatting>
  <conditionalFormatting sqref="G6:G16">
    <cfRule type="iconSet" priority="66">
      <iconSet iconSet="4Rating" showValue="0">
        <cfvo type="percent" val="0"/>
        <cfvo type="num" val="2"/>
        <cfvo type="num" val="3"/>
        <cfvo type="num" val="4"/>
      </iconSet>
    </cfRule>
  </conditionalFormatting>
  <hyperlinks>
    <hyperlink ref="H19" location="'Data Analysis'!A1" display="▲"/>
    <hyperlink ref="C90" r:id="rId1" display="Excel help: Use calculated columns in an Excel table"/>
    <hyperlink ref="C92" r:id="rId2" display="Excel help: Create an Excel table"/>
    <hyperlink ref="C83" r:id="rId3" display="Excel help: Using structured references with Excel tables "/>
    <hyperlink ref="C31" r:id="rId4" display="http://office.microsoft.com/en-us/excel-help/video-add-numbers-in-excel-2013-VA103988761.aspx"/>
    <hyperlink ref="C31:H31" r:id="rId5" display="Excel Help Video Series: Introduction to Tables"/>
    <hyperlink ref="C32" r:id="rId6" display="http://office.microsoft.com/en-us/excel-help/sort-filter-and-remove-duplicates-RZ102252956.aspx?section=3"/>
    <hyperlink ref="C32:H32" r:id="rId7" display="Excel Help Video Series: Sort, filter, and remove duplicates"/>
    <hyperlink ref="C33" r:id="rId8" display="http://office.microsoft.com/en-us/excel-help/sort-filter-and-remove-duplicates-RZ102252956.aspx?section=3"/>
    <hyperlink ref="C33:H33" r:id="rId9" display="Excel Help Video Series: Using formulas in tables"/>
    <hyperlink ref="C6:D6" location="tip_da1" display="tip_da1"/>
    <hyperlink ref="H100" location="'Data Analysis'!A1" display="▲"/>
    <hyperlink ref="H95" location="'Data Analysis'!A1" display="▲"/>
    <hyperlink ref="H130" location="'Data Analysis'!A1" display="▲"/>
    <hyperlink ref="H140" location="'Data Analysis'!A1" display="▲"/>
    <hyperlink ref="H135" location="'Data Analysis'!A1" display="▲"/>
    <hyperlink ref="H125" location="'Data Analysis'!A1" display="▲"/>
    <hyperlink ref="H115" location="'Data Analysis'!A1" display="▲"/>
    <hyperlink ref="H110" location="'Data Analysis'!A1" display="▲"/>
    <hyperlink ref="H120" location="'Data Analysis'!A1" display="▲"/>
    <hyperlink ref="H105" location="'Data Analysis'!A1" display="▲"/>
  </hyperlinks>
  <pageMargins left="0.7" right="0.7" top="0.75" bottom="0.75" header="0.3" footer="0.3"/>
  <pageSetup orientation="portrait" horizontalDpi="4294967294" r:id="rId10"/>
  <drawing r:id="rId11"/>
  <legacyDrawing r:id="rId12"/>
  <mc:AlternateContent xmlns:mc="http://schemas.openxmlformats.org/markup-compatibility/2006">
    <mc:Choice Requires="x14">
      <controls>
        <mc:AlternateContent xmlns:mc="http://schemas.openxmlformats.org/markup-compatibility/2006">
          <mc:Choice Requires="x14">
            <control shapeId="33799" r:id="rId13" name="Check Box 7">
              <controlPr defaultSize="0" autoFill="0" autoLine="0" autoPict="0">
                <anchor moveWithCells="1">
                  <from>
                    <xdr:col>2</xdr:col>
                    <xdr:colOff>0</xdr:colOff>
                    <xdr:row>85</xdr:row>
                    <xdr:rowOff>0</xdr:rowOff>
                  </from>
                  <to>
                    <xdr:col>2</xdr:col>
                    <xdr:colOff>857250</xdr:colOff>
                    <xdr:row>86</xdr:row>
                    <xdr:rowOff>0</xdr:rowOff>
                  </to>
                </anchor>
              </controlPr>
            </control>
          </mc:Choice>
        </mc:AlternateContent>
      </controls>
    </mc:Choice>
  </mc:AlternateContent>
  <tableParts count="1">
    <tablePart r:id="rId14"/>
  </tableParts>
  <extLst>
    <ext xmlns:x14="http://schemas.microsoft.com/office/spreadsheetml/2009/9/main" uri="{78C0D931-6437-407d-A8EE-F0AAD7539E65}">
      <x14:conditionalFormattings>
        <x14:conditionalFormatting xmlns:xm="http://schemas.microsoft.com/office/excel/2006/main">
          <x14:cfRule type="dataBar" id="{6E7C0E28-2E10-47FF-A5DE-1FBE555EE31D}">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67" id="{D8D68703-E8A8-4A6C-9AC2-4841165B750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E6:E16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06"/>
  <sheetViews>
    <sheetView showGridLines="0" zoomScaleNormal="100" workbookViewId="0"/>
  </sheetViews>
  <sheetFormatPr defaultColWidth="0" defaultRowHeight="15" x14ac:dyDescent="0.25"/>
  <cols>
    <col min="1" max="1" width="7.7109375" style="189" customWidth="1"/>
    <col min="2" max="2" width="10.7109375" style="189" customWidth="1"/>
    <col min="3" max="3" width="40.7109375" style="189" customWidth="1"/>
    <col min="4" max="4" width="10.7109375" style="189" customWidth="1"/>
    <col min="5" max="5" width="10.140625" style="189" customWidth="1"/>
    <col min="6" max="6" width="9.140625" style="189" customWidth="1"/>
    <col min="7" max="7" width="10.28515625" style="189" customWidth="1"/>
    <col min="8" max="9" width="9.140625" style="189" customWidth="1"/>
    <col min="10" max="16" width="0" style="189" hidden="1" customWidth="1"/>
    <col min="17" max="16384" width="9.140625" style="189" hidden="1"/>
  </cols>
  <sheetData>
    <row r="1" spans="1:9" ht="31.5" x14ac:dyDescent="0.5">
      <c r="A1" s="275" t="s">
        <v>283</v>
      </c>
      <c r="E1" s="360"/>
      <c r="F1" s="360"/>
      <c r="G1" s="360"/>
      <c r="H1" s="360"/>
    </row>
    <row r="3" spans="1:9" ht="21.75" thickBot="1" x14ac:dyDescent="0.4">
      <c r="A3" s="49" t="s">
        <v>79</v>
      </c>
      <c r="B3" s="7"/>
      <c r="C3" s="7"/>
      <c r="D3" s="45" t="s">
        <v>82</v>
      </c>
      <c r="E3" s="354">
        <f>SUM(E5:E22)/(ROWS(E5:E22)-2)</f>
        <v>0</v>
      </c>
      <c r="F3" s="354"/>
      <c r="G3" s="354"/>
      <c r="H3" s="354"/>
    </row>
    <row r="5" spans="1:9" x14ac:dyDescent="0.25">
      <c r="B5" s="217"/>
      <c r="C5" s="217"/>
      <c r="D5" s="217"/>
      <c r="E5" s="44" t="s">
        <v>81</v>
      </c>
      <c r="F5" s="217"/>
      <c r="G5" s="44" t="s">
        <v>377</v>
      </c>
      <c r="H5" s="219"/>
      <c r="I5" s="10"/>
    </row>
    <row r="6" spans="1:9" ht="15.75" x14ac:dyDescent="0.25">
      <c r="B6" s="308">
        <v>1</v>
      </c>
      <c r="C6" s="359" t="s">
        <v>610</v>
      </c>
      <c r="D6" s="359"/>
      <c r="E6" s="309" t="str">
        <f>IF(F6,1*F6," - ")</f>
        <v xml:space="preserve"> - </v>
      </c>
      <c r="F6" s="335" t="b">
        <v>0</v>
      </c>
      <c r="G6" s="218">
        <v>1</v>
      </c>
      <c r="H6" s="219"/>
    </row>
    <row r="7" spans="1:9" ht="15.75" x14ac:dyDescent="0.25">
      <c r="B7" s="308">
        <v>2</v>
      </c>
      <c r="C7" s="406" t="s">
        <v>611</v>
      </c>
      <c r="D7" s="406"/>
      <c r="E7" s="309" t="str">
        <f t="shared" ref="E7:E21" si="0">IF(F7,1*F7," - ")</f>
        <v xml:space="preserve"> - </v>
      </c>
      <c r="F7" s="335" t="b">
        <v>0</v>
      </c>
      <c r="G7" s="218">
        <v>1</v>
      </c>
      <c r="H7" s="219"/>
    </row>
    <row r="8" spans="1:9" ht="15.75" x14ac:dyDescent="0.25">
      <c r="B8" s="308">
        <v>3</v>
      </c>
      <c r="C8" s="406" t="s">
        <v>612</v>
      </c>
      <c r="D8" s="406"/>
      <c r="E8" s="309" t="str">
        <f t="shared" si="0"/>
        <v xml:space="preserve"> - </v>
      </c>
      <c r="F8" s="335" t="b">
        <v>0</v>
      </c>
      <c r="G8" s="218">
        <v>1</v>
      </c>
      <c r="H8" s="219"/>
    </row>
    <row r="9" spans="1:9" ht="15.75" x14ac:dyDescent="0.25">
      <c r="B9" s="308">
        <v>4</v>
      </c>
      <c r="C9" s="406" t="s">
        <v>488</v>
      </c>
      <c r="D9" s="406"/>
      <c r="E9" s="309" t="str">
        <f t="shared" si="0"/>
        <v xml:space="preserve"> - </v>
      </c>
      <c r="F9" s="335" t="b">
        <v>0</v>
      </c>
      <c r="G9" s="218">
        <v>1</v>
      </c>
      <c r="H9" s="219"/>
    </row>
    <row r="10" spans="1:9" ht="15.75" x14ac:dyDescent="0.25">
      <c r="B10" s="308">
        <v>5</v>
      </c>
      <c r="C10" s="406" t="s">
        <v>613</v>
      </c>
      <c r="D10" s="406"/>
      <c r="E10" s="309" t="str">
        <f t="shared" si="0"/>
        <v xml:space="preserve"> - </v>
      </c>
      <c r="F10" s="335" t="b">
        <v>0</v>
      </c>
      <c r="G10" s="218">
        <v>1</v>
      </c>
      <c r="H10" s="219"/>
    </row>
    <row r="11" spans="1:9" ht="15.75" x14ac:dyDescent="0.25">
      <c r="B11" s="308">
        <v>6</v>
      </c>
      <c r="C11" s="406" t="s">
        <v>614</v>
      </c>
      <c r="D11" s="406"/>
      <c r="E11" s="309" t="str">
        <f t="shared" si="0"/>
        <v xml:space="preserve"> - </v>
      </c>
      <c r="F11" s="335" t="b">
        <v>0</v>
      </c>
      <c r="G11" s="218">
        <v>1</v>
      </c>
      <c r="H11" s="219"/>
    </row>
    <row r="12" spans="1:9" ht="15.75" x14ac:dyDescent="0.25">
      <c r="B12" s="308">
        <v>7</v>
      </c>
      <c r="C12" s="406" t="s">
        <v>615</v>
      </c>
      <c r="D12" s="406"/>
      <c r="E12" s="309" t="str">
        <f t="shared" si="0"/>
        <v xml:space="preserve"> - </v>
      </c>
      <c r="F12" s="335" t="b">
        <v>0</v>
      </c>
      <c r="G12" s="218">
        <v>1</v>
      </c>
      <c r="H12" s="219"/>
    </row>
    <row r="13" spans="1:9" ht="15.75" x14ac:dyDescent="0.25">
      <c r="B13" s="308">
        <v>8</v>
      </c>
      <c r="C13" s="406" t="s">
        <v>616</v>
      </c>
      <c r="D13" s="406"/>
      <c r="E13" s="309" t="str">
        <f t="shared" si="0"/>
        <v xml:space="preserve"> - </v>
      </c>
      <c r="F13" s="335" t="b">
        <v>0</v>
      </c>
      <c r="G13" s="218">
        <v>1</v>
      </c>
      <c r="H13" s="219"/>
    </row>
    <row r="14" spans="1:9" ht="15.75" x14ac:dyDescent="0.25">
      <c r="B14" s="308">
        <v>9</v>
      </c>
      <c r="C14" s="406" t="s">
        <v>617</v>
      </c>
      <c r="D14" s="406"/>
      <c r="E14" s="309" t="str">
        <f t="shared" si="0"/>
        <v xml:space="preserve"> - </v>
      </c>
      <c r="F14" s="335" t="b">
        <v>0</v>
      </c>
      <c r="G14" s="218">
        <v>1</v>
      </c>
      <c r="H14" s="219"/>
    </row>
    <row r="15" spans="1:9" ht="15.75" x14ac:dyDescent="0.25">
      <c r="B15" s="308">
        <v>10</v>
      </c>
      <c r="C15" s="406" t="s">
        <v>604</v>
      </c>
      <c r="D15" s="406"/>
      <c r="E15" s="309" t="str">
        <f>IF(F15,1*F15," - ")</f>
        <v xml:space="preserve"> - </v>
      </c>
      <c r="F15" s="335" t="b">
        <v>0</v>
      </c>
      <c r="G15" s="218">
        <v>2</v>
      </c>
      <c r="H15" s="219"/>
    </row>
    <row r="16" spans="1:9" ht="15.75" x14ac:dyDescent="0.25">
      <c r="B16" s="308">
        <v>11</v>
      </c>
      <c r="C16" s="406" t="s">
        <v>492</v>
      </c>
      <c r="D16" s="406"/>
      <c r="E16" s="309" t="str">
        <f t="shared" si="0"/>
        <v xml:space="preserve"> - </v>
      </c>
      <c r="F16" s="335" t="b">
        <v>0</v>
      </c>
      <c r="G16" s="218">
        <v>2</v>
      </c>
      <c r="H16" s="219"/>
    </row>
    <row r="17" spans="1:8" ht="15.75" x14ac:dyDescent="0.25">
      <c r="B17" s="308">
        <v>12</v>
      </c>
      <c r="C17" s="406" t="s">
        <v>605</v>
      </c>
      <c r="D17" s="406"/>
      <c r="E17" s="309" t="str">
        <f t="shared" si="0"/>
        <v xml:space="preserve"> - </v>
      </c>
      <c r="F17" s="335" t="b">
        <v>0</v>
      </c>
      <c r="G17" s="218">
        <v>2</v>
      </c>
      <c r="H17" s="219"/>
    </row>
    <row r="18" spans="1:8" ht="15.75" x14ac:dyDescent="0.25">
      <c r="B18" s="308">
        <v>13</v>
      </c>
      <c r="C18" s="406" t="s">
        <v>606</v>
      </c>
      <c r="D18" s="406"/>
      <c r="E18" s="309" t="str">
        <f t="shared" si="0"/>
        <v xml:space="preserve"> - </v>
      </c>
      <c r="F18" s="335" t="b">
        <v>0</v>
      </c>
      <c r="G18" s="218">
        <v>3</v>
      </c>
      <c r="H18" s="219"/>
    </row>
    <row r="19" spans="1:8" ht="15.75" x14ac:dyDescent="0.25">
      <c r="B19" s="308">
        <v>14</v>
      </c>
      <c r="C19" s="406" t="s">
        <v>607</v>
      </c>
      <c r="D19" s="406"/>
      <c r="E19" s="309" t="str">
        <f t="shared" si="0"/>
        <v xml:space="preserve"> - </v>
      </c>
      <c r="F19" s="335" t="b">
        <v>0</v>
      </c>
      <c r="G19" s="218">
        <v>3</v>
      </c>
      <c r="H19" s="219"/>
    </row>
    <row r="20" spans="1:8" ht="15.75" x14ac:dyDescent="0.25">
      <c r="B20" s="308">
        <v>15</v>
      </c>
      <c r="C20" s="406" t="s">
        <v>608</v>
      </c>
      <c r="D20" s="406"/>
      <c r="E20" s="309" t="str">
        <f t="shared" si="0"/>
        <v xml:space="preserve"> - </v>
      </c>
      <c r="F20" s="335" t="b">
        <v>0</v>
      </c>
      <c r="G20" s="218">
        <v>3</v>
      </c>
      <c r="H20" s="219"/>
    </row>
    <row r="21" spans="1:8" ht="15.75" x14ac:dyDescent="0.25">
      <c r="B21" s="308">
        <v>16</v>
      </c>
      <c r="C21" s="406" t="s">
        <v>609</v>
      </c>
      <c r="D21" s="406"/>
      <c r="E21" s="309" t="str">
        <f t="shared" si="0"/>
        <v xml:space="preserve"> - </v>
      </c>
      <c r="F21" s="335" t="b">
        <v>0</v>
      </c>
      <c r="G21" s="218">
        <v>3</v>
      </c>
      <c r="H21" s="219"/>
    </row>
    <row r="24" spans="1:8" ht="26.25" x14ac:dyDescent="0.25">
      <c r="A24" s="311">
        <f ca="1">MAX(OFFSET(INDIRECT("A1"),0,0,ROW()-1,1))+1</f>
        <v>1</v>
      </c>
      <c r="B24" s="312" t="s">
        <v>518</v>
      </c>
      <c r="C24" s="312"/>
      <c r="D24" s="312"/>
      <c r="E24" s="312"/>
      <c r="F24" s="313" t="str">
        <f ca="1">IF(OFFSET($B$5,A24,4,1,1),"√  mastered","")</f>
        <v/>
      </c>
      <c r="G24" s="312"/>
      <c r="H24" s="321" t="s">
        <v>57</v>
      </c>
    </row>
    <row r="26" spans="1:8" x14ac:dyDescent="0.25">
      <c r="B26" s="317" t="s">
        <v>599</v>
      </c>
    </row>
    <row r="27" spans="1:8" customFormat="1" x14ac:dyDescent="0.25"/>
    <row r="28" spans="1:8" s="318" customFormat="1" x14ac:dyDescent="0.25"/>
    <row r="29" spans="1:8" ht="26.25" x14ac:dyDescent="0.25">
      <c r="A29" s="311">
        <f ca="1">MAX(OFFSET(INDIRECT("A1"),0,0,ROW()-1,1))+1</f>
        <v>2</v>
      </c>
      <c r="B29" s="312" t="s">
        <v>486</v>
      </c>
      <c r="C29" s="312"/>
      <c r="D29" s="312"/>
      <c r="E29" s="312"/>
      <c r="F29" s="313" t="str">
        <f ca="1">IF(OFFSET($B$5,A29,4,1,1),"√  mastered","")</f>
        <v/>
      </c>
      <c r="G29" s="312"/>
      <c r="H29" s="321" t="s">
        <v>57</v>
      </c>
    </row>
    <row r="31" spans="1:8" ht="15.75" x14ac:dyDescent="0.25">
      <c r="B31" s="317" t="s">
        <v>599</v>
      </c>
      <c r="C31" s="215"/>
      <c r="D31" s="215"/>
      <c r="E31" s="215"/>
      <c r="F31" s="220"/>
      <c r="G31" s="221"/>
      <c r="H31" s="215"/>
    </row>
    <row r="32" spans="1:8" ht="15.75" x14ac:dyDescent="0.25">
      <c r="B32" s="215"/>
      <c r="C32" s="215"/>
      <c r="D32" s="215"/>
      <c r="E32" s="215"/>
      <c r="F32" s="220"/>
      <c r="G32" s="221"/>
      <c r="H32" s="215"/>
    </row>
    <row r="33" spans="1:8" s="318" customFormat="1" ht="15.75" x14ac:dyDescent="0.25">
      <c r="B33" s="316"/>
      <c r="C33" s="316"/>
      <c r="D33" s="316"/>
      <c r="E33" s="316"/>
      <c r="F33" s="220"/>
      <c r="G33" s="221"/>
      <c r="H33" s="316"/>
    </row>
    <row r="34" spans="1:8" ht="26.25" x14ac:dyDescent="0.25">
      <c r="A34" s="311">
        <f ca="1">MAX(OFFSET(INDIRECT("A1"),0,0,ROW()-1,1))+1</f>
        <v>3</v>
      </c>
      <c r="B34" s="312" t="s">
        <v>487</v>
      </c>
      <c r="C34" s="312"/>
      <c r="D34" s="312"/>
      <c r="E34" s="312"/>
      <c r="F34" s="313" t="str">
        <f ca="1">IF(OFFSET($B$5,A34,4,1,1),"√  mastered","")</f>
        <v/>
      </c>
      <c r="G34" s="312"/>
      <c r="H34" s="321" t="s">
        <v>57</v>
      </c>
    </row>
    <row r="36" spans="1:8" x14ac:dyDescent="0.25">
      <c r="B36" s="317" t="s">
        <v>599</v>
      </c>
      <c r="C36" s="215"/>
      <c r="D36" s="215"/>
      <c r="E36" s="215"/>
      <c r="F36" s="215"/>
      <c r="G36" s="215"/>
      <c r="H36" s="215"/>
    </row>
    <row r="37" spans="1:8" x14ac:dyDescent="0.25">
      <c r="B37" s="215"/>
      <c r="C37" s="215"/>
      <c r="D37" s="215"/>
      <c r="E37" s="215"/>
      <c r="F37" s="215"/>
      <c r="G37" s="215"/>
      <c r="H37" s="215"/>
    </row>
    <row r="38" spans="1:8" s="318" customFormat="1" x14ac:dyDescent="0.25">
      <c r="B38" s="316"/>
      <c r="C38" s="316"/>
      <c r="D38" s="316"/>
      <c r="E38" s="316"/>
      <c r="F38" s="316"/>
      <c r="G38" s="316"/>
      <c r="H38" s="316"/>
    </row>
    <row r="39" spans="1:8" ht="26.25" x14ac:dyDescent="0.25">
      <c r="A39" s="311">
        <f ca="1">MAX(OFFSET(INDIRECT("A1"),0,0,ROW()-1,1))+1</f>
        <v>4</v>
      </c>
      <c r="B39" s="312" t="s">
        <v>488</v>
      </c>
      <c r="C39" s="312"/>
      <c r="D39" s="312"/>
      <c r="E39" s="312"/>
      <c r="F39" s="313" t="str">
        <f ca="1">IF(OFFSET($B$5,A39,4,1,1),"√  mastered","")</f>
        <v/>
      </c>
      <c r="G39" s="312"/>
      <c r="H39" s="321" t="s">
        <v>57</v>
      </c>
    </row>
    <row r="41" spans="1:8" x14ac:dyDescent="0.25">
      <c r="B41" s="317" t="s">
        <v>599</v>
      </c>
      <c r="C41" s="215"/>
      <c r="D41" s="215"/>
      <c r="E41" s="215"/>
      <c r="F41" s="215"/>
      <c r="G41" s="215"/>
      <c r="H41" s="215"/>
    </row>
    <row r="42" spans="1:8" x14ac:dyDescent="0.25">
      <c r="B42" s="215"/>
      <c r="C42" s="215"/>
      <c r="D42" s="215"/>
      <c r="E42" s="215"/>
      <c r="F42" s="215"/>
      <c r="G42" s="215"/>
      <c r="H42" s="215"/>
    </row>
    <row r="43" spans="1:8" s="318" customFormat="1" x14ac:dyDescent="0.25">
      <c r="B43" s="316"/>
      <c r="C43" s="316"/>
      <c r="D43" s="316"/>
      <c r="E43" s="316"/>
      <c r="F43" s="316"/>
      <c r="G43" s="316"/>
      <c r="H43" s="316"/>
    </row>
    <row r="44" spans="1:8" ht="26.25" x14ac:dyDescent="0.25">
      <c r="A44" s="311">
        <f ca="1">MAX(OFFSET(INDIRECT("A1"),0,0,ROW()-1,1))+1</f>
        <v>5</v>
      </c>
      <c r="B44" s="312" t="s">
        <v>489</v>
      </c>
      <c r="C44" s="312"/>
      <c r="D44" s="312"/>
      <c r="E44" s="312"/>
      <c r="F44" s="313" t="str">
        <f ca="1">IF(OFFSET($B$5,A44,4,1,1),"√  mastered","")</f>
        <v/>
      </c>
      <c r="G44" s="312"/>
      <c r="H44" s="321" t="s">
        <v>57</v>
      </c>
    </row>
    <row r="46" spans="1:8" s="318" customFormat="1" x14ac:dyDescent="0.25">
      <c r="B46" s="317" t="s">
        <v>599</v>
      </c>
      <c r="C46" s="316"/>
      <c r="D46" s="316"/>
      <c r="E46" s="316"/>
      <c r="F46" s="316"/>
      <c r="G46" s="316"/>
      <c r="H46" s="316"/>
    </row>
    <row r="47" spans="1:8" s="318" customFormat="1" x14ac:dyDescent="0.25">
      <c r="B47" s="316"/>
      <c r="C47" s="316"/>
      <c r="D47" s="316"/>
      <c r="E47" s="316"/>
      <c r="F47" s="316"/>
      <c r="G47" s="316"/>
      <c r="H47" s="316"/>
    </row>
    <row r="48" spans="1:8" s="318" customFormat="1" x14ac:dyDescent="0.25">
      <c r="B48" s="316"/>
      <c r="C48" s="316"/>
      <c r="D48" s="316"/>
      <c r="E48" s="316"/>
      <c r="F48" s="316"/>
      <c r="G48" s="316"/>
      <c r="H48" s="316"/>
    </row>
    <row r="49" spans="1:8" ht="26.25" x14ac:dyDescent="0.25">
      <c r="A49" s="311">
        <f ca="1">MAX(OFFSET(INDIRECT("A1"),0,0,ROW()-1,1))+1</f>
        <v>6</v>
      </c>
      <c r="B49" s="312" t="s">
        <v>602</v>
      </c>
      <c r="C49" s="312"/>
      <c r="D49" s="312"/>
      <c r="E49" s="312"/>
      <c r="F49" s="313" t="str">
        <f ca="1">IF(OFFSET($B$5,A49,4,1,1),"√  mastered","")</f>
        <v/>
      </c>
      <c r="G49" s="312"/>
      <c r="H49" s="321" t="s">
        <v>57</v>
      </c>
    </row>
    <row r="51" spans="1:8" x14ac:dyDescent="0.25">
      <c r="B51" s="317" t="s">
        <v>599</v>
      </c>
      <c r="C51" s="151"/>
      <c r="D51" s="151"/>
      <c r="E51" s="151"/>
      <c r="F51" s="151"/>
      <c r="G51" s="151"/>
      <c r="H51" s="151"/>
    </row>
    <row r="52" spans="1:8" x14ac:dyDescent="0.25">
      <c r="B52" s="215"/>
      <c r="C52" s="215"/>
      <c r="D52" s="215"/>
      <c r="E52" s="215"/>
      <c r="F52" s="215"/>
      <c r="G52" s="215"/>
      <c r="H52" s="215"/>
    </row>
    <row r="53" spans="1:8" s="318" customFormat="1" x14ac:dyDescent="0.25">
      <c r="B53" s="316"/>
      <c r="C53" s="316"/>
      <c r="D53" s="316"/>
      <c r="E53" s="316"/>
      <c r="F53" s="316"/>
      <c r="G53" s="316"/>
      <c r="H53" s="316"/>
    </row>
    <row r="54" spans="1:8" ht="26.25" x14ac:dyDescent="0.25">
      <c r="A54" s="311">
        <f ca="1">MAX(OFFSET(INDIRECT("A1"),0,0,ROW()-1,1))+1</f>
        <v>7</v>
      </c>
      <c r="B54" s="312" t="s">
        <v>490</v>
      </c>
      <c r="C54" s="312"/>
      <c r="D54" s="312"/>
      <c r="E54" s="312"/>
      <c r="F54" s="313" t="str">
        <f ca="1">IF(OFFSET($B$5,A54,4,1,1),"√  mastered","")</f>
        <v/>
      </c>
      <c r="G54" s="312"/>
      <c r="H54" s="321" t="s">
        <v>57</v>
      </c>
    </row>
    <row r="56" spans="1:8" x14ac:dyDescent="0.25">
      <c r="B56" s="317" t="s">
        <v>599</v>
      </c>
      <c r="C56" s="215"/>
      <c r="D56" s="216"/>
      <c r="E56" s="216"/>
      <c r="F56" s="222"/>
      <c r="G56" s="222"/>
      <c r="H56" s="216"/>
    </row>
    <row r="57" spans="1:8" x14ac:dyDescent="0.25">
      <c r="B57" s="215"/>
      <c r="C57" s="215"/>
      <c r="D57" s="215"/>
      <c r="E57" s="215"/>
      <c r="F57" s="215"/>
      <c r="G57" s="215"/>
      <c r="H57" s="215"/>
    </row>
    <row r="58" spans="1:8" s="318" customFormat="1" x14ac:dyDescent="0.25">
      <c r="B58" s="316"/>
      <c r="C58" s="316"/>
      <c r="D58" s="316"/>
      <c r="E58" s="316"/>
      <c r="F58" s="316"/>
      <c r="G58" s="316"/>
      <c r="H58" s="316"/>
    </row>
    <row r="59" spans="1:8" ht="26.25" x14ac:dyDescent="0.25">
      <c r="A59" s="311">
        <f ca="1">MAX(OFFSET(INDIRECT("A1"),0,0,ROW()-1,1))+1</f>
        <v>8</v>
      </c>
      <c r="B59" s="312" t="s">
        <v>491</v>
      </c>
      <c r="C59" s="312"/>
      <c r="D59" s="312"/>
      <c r="E59" s="312"/>
      <c r="F59" s="313" t="str">
        <f ca="1">IF(OFFSET($B$5,A59,4,1,1),"√  mastered","")</f>
        <v/>
      </c>
      <c r="G59" s="312"/>
      <c r="H59" s="321" t="s">
        <v>57</v>
      </c>
    </row>
    <row r="61" spans="1:8" x14ac:dyDescent="0.25">
      <c r="B61" s="317" t="s">
        <v>599</v>
      </c>
      <c r="C61" s="215"/>
      <c r="D61" s="215"/>
      <c r="E61" s="215"/>
      <c r="F61" s="215"/>
      <c r="G61" s="215"/>
      <c r="H61" s="215"/>
    </row>
    <row r="62" spans="1:8" x14ac:dyDescent="0.25">
      <c r="B62" s="215"/>
      <c r="C62" s="215"/>
      <c r="D62" s="215"/>
      <c r="E62" s="215"/>
      <c r="F62" s="215"/>
      <c r="G62" s="215"/>
      <c r="H62" s="215"/>
    </row>
    <row r="63" spans="1:8" s="318" customFormat="1" x14ac:dyDescent="0.25">
      <c r="B63" s="316"/>
      <c r="C63" s="316"/>
      <c r="D63" s="316"/>
      <c r="E63" s="316"/>
      <c r="F63" s="316"/>
      <c r="G63" s="316"/>
      <c r="H63" s="316"/>
    </row>
    <row r="64" spans="1:8" ht="26.25" x14ac:dyDescent="0.25">
      <c r="A64" s="311">
        <f ca="1">MAX(OFFSET(INDIRECT("A1"),0,0,ROW()-1,1))+1</f>
        <v>9</v>
      </c>
      <c r="B64" s="312" t="s">
        <v>603</v>
      </c>
      <c r="C64" s="312"/>
      <c r="D64" s="312"/>
      <c r="E64" s="312"/>
      <c r="F64" s="313" t="str">
        <f ca="1">IF(OFFSET($B$5,A64,4,1,1),"√  mastered","")</f>
        <v/>
      </c>
      <c r="G64" s="312"/>
      <c r="H64" s="321" t="s">
        <v>57</v>
      </c>
    </row>
    <row r="66" spans="1:8" x14ac:dyDescent="0.25">
      <c r="B66" s="317" t="s">
        <v>599</v>
      </c>
      <c r="C66" s="215"/>
      <c r="D66" s="215"/>
      <c r="E66" s="215"/>
      <c r="F66" s="215"/>
      <c r="G66" s="215"/>
      <c r="H66" s="215"/>
    </row>
    <row r="68" spans="1:8" s="318" customFormat="1" x14ac:dyDescent="0.25"/>
    <row r="69" spans="1:8" ht="26.25" x14ac:dyDescent="0.25">
      <c r="A69" s="311">
        <f ca="1">MAX(OFFSET(INDIRECT("A1"),0,0,ROW()-1,1))+1</f>
        <v>10</v>
      </c>
      <c r="B69" s="312" t="s">
        <v>604</v>
      </c>
      <c r="C69" s="312"/>
      <c r="D69" s="312"/>
      <c r="E69" s="312"/>
      <c r="F69" s="313" t="str">
        <f ca="1">IF(OFFSET($B$5,A69,4,1,1),"√  mastered","")</f>
        <v/>
      </c>
      <c r="G69" s="312"/>
      <c r="H69" s="321" t="s">
        <v>57</v>
      </c>
    </row>
    <row r="71" spans="1:8" x14ac:dyDescent="0.25">
      <c r="B71" s="317" t="s">
        <v>599</v>
      </c>
    </row>
    <row r="73" spans="1:8" s="318" customFormat="1" x14ac:dyDescent="0.25"/>
    <row r="74" spans="1:8" ht="26.25" x14ac:dyDescent="0.25">
      <c r="A74" s="311">
        <f ca="1">MAX(OFFSET(INDIRECT("A1"),0,0,ROW()-1,1))+1</f>
        <v>11</v>
      </c>
      <c r="B74" s="312" t="s">
        <v>492</v>
      </c>
      <c r="C74" s="312"/>
      <c r="D74" s="312"/>
      <c r="E74" s="312"/>
      <c r="F74" s="313" t="str">
        <f ca="1">IF(OFFSET($B$5,A74,4,1,1),"√  mastered","")</f>
        <v/>
      </c>
      <c r="G74" s="312"/>
      <c r="H74" s="321" t="s">
        <v>57</v>
      </c>
    </row>
    <row r="76" spans="1:8" x14ac:dyDescent="0.25">
      <c r="B76" s="317" t="s">
        <v>599</v>
      </c>
      <c r="C76" s="215"/>
    </row>
    <row r="77" spans="1:8" x14ac:dyDescent="0.25">
      <c r="B77" s="215"/>
      <c r="C77" s="215"/>
      <c r="D77" s="215"/>
      <c r="E77" s="215"/>
      <c r="F77" s="215"/>
      <c r="G77" s="215"/>
      <c r="H77" s="215"/>
    </row>
    <row r="78" spans="1:8" s="318" customFormat="1" x14ac:dyDescent="0.25">
      <c r="B78" s="316"/>
      <c r="C78" s="316"/>
      <c r="D78" s="316"/>
      <c r="E78" s="316"/>
      <c r="F78" s="316"/>
      <c r="G78" s="316"/>
      <c r="H78" s="316"/>
    </row>
    <row r="79" spans="1:8" ht="26.25" x14ac:dyDescent="0.25">
      <c r="A79" s="311">
        <f ca="1">MAX(OFFSET(INDIRECT("A1"),0,0,ROW()-1,1))+1</f>
        <v>12</v>
      </c>
      <c r="B79" s="312" t="s">
        <v>605</v>
      </c>
      <c r="C79" s="312"/>
      <c r="D79" s="312"/>
      <c r="E79" s="312"/>
      <c r="F79" s="313" t="str">
        <f ca="1">IF(OFFSET($B$5,A79,4,1,1),"√  mastered","")</f>
        <v/>
      </c>
      <c r="G79" s="312"/>
      <c r="H79" s="321" t="s">
        <v>57</v>
      </c>
    </row>
    <row r="81" spans="1:8" x14ac:dyDescent="0.25">
      <c r="B81" s="317" t="s">
        <v>599</v>
      </c>
      <c r="C81" s="215"/>
      <c r="D81" s="9"/>
      <c r="E81" s="9"/>
      <c r="F81" s="9"/>
      <c r="G81" s="9"/>
      <c r="H81" s="9"/>
    </row>
    <row r="82" spans="1:8" x14ac:dyDescent="0.25">
      <c r="B82" s="215"/>
      <c r="C82" s="215"/>
      <c r="D82" s="9"/>
      <c r="E82" s="9"/>
      <c r="F82" s="9"/>
      <c r="G82" s="9"/>
      <c r="H82" s="9"/>
    </row>
    <row r="83" spans="1:8" s="318" customFormat="1" x14ac:dyDescent="0.25">
      <c r="B83" s="316"/>
      <c r="C83" s="316"/>
      <c r="D83" s="319"/>
      <c r="E83" s="319"/>
      <c r="F83" s="319"/>
      <c r="G83" s="319"/>
      <c r="H83" s="319"/>
    </row>
    <row r="84" spans="1:8" ht="26.25" x14ac:dyDescent="0.25">
      <c r="A84" s="311">
        <f ca="1">MAX(OFFSET(INDIRECT("A1"),0,0,ROW()-1,1))+1</f>
        <v>13</v>
      </c>
      <c r="B84" s="312" t="s">
        <v>606</v>
      </c>
      <c r="C84" s="312"/>
      <c r="D84" s="312"/>
      <c r="E84" s="312"/>
      <c r="F84" s="313" t="str">
        <f ca="1">IF(OFFSET($B$5,A84,4,1,1),"√  mastered","")</f>
        <v/>
      </c>
      <c r="G84" s="312"/>
      <c r="H84" s="321" t="s">
        <v>57</v>
      </c>
    </row>
    <row r="86" spans="1:8" x14ac:dyDescent="0.25">
      <c r="B86" s="317" t="s">
        <v>599</v>
      </c>
      <c r="D86" s="9"/>
      <c r="E86" s="9"/>
      <c r="F86" s="9"/>
      <c r="G86" s="9"/>
      <c r="H86" s="9"/>
    </row>
    <row r="88" spans="1:8" s="318" customFormat="1" x14ac:dyDescent="0.25"/>
    <row r="89" spans="1:8" ht="26.25" x14ac:dyDescent="0.25">
      <c r="A89" s="311">
        <f ca="1">MAX(OFFSET(INDIRECT("A1"),0,0,ROW()-1,1))+1</f>
        <v>14</v>
      </c>
      <c r="B89" s="312" t="s">
        <v>607</v>
      </c>
      <c r="C89" s="312"/>
      <c r="D89" s="312"/>
      <c r="E89" s="312"/>
      <c r="F89" s="313" t="str">
        <f ca="1">IF(OFFSET($B$5,A89,4,1,1),"√  mastered","")</f>
        <v/>
      </c>
      <c r="G89" s="312"/>
      <c r="H89" s="321" t="s">
        <v>57</v>
      </c>
    </row>
    <row r="91" spans="1:8" s="293" customFormat="1" x14ac:dyDescent="0.25">
      <c r="B91" s="317" t="s">
        <v>599</v>
      </c>
    </row>
    <row r="92" spans="1:8" s="293" customFormat="1" x14ac:dyDescent="0.25"/>
    <row r="93" spans="1:8" s="318" customFormat="1" x14ac:dyDescent="0.25"/>
    <row r="94" spans="1:8" ht="26.25" x14ac:dyDescent="0.25">
      <c r="A94" s="311">
        <f ca="1">MAX(OFFSET(INDIRECT("A1"),0,0,ROW()-1,1))+1</f>
        <v>15</v>
      </c>
      <c r="B94" s="312" t="s">
        <v>608</v>
      </c>
      <c r="C94" s="312"/>
      <c r="D94" s="312"/>
      <c r="E94" s="312"/>
      <c r="F94" s="313" t="str">
        <f ca="1">IF(OFFSET($B$5,A94,4,1,1),"√  mastered","")</f>
        <v/>
      </c>
      <c r="G94" s="312"/>
      <c r="H94" s="321" t="s">
        <v>57</v>
      </c>
    </row>
    <row r="96" spans="1:8" x14ac:dyDescent="0.25">
      <c r="B96" s="317" t="s">
        <v>599</v>
      </c>
      <c r="F96" s="223"/>
      <c r="G96" s="222"/>
      <c r="H96" s="222"/>
    </row>
    <row r="97" spans="1:9" x14ac:dyDescent="0.25">
      <c r="F97" s="223"/>
      <c r="G97" s="222"/>
      <c r="H97" s="222"/>
    </row>
    <row r="98" spans="1:9" s="318" customFormat="1" x14ac:dyDescent="0.25">
      <c r="F98" s="223"/>
      <c r="G98" s="222"/>
      <c r="H98" s="222"/>
    </row>
    <row r="99" spans="1:9" ht="26.25" x14ac:dyDescent="0.25">
      <c r="A99" s="311">
        <f ca="1">MAX(OFFSET(INDIRECT("A1"),0,0,ROW()-1,1))+1</f>
        <v>16</v>
      </c>
      <c r="B99" s="312" t="s">
        <v>609</v>
      </c>
      <c r="C99" s="312"/>
      <c r="D99" s="312"/>
      <c r="E99" s="312"/>
      <c r="F99" s="313" t="str">
        <f ca="1">IF(OFFSET($B$5,A99,4,1,1),"√  mastered","")</f>
        <v/>
      </c>
      <c r="G99" s="312"/>
      <c r="H99" s="321" t="s">
        <v>57</v>
      </c>
    </row>
    <row r="101" spans="1:9" x14ac:dyDescent="0.25">
      <c r="B101" s="317" t="s">
        <v>599</v>
      </c>
    </row>
    <row r="105" spans="1:9" s="318" customFormat="1" ht="18.75" x14ac:dyDescent="0.3">
      <c r="A105" s="40" t="s">
        <v>75</v>
      </c>
      <c r="B105" s="41"/>
      <c r="C105" s="41"/>
      <c r="D105" s="41"/>
      <c r="E105" s="41"/>
      <c r="F105" s="41"/>
      <c r="G105" s="41"/>
      <c r="H105" s="41"/>
      <c r="I105" s="41"/>
    </row>
    <row r="106" spans="1:9" s="318" customFormat="1" x14ac:dyDescent="0.25">
      <c r="A106" s="43" t="s">
        <v>76</v>
      </c>
      <c r="B106" s="41"/>
      <c r="C106" s="41"/>
      <c r="D106" s="41"/>
      <c r="E106" s="41"/>
      <c r="F106" s="41"/>
      <c r="G106" s="41"/>
      <c r="H106" s="41"/>
      <c r="I106" s="41"/>
    </row>
  </sheetData>
  <mergeCells count="18">
    <mergeCell ref="C21:D21"/>
    <mergeCell ref="C20:D20"/>
    <mergeCell ref="E1:H1"/>
    <mergeCell ref="E3:H3"/>
    <mergeCell ref="C17:D17"/>
    <mergeCell ref="C18:D18"/>
    <mergeCell ref="C19:D19"/>
    <mergeCell ref="C15:D15"/>
    <mergeCell ref="C11:D11"/>
    <mergeCell ref="C12:D12"/>
    <mergeCell ref="C13:D13"/>
    <mergeCell ref="C14:D14"/>
    <mergeCell ref="C16:D16"/>
    <mergeCell ref="C6:D6"/>
    <mergeCell ref="C7:D7"/>
    <mergeCell ref="C8:D8"/>
    <mergeCell ref="C9:D9"/>
    <mergeCell ref="C10:D10"/>
  </mergeCells>
  <conditionalFormatting sqref="E3">
    <cfRule type="dataBar" priority="7">
      <dataBar>
        <cfvo type="num" val="0"/>
        <cfvo type="num" val="1"/>
        <color theme="8"/>
      </dataBar>
      <extLst>
        <ext xmlns:x14="http://schemas.microsoft.com/office/spreadsheetml/2009/9/main" uri="{B025F937-C7B1-47D3-B67F-A62EFF666E3E}">
          <x14:id>{7EF58A59-8C64-4755-9861-CC02700FBC90}</x14:id>
        </ext>
      </extLst>
    </cfRule>
  </conditionalFormatting>
  <conditionalFormatting sqref="G6:G21">
    <cfRule type="iconSet" priority="68">
      <iconSet iconSet="4Rating" showValue="0">
        <cfvo type="percent" val="0"/>
        <cfvo type="num" val="2"/>
        <cfvo type="num" val="3"/>
        <cfvo type="num" val="4"/>
      </iconSet>
    </cfRule>
  </conditionalFormatting>
  <hyperlinks>
    <hyperlink ref="H69" location="Charts!A1" display="▲"/>
    <hyperlink ref="H74" location="Charts!A1" display="▲"/>
    <hyperlink ref="H99" location="Charts!A1" display="▲"/>
    <hyperlink ref="H94" location="Charts!A1" display="▲"/>
    <hyperlink ref="H89" location="Charts!A1" display="▲"/>
    <hyperlink ref="H84" location="Charts!A1" display="▲"/>
    <hyperlink ref="H79" location="Charts!A1" display="▲"/>
    <hyperlink ref="H64" location="Charts!A1" display="▲"/>
    <hyperlink ref="H59" location="Charts!A1" display="▲"/>
    <hyperlink ref="H54" location="Charts!A1" display="▲"/>
    <hyperlink ref="H49" location="Charts!A1" display="▲"/>
    <hyperlink ref="H44" location="Charts!A1" display="▲"/>
    <hyperlink ref="H39" location="Charts!A1" display="▲"/>
    <hyperlink ref="H34" location="Charts!A1" display="▲"/>
    <hyperlink ref="H29" location="Charts!A1" display="▲"/>
    <hyperlink ref="H24" location="Charts!A1" display="▲"/>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EF58A59-8C64-4755-9861-CC02700FBC90}">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69" id="{1F65B71A-F0CA-4275-B751-6D5476D2ABF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31"/>
  <sheetViews>
    <sheetView showGridLines="0" workbookViewId="0"/>
  </sheetViews>
  <sheetFormatPr defaultColWidth="0" defaultRowHeight="12.75" zeroHeight="1" x14ac:dyDescent="0.2"/>
  <cols>
    <col min="1" max="1" width="95.7109375" style="328" customWidth="1"/>
    <col min="2" max="2" width="9.140625" style="328" customWidth="1"/>
    <col min="3" max="256" width="9.140625" style="328" hidden="1"/>
    <col min="257" max="257" width="95.7109375" style="328" hidden="1"/>
    <col min="258" max="512" width="9.140625" style="328" hidden="1"/>
    <col min="513" max="513" width="95.7109375" style="328" hidden="1"/>
    <col min="514" max="768" width="9.140625" style="328" hidden="1"/>
    <col min="769" max="769" width="95.7109375" style="328" hidden="1"/>
    <col min="770" max="1024" width="9.140625" style="328" hidden="1"/>
    <col min="1025" max="1025" width="95.7109375" style="328" hidden="1"/>
    <col min="1026" max="1280" width="9.140625" style="328" hidden="1"/>
    <col min="1281" max="1281" width="95.7109375" style="328" hidden="1"/>
    <col min="1282" max="1536" width="9.140625" style="328" hidden="1"/>
    <col min="1537" max="1537" width="95.7109375" style="328" hidden="1"/>
    <col min="1538" max="1792" width="9.140625" style="328" hidden="1"/>
    <col min="1793" max="1793" width="95.7109375" style="328" hidden="1"/>
    <col min="1794" max="2048" width="9.140625" style="328" hidden="1"/>
    <col min="2049" max="2049" width="95.7109375" style="328" hidden="1"/>
    <col min="2050" max="2304" width="9.140625" style="328" hidden="1"/>
    <col min="2305" max="2305" width="95.7109375" style="328" hidden="1"/>
    <col min="2306" max="2560" width="9.140625" style="328" hidden="1"/>
    <col min="2561" max="2561" width="95.7109375" style="328" hidden="1"/>
    <col min="2562" max="2816" width="9.140625" style="328" hidden="1"/>
    <col min="2817" max="2817" width="95.7109375" style="328" hidden="1"/>
    <col min="2818" max="3072" width="9.140625" style="328" hidden="1"/>
    <col min="3073" max="3073" width="95.7109375" style="328" hidden="1"/>
    <col min="3074" max="3328" width="9.140625" style="328" hidden="1"/>
    <col min="3329" max="3329" width="95.7109375" style="328" hidden="1"/>
    <col min="3330" max="3584" width="9.140625" style="328" hidden="1"/>
    <col min="3585" max="3585" width="95.7109375" style="328" hidden="1"/>
    <col min="3586" max="3840" width="9.140625" style="328" hidden="1"/>
    <col min="3841" max="3841" width="95.7109375" style="328" hidden="1"/>
    <col min="3842" max="4096" width="9.140625" style="328" hidden="1"/>
    <col min="4097" max="4097" width="95.7109375" style="328" hidden="1"/>
    <col min="4098" max="4352" width="9.140625" style="328" hidden="1"/>
    <col min="4353" max="4353" width="95.7109375" style="328" hidden="1"/>
    <col min="4354" max="4608" width="9.140625" style="328" hidden="1"/>
    <col min="4609" max="4609" width="95.7109375" style="328" hidden="1"/>
    <col min="4610" max="4864" width="9.140625" style="328" hidden="1"/>
    <col min="4865" max="4865" width="95.7109375" style="328" hidden="1"/>
    <col min="4866" max="5120" width="9.140625" style="328" hidden="1"/>
    <col min="5121" max="5121" width="95.7109375" style="328" hidden="1"/>
    <col min="5122" max="5376" width="9.140625" style="328" hidden="1"/>
    <col min="5377" max="5377" width="95.7109375" style="328" hidden="1"/>
    <col min="5378" max="5632" width="9.140625" style="328" hidden="1"/>
    <col min="5633" max="5633" width="95.7109375" style="328" hidden="1"/>
    <col min="5634" max="5888" width="9.140625" style="328" hidden="1"/>
    <col min="5889" max="5889" width="95.7109375" style="328" hidden="1"/>
    <col min="5890" max="6144" width="9.140625" style="328" hidden="1"/>
    <col min="6145" max="6145" width="95.7109375" style="328" hidden="1"/>
    <col min="6146" max="6400" width="9.140625" style="328" hidden="1"/>
    <col min="6401" max="6401" width="95.7109375" style="328" hidden="1"/>
    <col min="6402" max="6656" width="9.140625" style="328" hidden="1"/>
    <col min="6657" max="6657" width="95.7109375" style="328" hidden="1"/>
    <col min="6658" max="6912" width="9.140625" style="328" hidden="1"/>
    <col min="6913" max="6913" width="95.7109375" style="328" hidden="1"/>
    <col min="6914" max="7168" width="9.140625" style="328" hidden="1"/>
    <col min="7169" max="7169" width="95.7109375" style="328" hidden="1"/>
    <col min="7170" max="7424" width="9.140625" style="328" hidden="1"/>
    <col min="7425" max="7425" width="95.7109375" style="328" hidden="1"/>
    <col min="7426" max="7680" width="9.140625" style="328" hidden="1"/>
    <col min="7681" max="7681" width="95.7109375" style="328" hidden="1"/>
    <col min="7682" max="7936" width="9.140625" style="328" hidden="1"/>
    <col min="7937" max="7937" width="95.7109375" style="328" hidden="1"/>
    <col min="7938" max="8192" width="9.140625" style="328" hidden="1"/>
    <col min="8193" max="8193" width="95.7109375" style="328" hidden="1"/>
    <col min="8194" max="8448" width="9.140625" style="328" hidden="1"/>
    <col min="8449" max="8449" width="95.7109375" style="328" hidden="1"/>
    <col min="8450" max="8704" width="9.140625" style="328" hidden="1"/>
    <col min="8705" max="8705" width="95.7109375" style="328" hidden="1"/>
    <col min="8706" max="8960" width="9.140625" style="328" hidden="1"/>
    <col min="8961" max="8961" width="95.7109375" style="328" hidden="1"/>
    <col min="8962" max="9216" width="9.140625" style="328" hidden="1"/>
    <col min="9217" max="9217" width="95.7109375" style="328" hidden="1"/>
    <col min="9218" max="9472" width="9.140625" style="328" hidden="1"/>
    <col min="9473" max="9473" width="95.7109375" style="328" hidden="1"/>
    <col min="9474" max="9728" width="9.140625" style="328" hidden="1"/>
    <col min="9729" max="9729" width="95.7109375" style="328" hidden="1"/>
    <col min="9730" max="9984" width="9.140625" style="328" hidden="1"/>
    <col min="9985" max="9985" width="95.7109375" style="328" hidden="1"/>
    <col min="9986" max="10240" width="9.140625" style="328" hidden="1"/>
    <col min="10241" max="10241" width="95.7109375" style="328" hidden="1"/>
    <col min="10242" max="10496" width="9.140625" style="328" hidden="1"/>
    <col min="10497" max="10497" width="95.7109375" style="328" hidden="1"/>
    <col min="10498" max="10752" width="9.140625" style="328" hidden="1"/>
    <col min="10753" max="10753" width="95.7109375" style="328" hidden="1"/>
    <col min="10754" max="11008" width="9.140625" style="328" hidden="1"/>
    <col min="11009" max="11009" width="95.7109375" style="328" hidden="1"/>
    <col min="11010" max="11264" width="9.140625" style="328" hidden="1"/>
    <col min="11265" max="11265" width="95.7109375" style="328" hidden="1"/>
    <col min="11266" max="11520" width="9.140625" style="328" hidden="1"/>
    <col min="11521" max="11521" width="95.7109375" style="328" hidden="1"/>
    <col min="11522" max="11776" width="9.140625" style="328" hidden="1"/>
    <col min="11777" max="11777" width="95.7109375" style="328" hidden="1"/>
    <col min="11778" max="12032" width="9.140625" style="328" hidden="1"/>
    <col min="12033" max="12033" width="95.7109375" style="328" hidden="1"/>
    <col min="12034" max="12288" width="9.140625" style="328" hidden="1"/>
    <col min="12289" max="12289" width="95.7109375" style="328" hidden="1"/>
    <col min="12290" max="12544" width="9.140625" style="328" hidden="1"/>
    <col min="12545" max="12545" width="95.7109375" style="328" hidden="1"/>
    <col min="12546" max="12800" width="9.140625" style="328" hidden="1"/>
    <col min="12801" max="12801" width="95.7109375" style="328" hidden="1"/>
    <col min="12802" max="13056" width="9.140625" style="328" hidden="1"/>
    <col min="13057" max="13057" width="95.7109375" style="328" hidden="1"/>
    <col min="13058" max="13312" width="9.140625" style="328" hidden="1"/>
    <col min="13313" max="13313" width="95.7109375" style="328" hidden="1"/>
    <col min="13314" max="13568" width="9.140625" style="328" hidden="1"/>
    <col min="13569" max="13569" width="95.7109375" style="328" hidden="1"/>
    <col min="13570" max="13824" width="9.140625" style="328" hidden="1"/>
    <col min="13825" max="13825" width="95.7109375" style="328" hidden="1"/>
    <col min="13826" max="14080" width="9.140625" style="328" hidden="1"/>
    <col min="14081" max="14081" width="95.7109375" style="328" hidden="1"/>
    <col min="14082" max="14336" width="9.140625" style="328" hidden="1"/>
    <col min="14337" max="14337" width="95.7109375" style="328" hidden="1"/>
    <col min="14338" max="14592" width="9.140625" style="328" hidden="1"/>
    <col min="14593" max="14593" width="95.7109375" style="328" hidden="1"/>
    <col min="14594" max="14848" width="9.140625" style="328" hidden="1"/>
    <col min="14849" max="14849" width="95.7109375" style="328" hidden="1"/>
    <col min="14850" max="15104" width="9.140625" style="328" hidden="1"/>
    <col min="15105" max="15105" width="95.7109375" style="328" hidden="1"/>
    <col min="15106" max="15360" width="9.140625" style="328" hidden="1"/>
    <col min="15361" max="15361" width="95.7109375" style="328" hidden="1"/>
    <col min="15362" max="15616" width="9.140625" style="328" hidden="1"/>
    <col min="15617" max="15617" width="95.7109375" style="328" hidden="1"/>
    <col min="15618" max="15872" width="9.140625" style="328" hidden="1"/>
    <col min="15873" max="15873" width="95.7109375" style="328" hidden="1"/>
    <col min="15874" max="16128" width="9.140625" style="328" hidden="1"/>
    <col min="16129" max="16129" width="95.7109375" style="328" hidden="1"/>
    <col min="16130" max="16384" width="9.140625" style="328" hidden="1"/>
  </cols>
  <sheetData>
    <row r="1" spans="1:1" s="324" customFormat="1" ht="30" x14ac:dyDescent="0.4">
      <c r="A1" s="323" t="s">
        <v>583</v>
      </c>
    </row>
    <row r="2" spans="1:1" s="326" customFormat="1" ht="15" x14ac:dyDescent="0.2">
      <c r="A2" s="325" t="s">
        <v>76</v>
      </c>
    </row>
    <row r="3" spans="1:1" ht="15" x14ac:dyDescent="0.2">
      <c r="A3" s="327"/>
    </row>
    <row r="4" spans="1:1" s="326" customFormat="1" ht="30.75" x14ac:dyDescent="0.2">
      <c r="A4" s="327" t="s">
        <v>584</v>
      </c>
    </row>
    <row r="5" spans="1:1" s="326" customFormat="1" ht="15" x14ac:dyDescent="0.2">
      <c r="A5" s="325"/>
    </row>
    <row r="6" spans="1:1" ht="30" x14ac:dyDescent="0.2">
      <c r="A6" s="327" t="s">
        <v>585</v>
      </c>
    </row>
    <row r="7" spans="1:1" ht="15" x14ac:dyDescent="0.2">
      <c r="A7" s="329" t="s">
        <v>586</v>
      </c>
    </row>
    <row r="8" spans="1:1" s="326" customFormat="1" ht="15" x14ac:dyDescent="0.2">
      <c r="A8" s="330"/>
    </row>
    <row r="9" spans="1:1" s="326" customFormat="1" ht="18" x14ac:dyDescent="0.2">
      <c r="A9" s="331" t="s">
        <v>587</v>
      </c>
    </row>
    <row r="10" spans="1:1" s="326" customFormat="1" ht="15.75" x14ac:dyDescent="0.2">
      <c r="A10" s="332"/>
    </row>
    <row r="11" spans="1:1" s="326" customFormat="1" ht="45" x14ac:dyDescent="0.2">
      <c r="A11" s="327" t="s">
        <v>588</v>
      </c>
    </row>
    <row r="12" spans="1:1" s="326" customFormat="1" ht="15" x14ac:dyDescent="0.2">
      <c r="A12" s="325"/>
    </row>
    <row r="13" spans="1:1" s="326" customFormat="1" ht="15" x14ac:dyDescent="0.2">
      <c r="A13" s="327" t="s">
        <v>589</v>
      </c>
    </row>
    <row r="14" spans="1:1" s="326" customFormat="1" ht="15.75" x14ac:dyDescent="0.2">
      <c r="A14" s="332"/>
    </row>
    <row r="15" spans="1:1" s="326" customFormat="1" ht="45" x14ac:dyDescent="0.2">
      <c r="A15" s="327" t="s">
        <v>590</v>
      </c>
    </row>
    <row r="16" spans="1:1" s="326" customFormat="1" ht="15" x14ac:dyDescent="0.2">
      <c r="A16" s="327"/>
    </row>
    <row r="17" spans="1:1" s="326" customFormat="1" ht="60" x14ac:dyDescent="0.2">
      <c r="A17" s="327" t="s">
        <v>591</v>
      </c>
    </row>
    <row r="18" spans="1:1" s="326" customFormat="1" ht="15" x14ac:dyDescent="0.2">
      <c r="A18" s="327"/>
    </row>
    <row r="19" spans="1:1" s="326" customFormat="1" ht="18" x14ac:dyDescent="0.2">
      <c r="A19" s="331" t="s">
        <v>592</v>
      </c>
    </row>
    <row r="20" spans="1:1" s="326" customFormat="1" ht="15.75" x14ac:dyDescent="0.2">
      <c r="A20" s="332"/>
    </row>
    <row r="21" spans="1:1" s="326" customFormat="1" ht="31.5" x14ac:dyDescent="0.2">
      <c r="A21" s="327" t="s">
        <v>593</v>
      </c>
    </row>
    <row r="22" spans="1:1" s="326" customFormat="1" ht="15.75" x14ac:dyDescent="0.2">
      <c r="A22" s="332"/>
    </row>
    <row r="23" spans="1:1" s="326" customFormat="1" ht="47.25" x14ac:dyDescent="0.2">
      <c r="A23" s="333" t="s">
        <v>594</v>
      </c>
    </row>
    <row r="24" spans="1:1" s="326" customFormat="1" ht="15" x14ac:dyDescent="0.2"/>
    <row r="25" spans="1:1" s="326" customFormat="1" ht="18" x14ac:dyDescent="0.2">
      <c r="A25" s="331" t="s">
        <v>595</v>
      </c>
    </row>
    <row r="26" spans="1:1" s="326" customFormat="1" ht="15.75" x14ac:dyDescent="0.2">
      <c r="A26" s="332"/>
    </row>
    <row r="27" spans="1:1" ht="15" x14ac:dyDescent="0.2">
      <c r="A27" s="327" t="s">
        <v>596</v>
      </c>
    </row>
    <row r="28" spans="1:1" ht="15" x14ac:dyDescent="0.2">
      <c r="A28" s="329" t="s">
        <v>586</v>
      </c>
    </row>
    <row r="29" spans="1:1" x14ac:dyDescent="0.2"/>
    <row r="30" spans="1:1" x14ac:dyDescent="0.2"/>
    <row r="31" spans="1:1" x14ac:dyDescent="0.2"/>
  </sheetData>
  <sheetProtection password="8385" sheet="1" objects="1" scenarios="1"/>
  <hyperlinks>
    <hyperlink ref="A7" r:id="rId1"/>
    <hyperlink ref="A28" r:id="rId2"/>
  </hyperlinks>
  <pageMargins left="0.75" right="0.75" top="1" bottom="1" header="0.5" footer="0.5"/>
  <pageSetup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9"/>
  <sheetViews>
    <sheetView showGridLines="0" workbookViewId="0"/>
  </sheetViews>
  <sheetFormatPr defaultRowHeight="15" x14ac:dyDescent="0.25"/>
  <cols>
    <col min="2" max="8" width="3.42578125" customWidth="1"/>
  </cols>
  <sheetData>
    <row r="1" spans="1:8" ht="18.75" x14ac:dyDescent="0.3">
      <c r="A1" s="97" t="s">
        <v>429</v>
      </c>
    </row>
    <row r="2" spans="1:8" x14ac:dyDescent="0.25">
      <c r="A2" t="s">
        <v>430</v>
      </c>
    </row>
    <row r="4" spans="1:8" x14ac:dyDescent="0.25">
      <c r="B4" t="s">
        <v>46</v>
      </c>
      <c r="D4" s="410" t="e">
        <f>Objects!#REF!</f>
        <v>#REF!</v>
      </c>
      <c r="E4" s="411"/>
      <c r="F4" s="411"/>
      <c r="G4" s="411"/>
      <c r="H4" s="411"/>
    </row>
    <row r="6" spans="1:8" ht="15.75" x14ac:dyDescent="0.25">
      <c r="B6" s="407" t="e">
        <f>DATE(YEAR(D4),MONTH(D4),1)</f>
        <v>#REF!</v>
      </c>
      <c r="C6" s="408"/>
      <c r="D6" s="408"/>
      <c r="E6" s="408"/>
      <c r="F6" s="408"/>
      <c r="G6" s="408"/>
      <c r="H6" s="409"/>
    </row>
    <row r="7" spans="1:8" x14ac:dyDescent="0.25">
      <c r="B7" s="191" t="s">
        <v>432</v>
      </c>
      <c r="C7" s="192" t="s">
        <v>433</v>
      </c>
      <c r="D7" s="192" t="s">
        <v>434</v>
      </c>
      <c r="E7" s="192" t="s">
        <v>435</v>
      </c>
      <c r="F7" s="192" t="s">
        <v>436</v>
      </c>
      <c r="G7" s="192" t="s">
        <v>197</v>
      </c>
      <c r="H7" s="193" t="s">
        <v>437</v>
      </c>
    </row>
    <row r="8" spans="1:8" x14ac:dyDescent="0.25">
      <c r="B8" s="194" t="e">
        <f t="shared" ref="B8:H13" si="0">IF(MONTH($B$6)&lt;&gt;MONTH($B$6-(WEEKDAY($B$6,1))-IF((WEEKDAY($B$6,1))&lt;=0,7,0)+(ROW(B8)-ROW($B$8))*7+(COLUMN(B8)-COLUMN($B$8)+1)),"",$B$6-(WEEKDAY($B$6,1))-IF((WEEKDAY($B$6,1))&lt;=0,7,0)+(ROW(B8)-ROW($B$8))*7+(COLUMN(B8)-COLUMN($B$8)+1))</f>
        <v>#REF!</v>
      </c>
      <c r="C8" s="194" t="e">
        <f t="shared" si="0"/>
        <v>#REF!</v>
      </c>
      <c r="D8" s="194" t="e">
        <f t="shared" si="0"/>
        <v>#REF!</v>
      </c>
      <c r="E8" s="194" t="e">
        <f t="shared" si="0"/>
        <v>#REF!</v>
      </c>
      <c r="F8" s="194" t="e">
        <f t="shared" si="0"/>
        <v>#REF!</v>
      </c>
      <c r="G8" s="194" t="e">
        <f t="shared" si="0"/>
        <v>#REF!</v>
      </c>
      <c r="H8" s="194" t="e">
        <f t="shared" si="0"/>
        <v>#REF!</v>
      </c>
    </row>
    <row r="9" spans="1:8" x14ac:dyDescent="0.25">
      <c r="B9" s="194" t="e">
        <f t="shared" si="0"/>
        <v>#REF!</v>
      </c>
      <c r="C9" s="194" t="e">
        <f t="shared" si="0"/>
        <v>#REF!</v>
      </c>
      <c r="D9" s="194" t="e">
        <f t="shared" si="0"/>
        <v>#REF!</v>
      </c>
      <c r="E9" s="194" t="e">
        <f t="shared" si="0"/>
        <v>#REF!</v>
      </c>
      <c r="F9" s="194" t="e">
        <f t="shared" si="0"/>
        <v>#REF!</v>
      </c>
      <c r="G9" s="194" t="e">
        <f t="shared" si="0"/>
        <v>#REF!</v>
      </c>
      <c r="H9" s="194" t="e">
        <f t="shared" si="0"/>
        <v>#REF!</v>
      </c>
    </row>
    <row r="10" spans="1:8" x14ac:dyDescent="0.25">
      <c r="B10" s="194" t="e">
        <f t="shared" si="0"/>
        <v>#REF!</v>
      </c>
      <c r="C10" s="194" t="e">
        <f t="shared" si="0"/>
        <v>#REF!</v>
      </c>
      <c r="D10" s="194" t="e">
        <f t="shared" si="0"/>
        <v>#REF!</v>
      </c>
      <c r="E10" s="194" t="e">
        <f t="shared" si="0"/>
        <v>#REF!</v>
      </c>
      <c r="F10" s="194" t="e">
        <f t="shared" si="0"/>
        <v>#REF!</v>
      </c>
      <c r="G10" s="194" t="e">
        <f t="shared" si="0"/>
        <v>#REF!</v>
      </c>
      <c r="H10" s="194" t="e">
        <f t="shared" si="0"/>
        <v>#REF!</v>
      </c>
    </row>
    <row r="11" spans="1:8" x14ac:dyDescent="0.25">
      <c r="B11" s="194" t="e">
        <f t="shared" si="0"/>
        <v>#REF!</v>
      </c>
      <c r="C11" s="194" t="e">
        <f t="shared" si="0"/>
        <v>#REF!</v>
      </c>
      <c r="D11" s="194" t="e">
        <f t="shared" si="0"/>
        <v>#REF!</v>
      </c>
      <c r="E11" s="194" t="e">
        <f t="shared" si="0"/>
        <v>#REF!</v>
      </c>
      <c r="F11" s="194" t="e">
        <f t="shared" si="0"/>
        <v>#REF!</v>
      </c>
      <c r="G11" s="194" t="e">
        <f t="shared" si="0"/>
        <v>#REF!</v>
      </c>
      <c r="H11" s="194" t="e">
        <f t="shared" si="0"/>
        <v>#REF!</v>
      </c>
    </row>
    <row r="12" spans="1:8" x14ac:dyDescent="0.25">
      <c r="B12" s="194" t="e">
        <f t="shared" si="0"/>
        <v>#REF!</v>
      </c>
      <c r="C12" s="194" t="e">
        <f t="shared" si="0"/>
        <v>#REF!</v>
      </c>
      <c r="D12" s="194" t="e">
        <f t="shared" si="0"/>
        <v>#REF!</v>
      </c>
      <c r="E12" s="194" t="e">
        <f t="shared" si="0"/>
        <v>#REF!</v>
      </c>
      <c r="F12" s="194" t="e">
        <f t="shared" si="0"/>
        <v>#REF!</v>
      </c>
      <c r="G12" s="194" t="e">
        <f t="shared" si="0"/>
        <v>#REF!</v>
      </c>
      <c r="H12" s="194" t="e">
        <f t="shared" si="0"/>
        <v>#REF!</v>
      </c>
    </row>
    <row r="13" spans="1:8" x14ac:dyDescent="0.25">
      <c r="B13" s="194" t="e">
        <f t="shared" si="0"/>
        <v>#REF!</v>
      </c>
      <c r="C13" s="194" t="e">
        <f t="shared" si="0"/>
        <v>#REF!</v>
      </c>
      <c r="D13" s="194" t="e">
        <f t="shared" si="0"/>
        <v>#REF!</v>
      </c>
      <c r="E13" s="194" t="e">
        <f t="shared" si="0"/>
        <v>#REF!</v>
      </c>
      <c r="F13" s="194" t="e">
        <f t="shared" si="0"/>
        <v>#REF!</v>
      </c>
      <c r="G13" s="194" t="e">
        <f t="shared" si="0"/>
        <v>#REF!</v>
      </c>
      <c r="H13" s="194" t="e">
        <f t="shared" si="0"/>
        <v>#REF!</v>
      </c>
    </row>
    <row r="16" spans="1:8" s="189" customFormat="1" x14ac:dyDescent="0.25"/>
    <row r="17" spans="1:10" s="189" customFormat="1" x14ac:dyDescent="0.25">
      <c r="A17" s="189" t="s">
        <v>485</v>
      </c>
    </row>
    <row r="18" spans="1:10" s="189" customFormat="1" x14ac:dyDescent="0.25"/>
    <row r="19" spans="1:10" ht="15.75" x14ac:dyDescent="0.25">
      <c r="B19" s="407">
        <v>41306</v>
      </c>
      <c r="C19" s="408"/>
      <c r="D19" s="408"/>
      <c r="E19" s="408"/>
      <c r="F19" s="408"/>
      <c r="G19" s="408"/>
      <c r="H19" s="409"/>
      <c r="J19" s="188" t="s">
        <v>484</v>
      </c>
    </row>
    <row r="20" spans="1:10" x14ac:dyDescent="0.25">
      <c r="B20" s="191" t="s">
        <v>432</v>
      </c>
      <c r="C20" s="192" t="s">
        <v>433</v>
      </c>
      <c r="D20" s="192" t="s">
        <v>434</v>
      </c>
      <c r="E20" s="192" t="s">
        <v>435</v>
      </c>
      <c r="F20" s="192" t="s">
        <v>436</v>
      </c>
      <c r="G20" s="192" t="s">
        <v>197</v>
      </c>
      <c r="H20" s="193" t="s">
        <v>437</v>
      </c>
      <c r="J20" s="197" t="e">
        <f>Formulas!#REF!</f>
        <v>#REF!</v>
      </c>
    </row>
    <row r="21" spans="1:10" x14ac:dyDescent="0.25">
      <c r="B21" s="194" t="str">
        <f>IF(MONTH($B$19)&lt;&gt;MONTH($B$19-(WEEKDAY($B$19,1))-IF((WEEKDAY($B$19,1))&lt;=0,7,0)+(ROW(B21)-ROW($B$21))*7+(COLUMN(B21)-COLUMN($B$21)+1)),"",$B$19-(WEEKDAY($B$19,1))-IF((WEEKDAY($B$19,1))&lt;=0,7,0)+(ROW(B21)-ROW($B$21))*7+(COLUMN(B21)-COLUMN($B$21)+1))</f>
        <v/>
      </c>
      <c r="C21" s="194" t="str">
        <f t="shared" ref="C21:H26" si="1">IF(MONTH($B$19)&lt;&gt;MONTH($B$19-(WEEKDAY($B$19,1))-IF((WEEKDAY($B$19,1))&lt;=0,7,0)+(ROW(C21)-ROW($B$21))*7+(COLUMN(C21)-COLUMN($B$21)+1)),"",$B$19-(WEEKDAY($B$19,1))-IF((WEEKDAY($B$19,1))&lt;=0,7,0)+(ROW(C21)-ROW($B$21))*7+(COLUMN(C21)-COLUMN($B$21)+1))</f>
        <v/>
      </c>
      <c r="D21" s="194" t="str">
        <f t="shared" si="1"/>
        <v/>
      </c>
      <c r="E21" s="194" t="str">
        <f t="shared" si="1"/>
        <v/>
      </c>
      <c r="F21" s="194" t="str">
        <f t="shared" si="1"/>
        <v/>
      </c>
      <c r="G21" s="194">
        <f t="shared" si="1"/>
        <v>41306</v>
      </c>
      <c r="H21" s="194">
        <f t="shared" si="1"/>
        <v>41307</v>
      </c>
      <c r="J21" s="197" t="e">
        <f>Formulas!#REF!</f>
        <v>#REF!</v>
      </c>
    </row>
    <row r="22" spans="1:10" x14ac:dyDescent="0.25">
      <c r="B22" s="194">
        <f t="shared" ref="B22:B26" si="2">IF(MONTH($B$19)&lt;&gt;MONTH($B$19-(WEEKDAY($B$19,1))-IF((WEEKDAY($B$19,1))&lt;=0,7,0)+(ROW(B22)-ROW($B$21))*7+(COLUMN(B22)-COLUMN($B$21)+1)),"",$B$19-(WEEKDAY($B$19,1))-IF((WEEKDAY($B$19,1))&lt;=0,7,0)+(ROW(B22)-ROW($B$21))*7+(COLUMN(B22)-COLUMN($B$21)+1))</f>
        <v>41308</v>
      </c>
      <c r="C22" s="194">
        <f t="shared" si="1"/>
        <v>41309</v>
      </c>
      <c r="D22" s="194">
        <f t="shared" si="1"/>
        <v>41310</v>
      </c>
      <c r="E22" s="194">
        <f t="shared" si="1"/>
        <v>41311</v>
      </c>
      <c r="F22" s="194">
        <f t="shared" si="1"/>
        <v>41312</v>
      </c>
      <c r="G22" s="194">
        <f t="shared" si="1"/>
        <v>41313</v>
      </c>
      <c r="H22" s="194">
        <f t="shared" si="1"/>
        <v>41314</v>
      </c>
      <c r="J22" s="197" t="e">
        <f>Formulas!#REF!</f>
        <v>#REF!</v>
      </c>
    </row>
    <row r="23" spans="1:10" x14ac:dyDescent="0.25">
      <c r="B23" s="194">
        <f t="shared" si="2"/>
        <v>41315</v>
      </c>
      <c r="C23" s="194">
        <f t="shared" si="1"/>
        <v>41316</v>
      </c>
      <c r="D23" s="194">
        <f t="shared" si="1"/>
        <v>41317</v>
      </c>
      <c r="E23" s="194">
        <f t="shared" si="1"/>
        <v>41318</v>
      </c>
      <c r="F23" s="194">
        <f t="shared" si="1"/>
        <v>41319</v>
      </c>
      <c r="G23" s="194">
        <f t="shared" si="1"/>
        <v>41320</v>
      </c>
      <c r="H23" s="194">
        <f t="shared" si="1"/>
        <v>41321</v>
      </c>
      <c r="J23" s="197" t="e">
        <f>Formulas!#REF!</f>
        <v>#REF!</v>
      </c>
    </row>
    <row r="24" spans="1:10" x14ac:dyDescent="0.25">
      <c r="B24" s="194">
        <f t="shared" si="2"/>
        <v>41322</v>
      </c>
      <c r="C24" s="194">
        <f t="shared" si="1"/>
        <v>41323</v>
      </c>
      <c r="D24" s="194">
        <f t="shared" si="1"/>
        <v>41324</v>
      </c>
      <c r="E24" s="194">
        <f t="shared" si="1"/>
        <v>41325</v>
      </c>
      <c r="F24" s="194">
        <f t="shared" si="1"/>
        <v>41326</v>
      </c>
      <c r="G24" s="194">
        <f t="shared" si="1"/>
        <v>41327</v>
      </c>
      <c r="H24" s="194">
        <f t="shared" si="1"/>
        <v>41328</v>
      </c>
      <c r="J24" s="197" t="e">
        <f>Formulas!#REF!</f>
        <v>#REF!</v>
      </c>
    </row>
    <row r="25" spans="1:10" x14ac:dyDescent="0.25">
      <c r="B25" s="194">
        <f t="shared" si="2"/>
        <v>41329</v>
      </c>
      <c r="C25" s="194">
        <f t="shared" si="1"/>
        <v>41330</v>
      </c>
      <c r="D25" s="194">
        <f t="shared" si="1"/>
        <v>41331</v>
      </c>
      <c r="E25" s="194">
        <f t="shared" si="1"/>
        <v>41332</v>
      </c>
      <c r="F25" s="194">
        <f t="shared" si="1"/>
        <v>41333</v>
      </c>
      <c r="G25" s="194" t="str">
        <f t="shared" si="1"/>
        <v/>
      </c>
      <c r="H25" s="194" t="str">
        <f t="shared" si="1"/>
        <v/>
      </c>
      <c r="J25" s="197" t="e">
        <f>Formulas!#REF!</f>
        <v>#REF!</v>
      </c>
    </row>
    <row r="26" spans="1:10" x14ac:dyDescent="0.25">
      <c r="B26" s="194" t="str">
        <f t="shared" si="2"/>
        <v/>
      </c>
      <c r="C26" s="194" t="str">
        <f t="shared" si="1"/>
        <v/>
      </c>
      <c r="D26" s="194" t="str">
        <f t="shared" si="1"/>
        <v/>
      </c>
      <c r="E26" s="194" t="str">
        <f t="shared" si="1"/>
        <v/>
      </c>
      <c r="F26" s="194" t="str">
        <f t="shared" si="1"/>
        <v/>
      </c>
      <c r="G26" s="194" t="str">
        <f t="shared" si="1"/>
        <v/>
      </c>
      <c r="H26" s="194" t="str">
        <f t="shared" si="1"/>
        <v/>
      </c>
      <c r="J26" s="197" t="e">
        <f>Formulas!#REF!</f>
        <v>#REF!</v>
      </c>
    </row>
    <row r="28" spans="1:10" x14ac:dyDescent="0.25">
      <c r="I28" s="6"/>
    </row>
    <row r="29" spans="1:10" x14ac:dyDescent="0.25">
      <c r="I29" s="6"/>
    </row>
  </sheetData>
  <mergeCells count="3">
    <mergeCell ref="B6:H6"/>
    <mergeCell ref="D4:H4"/>
    <mergeCell ref="B19:H19"/>
  </mergeCells>
  <conditionalFormatting sqref="B8:H13">
    <cfRule type="cellIs" dxfId="5" priority="5" operator="equal">
      <formula>$D$4</formula>
    </cfRule>
    <cfRule type="expression" dxfId="4" priority="6">
      <formula>OR(WEEKDAY(B8,1)=1,WEEKDAY(B8,1)=7)</formula>
    </cfRule>
    <cfRule type="cellIs" dxfId="3" priority="7" stopIfTrue="1" operator="equal">
      <formula>""</formula>
    </cfRule>
  </conditionalFormatting>
  <conditionalFormatting sqref="B21:H26">
    <cfRule type="expression" dxfId="2" priority="1">
      <formula>NOT(ISERROR(MATCH(B21,$J$20:$J$26,0)))</formula>
    </cfRule>
    <cfRule type="expression" dxfId="1" priority="3">
      <formula>OR(WEEKDAY(B21,1)=1,WEEKDAY(B21,1)=7)</formula>
    </cfRule>
    <cfRule type="cellIs" dxfId="0" priority="4" stopIfTrue="1"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J97"/>
  <sheetViews>
    <sheetView showGridLines="0" workbookViewId="0"/>
  </sheetViews>
  <sheetFormatPr defaultColWidth="0" defaultRowHeight="15" x14ac:dyDescent="0.25"/>
  <cols>
    <col min="1" max="1" width="7.7109375" customWidth="1"/>
    <col min="2" max="2" width="10.7109375" customWidth="1"/>
    <col min="3" max="3" width="40.7109375" customWidth="1"/>
    <col min="4" max="9" width="9.140625" customWidth="1"/>
    <col min="10" max="10" width="9.140625" hidden="1" customWidth="1"/>
    <col min="11" max="16384" width="9.140625" hidden="1"/>
  </cols>
  <sheetData>
    <row r="1" spans="1:10" ht="31.5" x14ac:dyDescent="0.5">
      <c r="A1" s="275" t="s">
        <v>8</v>
      </c>
      <c r="E1" s="360"/>
      <c r="F1" s="360"/>
      <c r="G1" s="360"/>
      <c r="H1" s="360"/>
    </row>
    <row r="3" spans="1:10" ht="21.75" thickBot="1" x14ac:dyDescent="0.4">
      <c r="A3" s="49" t="s">
        <v>79</v>
      </c>
      <c r="B3" s="7"/>
      <c r="C3" s="7"/>
      <c r="D3" s="45" t="s">
        <v>82</v>
      </c>
      <c r="E3" s="354">
        <f>SUM(E5:E17)/(ROWS(E5:E17)-2)</f>
        <v>0</v>
      </c>
      <c r="F3" s="354"/>
      <c r="G3" s="354"/>
      <c r="H3" s="354"/>
    </row>
    <row r="5" spans="1:10" x14ac:dyDescent="0.25">
      <c r="E5" s="44" t="s">
        <v>81</v>
      </c>
      <c r="F5" s="96"/>
      <c r="G5" s="44" t="s">
        <v>377</v>
      </c>
      <c r="I5" s="10"/>
      <c r="J5" s="10"/>
    </row>
    <row r="6" spans="1:10" ht="15.75" x14ac:dyDescent="0.25">
      <c r="B6" s="308">
        <v>1</v>
      </c>
      <c r="C6" s="359" t="s">
        <v>114</v>
      </c>
      <c r="D6" s="359"/>
      <c r="E6" s="309" t="str">
        <f>IF(F6,1*F6," - ")</f>
        <v xml:space="preserve"> - </v>
      </c>
      <c r="F6" s="335" t="b">
        <v>0</v>
      </c>
      <c r="G6" s="278">
        <v>1</v>
      </c>
    </row>
    <row r="7" spans="1:10" ht="15.75" x14ac:dyDescent="0.25">
      <c r="B7" s="308">
        <v>2</v>
      </c>
      <c r="C7" s="359" t="s">
        <v>113</v>
      </c>
      <c r="D7" s="359"/>
      <c r="E7" s="309" t="str">
        <f t="shared" ref="E7:E16" si="0">IF(F7,1*F7," - ")</f>
        <v xml:space="preserve"> - </v>
      </c>
      <c r="F7" s="335" t="b">
        <v>0</v>
      </c>
      <c r="G7" s="278">
        <v>1</v>
      </c>
    </row>
    <row r="8" spans="1:10" ht="15.75" x14ac:dyDescent="0.25">
      <c r="B8" s="308">
        <v>3</v>
      </c>
      <c r="C8" s="359" t="s">
        <v>112</v>
      </c>
      <c r="D8" s="359"/>
      <c r="E8" s="309" t="str">
        <f t="shared" si="0"/>
        <v xml:space="preserve"> - </v>
      </c>
      <c r="F8" s="335" t="b">
        <v>0</v>
      </c>
      <c r="G8" s="278">
        <v>1</v>
      </c>
    </row>
    <row r="9" spans="1:10" ht="15.75" x14ac:dyDescent="0.25">
      <c r="B9" s="308">
        <v>4</v>
      </c>
      <c r="C9" s="359" t="s">
        <v>117</v>
      </c>
      <c r="D9" s="359"/>
      <c r="E9" s="309" t="str">
        <f t="shared" si="0"/>
        <v xml:space="preserve"> - </v>
      </c>
      <c r="F9" s="335" t="b">
        <v>0</v>
      </c>
      <c r="G9" s="278">
        <v>1</v>
      </c>
    </row>
    <row r="10" spans="1:10" ht="15.75" x14ac:dyDescent="0.25">
      <c r="B10" s="308">
        <v>5</v>
      </c>
      <c r="C10" s="359" t="s">
        <v>115</v>
      </c>
      <c r="D10" s="359"/>
      <c r="E10" s="309" t="str">
        <f t="shared" si="0"/>
        <v xml:space="preserve"> - </v>
      </c>
      <c r="F10" s="335" t="b">
        <v>0</v>
      </c>
      <c r="G10" s="278">
        <v>1</v>
      </c>
    </row>
    <row r="11" spans="1:10" ht="15.75" x14ac:dyDescent="0.25">
      <c r="B11" s="165">
        <v>6</v>
      </c>
      <c r="C11" s="361" t="s">
        <v>569</v>
      </c>
      <c r="D11" s="361"/>
      <c r="E11" s="278" t="str">
        <f t="shared" si="0"/>
        <v xml:space="preserve"> - </v>
      </c>
      <c r="F11" s="335" t="b">
        <v>0</v>
      </c>
      <c r="G11" s="278">
        <v>1</v>
      </c>
    </row>
    <row r="12" spans="1:10" ht="15.75" x14ac:dyDescent="0.25">
      <c r="B12" s="308">
        <v>7</v>
      </c>
      <c r="C12" s="359" t="s">
        <v>120</v>
      </c>
      <c r="D12" s="359"/>
      <c r="E12" s="309" t="str">
        <f t="shared" si="0"/>
        <v xml:space="preserve"> - </v>
      </c>
      <c r="F12" s="335" t="b">
        <v>0</v>
      </c>
      <c r="G12" s="279">
        <v>2</v>
      </c>
    </row>
    <row r="13" spans="1:10" ht="15.75" x14ac:dyDescent="0.25">
      <c r="B13" s="308">
        <v>8</v>
      </c>
      <c r="C13" s="359" t="s">
        <v>118</v>
      </c>
      <c r="D13" s="359"/>
      <c r="E13" s="309" t="str">
        <f t="shared" si="0"/>
        <v xml:space="preserve"> - </v>
      </c>
      <c r="F13" s="335" t="b">
        <v>0</v>
      </c>
      <c r="G13" s="279">
        <v>2</v>
      </c>
      <c r="I13" s="146"/>
    </row>
    <row r="14" spans="1:10" ht="15.75" x14ac:dyDescent="0.25">
      <c r="B14" s="308">
        <v>9</v>
      </c>
      <c r="C14" s="359" t="s">
        <v>119</v>
      </c>
      <c r="D14" s="359"/>
      <c r="E14" s="309" t="str">
        <f t="shared" si="0"/>
        <v xml:space="preserve"> - </v>
      </c>
      <c r="F14" s="335" t="b">
        <v>0</v>
      </c>
      <c r="G14" s="279">
        <v>3</v>
      </c>
      <c r="J14" s="2"/>
    </row>
    <row r="15" spans="1:10" ht="15.75" x14ac:dyDescent="0.25">
      <c r="B15" s="308">
        <v>10</v>
      </c>
      <c r="C15" s="359" t="s">
        <v>324</v>
      </c>
      <c r="D15" s="359"/>
      <c r="E15" s="309" t="str">
        <f t="shared" si="0"/>
        <v xml:space="preserve"> - </v>
      </c>
      <c r="F15" s="335" t="b">
        <v>0</v>
      </c>
      <c r="G15" s="279">
        <v>3</v>
      </c>
      <c r="I15" s="146"/>
    </row>
    <row r="16" spans="1:10" ht="15.75" x14ac:dyDescent="0.25">
      <c r="B16" s="308">
        <v>11</v>
      </c>
      <c r="C16" s="359" t="s">
        <v>121</v>
      </c>
      <c r="D16" s="359"/>
      <c r="E16" s="309" t="str">
        <f t="shared" si="0"/>
        <v xml:space="preserve"> - </v>
      </c>
      <c r="F16" s="335" t="b">
        <v>0</v>
      </c>
      <c r="G16" s="279">
        <v>3</v>
      </c>
      <c r="I16" s="146"/>
    </row>
    <row r="17" spans="1:8" x14ac:dyDescent="0.25">
      <c r="B17" s="3"/>
      <c r="F17" s="96"/>
    </row>
    <row r="19" spans="1:8" ht="26.25" x14ac:dyDescent="0.25">
      <c r="A19" s="311">
        <f ca="1">MAX(OFFSET(INDIRECT("A1"),0,0,ROW()-1,1))+1</f>
        <v>1</v>
      </c>
      <c r="B19" s="312" t="s">
        <v>114</v>
      </c>
      <c r="C19" s="312"/>
      <c r="D19" s="312"/>
      <c r="E19" s="312"/>
      <c r="F19" s="313" t="str">
        <f ca="1">IF(OFFSET($B$5,A19,4,1,1),"√  mastered","")</f>
        <v/>
      </c>
      <c r="G19" s="312"/>
      <c r="H19" s="314" t="s">
        <v>57</v>
      </c>
    </row>
    <row r="21" spans="1:8" s="269" customFormat="1" x14ac:dyDescent="0.25">
      <c r="B21" s="315" t="s">
        <v>599</v>
      </c>
    </row>
    <row r="22" spans="1:8" x14ac:dyDescent="0.25">
      <c r="B22" s="6"/>
    </row>
    <row r="23" spans="1:8" s="297" customFormat="1" x14ac:dyDescent="0.25">
      <c r="B23" s="6"/>
    </row>
    <row r="24" spans="1:8" ht="26.25" x14ac:dyDescent="0.25">
      <c r="A24" s="311">
        <f ca="1">MAX(OFFSET(INDIRECT("A1"),0,0,ROW()-1,1))+1</f>
        <v>2</v>
      </c>
      <c r="B24" s="312" t="s">
        <v>113</v>
      </c>
      <c r="C24" s="312"/>
      <c r="D24" s="312"/>
      <c r="E24" s="312"/>
      <c r="F24" s="313" t="str">
        <f ca="1">IF(OFFSET($B$5,A24,4,1,1),"√  mastered","")</f>
        <v/>
      </c>
      <c r="G24" s="312"/>
      <c r="H24" s="314" t="s">
        <v>57</v>
      </c>
    </row>
    <row r="26" spans="1:8" s="269" customFormat="1" x14ac:dyDescent="0.25">
      <c r="B26" s="315" t="s">
        <v>599</v>
      </c>
    </row>
    <row r="27" spans="1:8" s="189" customFormat="1" x14ac:dyDescent="0.25"/>
    <row r="28" spans="1:8" s="297" customFormat="1" x14ac:dyDescent="0.25"/>
    <row r="29" spans="1:8" ht="26.25" x14ac:dyDescent="0.25">
      <c r="A29" s="311">
        <f ca="1">MAX(OFFSET(INDIRECT("A1"),0,0,ROW()-1,1))+1</f>
        <v>3</v>
      </c>
      <c r="B29" s="312" t="s">
        <v>112</v>
      </c>
      <c r="C29" s="312"/>
      <c r="D29" s="312"/>
      <c r="E29" s="312"/>
      <c r="F29" s="313" t="str">
        <f ca="1">IF(OFFSET($B$5,A29,4,1,1),"√  mastered","")</f>
        <v/>
      </c>
      <c r="G29" s="312"/>
      <c r="H29" s="314" t="s">
        <v>57</v>
      </c>
    </row>
    <row r="31" spans="1:8" x14ac:dyDescent="0.25">
      <c r="B31" s="315" t="s">
        <v>599</v>
      </c>
    </row>
    <row r="33" spans="1:8" s="297" customFormat="1" x14ac:dyDescent="0.25"/>
    <row r="34" spans="1:8" ht="26.25" x14ac:dyDescent="0.25">
      <c r="A34" s="311">
        <f ca="1">MAX(OFFSET(INDIRECT("A1"),0,0,ROW()-1,1))+1</f>
        <v>4</v>
      </c>
      <c r="B34" s="312" t="s">
        <v>117</v>
      </c>
      <c r="C34" s="312"/>
      <c r="D34" s="312"/>
      <c r="E34" s="312"/>
      <c r="F34" s="313" t="str">
        <f ca="1">IF(OFFSET($B$5,A34,4,1,1),"√  mastered","")</f>
        <v/>
      </c>
      <c r="G34" s="312"/>
      <c r="H34" s="314" t="s">
        <v>57</v>
      </c>
    </row>
    <row r="36" spans="1:8" s="269" customFormat="1" x14ac:dyDescent="0.25">
      <c r="B36" s="315" t="s">
        <v>599</v>
      </c>
    </row>
    <row r="38" spans="1:8" s="297" customFormat="1" x14ac:dyDescent="0.25"/>
    <row r="39" spans="1:8" ht="26.25" x14ac:dyDescent="0.25">
      <c r="A39" s="311">
        <f ca="1">MAX(OFFSET(INDIRECT("A1"),0,0,ROW()-1,1))+1</f>
        <v>5</v>
      </c>
      <c r="B39" s="312" t="s">
        <v>115</v>
      </c>
      <c r="C39" s="312"/>
      <c r="D39" s="312"/>
      <c r="E39" s="312"/>
      <c r="F39" s="313" t="str">
        <f ca="1">IF(OFFSET($B$5,A39,4,1,1),"√  mastered","")</f>
        <v/>
      </c>
      <c r="G39" s="312"/>
      <c r="H39" s="314" t="s">
        <v>57</v>
      </c>
    </row>
    <row r="41" spans="1:8" x14ac:dyDescent="0.25">
      <c r="B41" s="315" t="s">
        <v>599</v>
      </c>
    </row>
    <row r="43" spans="1:8" s="297" customFormat="1" x14ac:dyDescent="0.25"/>
    <row r="44" spans="1:8" ht="26.25" x14ac:dyDescent="0.25">
      <c r="A44" s="21">
        <f ca="1">MAX(OFFSET(INDIRECT("A1"),0,0,ROW()-1,1))+1</f>
        <v>6</v>
      </c>
      <c r="B44" s="8" t="s">
        <v>569</v>
      </c>
      <c r="C44" s="8"/>
      <c r="D44" s="8"/>
      <c r="E44" s="8"/>
      <c r="F44" s="290" t="str">
        <f ca="1">IF(OFFSET($B$5,A44,4,1,1),"√  mastered","")</f>
        <v/>
      </c>
      <c r="G44" s="8"/>
      <c r="H44" s="47" t="s">
        <v>57</v>
      </c>
    </row>
    <row r="46" spans="1:8" ht="15" customHeight="1" x14ac:dyDescent="0.25">
      <c r="B46" s="338" t="s">
        <v>567</v>
      </c>
      <c r="C46" s="338"/>
      <c r="D46" s="338"/>
      <c r="E46" s="338"/>
      <c r="F46" s="9"/>
      <c r="G46" s="9"/>
      <c r="H46" s="9"/>
    </row>
    <row r="47" spans="1:8" x14ac:dyDescent="0.25">
      <c r="B47" s="338"/>
      <c r="C47" s="338"/>
      <c r="D47" s="338"/>
      <c r="E47" s="338"/>
      <c r="F47" s="9"/>
      <c r="G47" s="9"/>
      <c r="H47" s="9"/>
    </row>
    <row r="48" spans="1:8" x14ac:dyDescent="0.25">
      <c r="B48" s="338"/>
      <c r="C48" s="338"/>
      <c r="D48" s="338"/>
      <c r="E48" s="338"/>
      <c r="F48" s="9"/>
      <c r="G48" s="9"/>
      <c r="H48" s="9"/>
    </row>
    <row r="49" spans="1:8" x14ac:dyDescent="0.25">
      <c r="B49" s="338"/>
      <c r="C49" s="338"/>
      <c r="D49" s="338"/>
      <c r="E49" s="338"/>
      <c r="F49" s="32"/>
      <c r="G49" s="32"/>
      <c r="H49" s="32"/>
    </row>
    <row r="50" spans="1:8" x14ac:dyDescent="0.25">
      <c r="B50" s="9"/>
      <c r="C50" s="31"/>
      <c r="D50" s="31"/>
      <c r="E50" s="31"/>
      <c r="F50" s="31"/>
      <c r="G50" s="31"/>
      <c r="H50" s="31"/>
    </row>
    <row r="51" spans="1:8" s="269" customFormat="1" x14ac:dyDescent="0.25">
      <c r="C51" s="270"/>
      <c r="D51" s="270"/>
      <c r="E51" s="270"/>
      <c r="F51" s="270"/>
      <c r="G51" s="270"/>
      <c r="H51" s="270"/>
    </row>
    <row r="52" spans="1:8" s="269" customFormat="1" ht="15.75" x14ac:dyDescent="0.25">
      <c r="A52" s="29"/>
      <c r="B52" s="29"/>
      <c r="C52" s="29" t="s">
        <v>50</v>
      </c>
      <c r="D52" s="29"/>
      <c r="E52" s="29"/>
      <c r="F52" s="29"/>
      <c r="G52" s="29"/>
      <c r="H52" s="29"/>
    </row>
    <row r="53" spans="1:8" s="269" customFormat="1" x14ac:dyDescent="0.25"/>
    <row r="54" spans="1:8" s="269" customFormat="1" x14ac:dyDescent="0.25"/>
    <row r="55" spans="1:8" s="269" customFormat="1" x14ac:dyDescent="0.25">
      <c r="B55" s="269" t="s">
        <v>566</v>
      </c>
    </row>
    <row r="56" spans="1:8" s="269" customFormat="1" x14ac:dyDescent="0.25"/>
    <row r="57" spans="1:8" s="269" customFormat="1" x14ac:dyDescent="0.25"/>
    <row r="58" spans="1:8" ht="15" customHeight="1" x14ac:dyDescent="0.25">
      <c r="B58" s="73" t="s">
        <v>52</v>
      </c>
      <c r="C58" s="358" t="s">
        <v>571</v>
      </c>
      <c r="D58" s="358"/>
      <c r="E58" s="358"/>
      <c r="F58" s="31"/>
      <c r="G58" s="31"/>
    </row>
    <row r="59" spans="1:8" x14ac:dyDescent="0.25">
      <c r="C59" s="358"/>
      <c r="D59" s="358"/>
      <c r="E59" s="358"/>
      <c r="F59" s="31"/>
      <c r="G59" s="31"/>
    </row>
    <row r="60" spans="1:8" s="269" customFormat="1" x14ac:dyDescent="0.25"/>
    <row r="61" spans="1:8" s="269" customFormat="1" x14ac:dyDescent="0.25">
      <c r="B61" s="269" t="s">
        <v>568</v>
      </c>
      <c r="G61" s="268">
        <v>62.3</v>
      </c>
      <c r="H61" s="268">
        <v>1.4</v>
      </c>
    </row>
    <row r="62" spans="1:8" s="269" customFormat="1" x14ac:dyDescent="0.25">
      <c r="B62" s="132" t="s">
        <v>570</v>
      </c>
      <c r="G62" s="268">
        <v>43.4</v>
      </c>
      <c r="H62" s="127">
        <v>38</v>
      </c>
    </row>
    <row r="63" spans="1:8" s="269" customFormat="1" x14ac:dyDescent="0.25">
      <c r="G63" s="268">
        <v>42.3</v>
      </c>
      <c r="H63" s="127">
        <v>45.7</v>
      </c>
    </row>
    <row r="64" spans="1:8" s="269" customFormat="1" x14ac:dyDescent="0.25"/>
    <row r="65" spans="1:8" s="269" customFormat="1" ht="18.75" x14ac:dyDescent="0.3">
      <c r="B65" s="273" t="str">
        <f ca="1">"Tip #"&amp;A44</f>
        <v>Tip #6</v>
      </c>
      <c r="C65" s="274"/>
    </row>
    <row r="66" spans="1:8" s="269" customFormat="1" x14ac:dyDescent="0.25"/>
    <row r="67" spans="1:8" s="126" customFormat="1" ht="15.75" customHeight="1" x14ac:dyDescent="0.25">
      <c r="B67" s="57"/>
      <c r="C67" s="58" t="s">
        <v>101</v>
      </c>
      <c r="D67" s="59"/>
      <c r="E67" s="59"/>
      <c r="F67" s="59"/>
      <c r="G67" s="59"/>
      <c r="H67" s="59"/>
    </row>
    <row r="68" spans="1:8" s="126" customFormat="1" x14ac:dyDescent="0.25"/>
    <row r="69" spans="1:8" s="126" customFormat="1" x14ac:dyDescent="0.25">
      <c r="B69" s="61" t="s">
        <v>109</v>
      </c>
      <c r="C69" s="357" t="s">
        <v>284</v>
      </c>
      <c r="D69" s="357"/>
      <c r="E69" s="357"/>
      <c r="F69" s="357"/>
      <c r="G69" s="357"/>
      <c r="H69" s="357"/>
    </row>
    <row r="70" spans="1:8" s="126" customFormat="1" x14ac:dyDescent="0.25"/>
    <row r="71" spans="1:8" s="189" customFormat="1" x14ac:dyDescent="0.25"/>
    <row r="72" spans="1:8" ht="26.25" x14ac:dyDescent="0.25">
      <c r="A72" s="311">
        <f ca="1">MAX(OFFSET(INDIRECT("A1"),0,0,ROW()-1,1))+1</f>
        <v>7</v>
      </c>
      <c r="B72" s="312" t="s">
        <v>120</v>
      </c>
      <c r="C72" s="312"/>
      <c r="D72" s="312"/>
      <c r="E72" s="312"/>
      <c r="F72" s="313" t="str">
        <f ca="1">IF(OFFSET($B$5,A72,4,1,1),"√  mastered","")</f>
        <v/>
      </c>
      <c r="G72" s="312"/>
      <c r="H72" s="314" t="s">
        <v>57</v>
      </c>
    </row>
    <row r="74" spans="1:8" x14ac:dyDescent="0.25">
      <c r="B74" s="315" t="s">
        <v>599</v>
      </c>
    </row>
    <row r="76" spans="1:8" s="297" customFormat="1" x14ac:dyDescent="0.25"/>
    <row r="77" spans="1:8" ht="26.25" x14ac:dyDescent="0.25">
      <c r="A77" s="311">
        <f ca="1">MAX(OFFSET(INDIRECT("A1"),0,0,ROW()-1,1))+1</f>
        <v>8</v>
      </c>
      <c r="B77" s="312" t="s">
        <v>118</v>
      </c>
      <c r="C77" s="312"/>
      <c r="D77" s="312"/>
      <c r="E77" s="312"/>
      <c r="F77" s="313" t="str">
        <f ca="1">IF(OFFSET($B$5,A77,4,1,1),"√  mastered","")</f>
        <v/>
      </c>
      <c r="G77" s="312"/>
      <c r="H77" s="314" t="s">
        <v>57</v>
      </c>
    </row>
    <row r="79" spans="1:8" x14ac:dyDescent="0.25">
      <c r="B79" s="315" t="s">
        <v>599</v>
      </c>
    </row>
    <row r="81" spans="1:9" s="297" customFormat="1" x14ac:dyDescent="0.25"/>
    <row r="82" spans="1:9" ht="26.25" x14ac:dyDescent="0.25">
      <c r="A82" s="311">
        <f ca="1">MAX(OFFSET(INDIRECT("A1"),0,0,ROW()-1,1))+1</f>
        <v>9</v>
      </c>
      <c r="B82" s="312" t="s">
        <v>119</v>
      </c>
      <c r="C82" s="312"/>
      <c r="D82" s="312"/>
      <c r="E82" s="312"/>
      <c r="F82" s="313" t="str">
        <f ca="1">IF(OFFSET($B$5,A82,4,1,1),"√  mastered","")</f>
        <v/>
      </c>
      <c r="G82" s="312"/>
      <c r="H82" s="314" t="s">
        <v>57</v>
      </c>
    </row>
    <row r="84" spans="1:9" x14ac:dyDescent="0.25">
      <c r="B84" s="315" t="s">
        <v>599</v>
      </c>
    </row>
    <row r="85" spans="1:9" s="126" customFormat="1" x14ac:dyDescent="0.25"/>
    <row r="86" spans="1:9" s="297" customFormat="1" x14ac:dyDescent="0.25"/>
    <row r="87" spans="1:9" ht="26.25" x14ac:dyDescent="0.25">
      <c r="A87" s="311">
        <f ca="1">MAX(OFFSET(INDIRECT("A1"),0,0,ROW()-1,1))+1</f>
        <v>10</v>
      </c>
      <c r="B87" s="312" t="s">
        <v>324</v>
      </c>
      <c r="C87" s="312"/>
      <c r="D87" s="312"/>
      <c r="E87" s="312"/>
      <c r="F87" s="313" t="str">
        <f ca="1">IF(OFFSET($B$5,A87,4,1,1),"√  mastered","")</f>
        <v/>
      </c>
      <c r="G87" s="312"/>
      <c r="H87" s="314" t="s">
        <v>57</v>
      </c>
    </row>
    <row r="89" spans="1:9" s="126" customFormat="1" x14ac:dyDescent="0.25">
      <c r="B89" s="315" t="s">
        <v>599</v>
      </c>
    </row>
    <row r="91" spans="1:9" s="297" customFormat="1" x14ac:dyDescent="0.25"/>
    <row r="92" spans="1:9" ht="26.25" x14ac:dyDescent="0.25">
      <c r="A92" s="311">
        <f ca="1">MAX(OFFSET(INDIRECT("A1"),0,0,ROW()-1,1))+1</f>
        <v>11</v>
      </c>
      <c r="B92" s="312" t="s">
        <v>121</v>
      </c>
      <c r="C92" s="312"/>
      <c r="D92" s="312"/>
      <c r="E92" s="312"/>
      <c r="F92" s="313" t="str">
        <f ca="1">IF(OFFSET($B$5,A92,4,1,1),"√  mastered","")</f>
        <v/>
      </c>
      <c r="G92" s="312"/>
      <c r="H92" s="314" t="s">
        <v>57</v>
      </c>
    </row>
    <row r="94" spans="1:9" x14ac:dyDescent="0.25">
      <c r="B94" s="315" t="s">
        <v>599</v>
      </c>
    </row>
    <row r="96" spans="1:9" s="189" customFormat="1" ht="18.75" x14ac:dyDescent="0.3">
      <c r="A96" s="40" t="s">
        <v>75</v>
      </c>
      <c r="B96" s="41"/>
      <c r="C96" s="41"/>
      <c r="D96" s="41"/>
      <c r="E96" s="41"/>
      <c r="F96" s="41"/>
      <c r="G96" s="41"/>
      <c r="H96" s="41"/>
      <c r="I96" s="41"/>
    </row>
    <row r="97" spans="1:9" s="189" customFormat="1" x14ac:dyDescent="0.25">
      <c r="A97" s="43" t="s">
        <v>76</v>
      </c>
      <c r="B97" s="41"/>
      <c r="C97" s="41"/>
      <c r="D97" s="41"/>
      <c r="E97" s="41"/>
      <c r="F97" s="41"/>
      <c r="G97" s="41"/>
      <c r="H97" s="41"/>
      <c r="I97" s="41"/>
    </row>
  </sheetData>
  <mergeCells count="16">
    <mergeCell ref="E1:H1"/>
    <mergeCell ref="C16:D16"/>
    <mergeCell ref="C11:D11"/>
    <mergeCell ref="C12:D12"/>
    <mergeCell ref="C13:D13"/>
    <mergeCell ref="C14:D14"/>
    <mergeCell ref="C15:D15"/>
    <mergeCell ref="B46:E49"/>
    <mergeCell ref="C69:H69"/>
    <mergeCell ref="E3:H3"/>
    <mergeCell ref="C58:E59"/>
    <mergeCell ref="C6:D6"/>
    <mergeCell ref="C7:D7"/>
    <mergeCell ref="C8:D8"/>
    <mergeCell ref="C9:D9"/>
    <mergeCell ref="C10:D10"/>
  </mergeCells>
  <conditionalFormatting sqref="E3">
    <cfRule type="dataBar" priority="2">
      <dataBar>
        <cfvo type="num" val="0"/>
        <cfvo type="num" val="1"/>
        <color theme="8"/>
      </dataBar>
      <extLst>
        <ext xmlns:x14="http://schemas.microsoft.com/office/spreadsheetml/2009/9/main" uri="{B025F937-C7B1-47D3-B67F-A62EFF666E3E}">
          <x14:id>{F25E5162-BA0A-4EDD-95D0-B78FA4B60905}</x14:id>
        </ext>
      </extLst>
    </cfRule>
  </conditionalFormatting>
  <conditionalFormatting sqref="G6:G16">
    <cfRule type="iconSet" priority="1">
      <iconSet iconSet="4Rating" showValue="0">
        <cfvo type="percent" val="0"/>
        <cfvo type="num" val="2"/>
        <cfvo type="num" val="3"/>
        <cfvo type="num" val="4"/>
      </iconSet>
    </cfRule>
  </conditionalFormatting>
  <hyperlinks>
    <hyperlink ref="C11" location="nav_6" display="nav_6"/>
    <hyperlink ref="H19" location="Navigation!A1" display="▲"/>
    <hyperlink ref="H24" location="Navigation!A1" display="▲"/>
    <hyperlink ref="H29" location="Navigation!A1" display="▲"/>
    <hyperlink ref="H34" location="Navigation!A1" display="▲"/>
    <hyperlink ref="H39" location="Navigation!A1" display="▲"/>
    <hyperlink ref="H82" location="Navigation!A1" display="▲"/>
    <hyperlink ref="H77" location="Navigation!A1" display="▲"/>
    <hyperlink ref="H72" location="Navigation!A1" display="▲"/>
    <hyperlink ref="H87" location="Navigation!A1" display="▲"/>
    <hyperlink ref="H44" location="Navigation!A1" display="▲"/>
    <hyperlink ref="H92" location="Navigation!A1" display="▲"/>
    <hyperlink ref="C11:D11" location="tip_nav6" display="tip_nav6"/>
    <hyperlink ref="C69:H69" r:id="rId1" display="Select all cells on a worksheet"/>
  </hyperlinks>
  <pageMargins left="0.25" right="0.25"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44" r:id="rId5" name="Check Box 24">
              <controlPr defaultSize="0" autoFill="0" autoLine="0" autoPict="0">
                <anchor moveWithCells="1">
                  <from>
                    <xdr:col>2</xdr:col>
                    <xdr:colOff>0</xdr:colOff>
                    <xdr:row>64</xdr:row>
                    <xdr:rowOff>0</xdr:rowOff>
                  </from>
                  <to>
                    <xdr:col>2</xdr:col>
                    <xdr:colOff>857250</xdr:colOff>
                    <xdr:row>65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F25E5162-BA0A-4EDD-95D0-B78FA4B60905}">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11" id="{9540E161-F557-4D55-8776-2FB83512CE95}">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A1:S145"/>
  <sheetViews>
    <sheetView showGridLines="0" zoomScaleNormal="100" workbookViewId="0"/>
  </sheetViews>
  <sheetFormatPr defaultColWidth="0" defaultRowHeight="15" x14ac:dyDescent="0.25"/>
  <cols>
    <col min="1" max="1" width="7.7109375" customWidth="1"/>
    <col min="2" max="2" width="10.7109375" customWidth="1"/>
    <col min="3" max="3" width="40.7109375" customWidth="1"/>
    <col min="4" max="9" width="9.140625" customWidth="1"/>
    <col min="10" max="10" width="9.140625" hidden="1" customWidth="1"/>
    <col min="11" max="19" width="0" hidden="1" customWidth="1"/>
    <col min="20" max="16384" width="9.140625" hidden="1"/>
  </cols>
  <sheetData>
    <row r="1" spans="1:10" ht="31.5" customHeight="1" x14ac:dyDescent="0.5">
      <c r="A1" s="275" t="s">
        <v>125</v>
      </c>
      <c r="E1" s="264"/>
      <c r="F1" s="264"/>
      <c r="G1" s="264"/>
      <c r="H1" s="264"/>
    </row>
    <row r="3" spans="1:10" ht="21.75" thickBot="1" x14ac:dyDescent="0.4">
      <c r="A3" s="49" t="s">
        <v>79</v>
      </c>
      <c r="B3" s="7"/>
      <c r="C3" s="7"/>
      <c r="D3" s="45" t="s">
        <v>82</v>
      </c>
      <c r="E3" s="354">
        <f>SUM(E5:E16)/(ROWS(E5:E16)-2)</f>
        <v>0</v>
      </c>
      <c r="F3" s="354"/>
      <c r="G3" s="354"/>
      <c r="H3" s="354"/>
    </row>
    <row r="5" spans="1:10" x14ac:dyDescent="0.25">
      <c r="E5" s="44" t="s">
        <v>81</v>
      </c>
      <c r="F5" s="96"/>
      <c r="G5" s="44" t="s">
        <v>377</v>
      </c>
      <c r="I5" s="155"/>
      <c r="J5" s="10"/>
    </row>
    <row r="6" spans="1:10" ht="15.75" x14ac:dyDescent="0.25">
      <c r="B6" s="308">
        <v>1</v>
      </c>
      <c r="C6" s="359" t="s">
        <v>126</v>
      </c>
      <c r="D6" s="359"/>
      <c r="E6" s="309" t="str">
        <f>IF(F6,1*F6," - ")</f>
        <v xml:space="preserve"> - </v>
      </c>
      <c r="F6" s="335" t="b">
        <v>0</v>
      </c>
      <c r="G6" s="218">
        <v>1</v>
      </c>
    </row>
    <row r="7" spans="1:10" ht="15.75" x14ac:dyDescent="0.25">
      <c r="B7" s="308">
        <v>2</v>
      </c>
      <c r="C7" s="359" t="s">
        <v>116</v>
      </c>
      <c r="D7" s="359"/>
      <c r="E7" s="309" t="str">
        <f t="shared" ref="E7:E15" si="0">IF(F7,1*F7," - ")</f>
        <v xml:space="preserve"> - </v>
      </c>
      <c r="F7" s="335" t="b">
        <v>0</v>
      </c>
      <c r="G7" s="218">
        <v>1</v>
      </c>
    </row>
    <row r="8" spans="1:10" ht="15.75" x14ac:dyDescent="0.25">
      <c r="B8" s="308">
        <v>3</v>
      </c>
      <c r="C8" s="359" t="s">
        <v>346</v>
      </c>
      <c r="D8" s="359"/>
      <c r="E8" s="309" t="str">
        <f t="shared" si="0"/>
        <v xml:space="preserve"> - </v>
      </c>
      <c r="F8" s="335" t="b">
        <v>0</v>
      </c>
      <c r="G8" s="218">
        <v>1</v>
      </c>
    </row>
    <row r="9" spans="1:10" ht="15.75" x14ac:dyDescent="0.25">
      <c r="B9" s="165">
        <v>4</v>
      </c>
      <c r="C9" s="363" t="s">
        <v>132</v>
      </c>
      <c r="D9" s="363"/>
      <c r="E9" s="278" t="str">
        <f t="shared" si="0"/>
        <v xml:space="preserve"> - </v>
      </c>
      <c r="F9" s="335" t="b">
        <v>0</v>
      </c>
      <c r="G9" s="218">
        <v>1</v>
      </c>
    </row>
    <row r="10" spans="1:10" ht="15.75" x14ac:dyDescent="0.25">
      <c r="B10" s="308">
        <v>5</v>
      </c>
      <c r="C10" s="359" t="s">
        <v>130</v>
      </c>
      <c r="D10" s="359"/>
      <c r="E10" s="309" t="str">
        <f t="shared" si="0"/>
        <v xml:space="preserve"> - </v>
      </c>
      <c r="F10" s="335" t="b">
        <v>0</v>
      </c>
      <c r="G10" s="218">
        <v>1</v>
      </c>
    </row>
    <row r="11" spans="1:10" ht="15.75" x14ac:dyDescent="0.25">
      <c r="B11" s="308">
        <v>6</v>
      </c>
      <c r="C11" s="359" t="s">
        <v>294</v>
      </c>
      <c r="D11" s="359"/>
      <c r="E11" s="309" t="str">
        <f t="shared" si="0"/>
        <v xml:space="preserve"> - </v>
      </c>
      <c r="F11" s="335" t="b">
        <v>0</v>
      </c>
      <c r="G11" s="218">
        <v>1</v>
      </c>
    </row>
    <row r="12" spans="1:10" ht="15.75" x14ac:dyDescent="0.25">
      <c r="B12" s="308">
        <v>7</v>
      </c>
      <c r="C12" s="359" t="s">
        <v>207</v>
      </c>
      <c r="D12" s="359"/>
      <c r="E12" s="309" t="str">
        <f t="shared" si="0"/>
        <v xml:space="preserve"> - </v>
      </c>
      <c r="F12" s="335" t="b">
        <v>0</v>
      </c>
      <c r="G12" s="3">
        <v>2</v>
      </c>
    </row>
    <row r="13" spans="1:10" s="104" customFormat="1" ht="15.75" x14ac:dyDescent="0.25">
      <c r="B13" s="165">
        <v>8</v>
      </c>
      <c r="C13" s="362" t="s">
        <v>137</v>
      </c>
      <c r="D13" s="362"/>
      <c r="E13" s="278" t="str">
        <f t="shared" si="0"/>
        <v xml:space="preserve"> - </v>
      </c>
      <c r="F13" s="335" t="b">
        <v>0</v>
      </c>
      <c r="G13" s="3">
        <v>2</v>
      </c>
    </row>
    <row r="14" spans="1:10" s="128" customFormat="1" ht="15.75" x14ac:dyDescent="0.25">
      <c r="B14" s="308">
        <v>9</v>
      </c>
      <c r="C14" s="359" t="s">
        <v>209</v>
      </c>
      <c r="D14" s="359"/>
      <c r="E14" s="309" t="str">
        <f t="shared" si="0"/>
        <v xml:space="preserve"> - </v>
      </c>
      <c r="F14" s="335" t="b">
        <v>0</v>
      </c>
      <c r="G14" s="3">
        <v>2</v>
      </c>
    </row>
    <row r="15" spans="1:10" s="128" customFormat="1" ht="15.75" x14ac:dyDescent="0.25">
      <c r="B15" s="308">
        <v>10</v>
      </c>
      <c r="C15" s="359" t="s">
        <v>285</v>
      </c>
      <c r="D15" s="359"/>
      <c r="E15" s="309" t="str">
        <f t="shared" si="0"/>
        <v xml:space="preserve"> - </v>
      </c>
      <c r="F15" s="335" t="b">
        <v>0</v>
      </c>
      <c r="G15" s="3">
        <v>2</v>
      </c>
    </row>
    <row r="16" spans="1:10" x14ac:dyDescent="0.25">
      <c r="B16" s="3"/>
      <c r="F16" s="96"/>
    </row>
    <row r="18" spans="1:8" ht="26.25" x14ac:dyDescent="0.25">
      <c r="A18" s="311">
        <f ca="1">MAX(OFFSET(INDIRECT("A1"),0,0,ROW()-1,1))+1</f>
        <v>1</v>
      </c>
      <c r="B18" s="312" t="s">
        <v>126</v>
      </c>
      <c r="C18" s="312"/>
      <c r="D18" s="312"/>
      <c r="E18" s="312"/>
      <c r="F18" s="313" t="str">
        <f ca="1">IF(OFFSET($B$5,A18,4,1,1),"√  mastered","")</f>
        <v/>
      </c>
      <c r="G18" s="312"/>
      <c r="H18" s="314" t="s">
        <v>57</v>
      </c>
    </row>
    <row r="19" spans="1:8" x14ac:dyDescent="0.25">
      <c r="G19" s="6"/>
    </row>
    <row r="20" spans="1:8" x14ac:dyDescent="0.25">
      <c r="B20" s="315" t="s">
        <v>599</v>
      </c>
    </row>
    <row r="22" spans="1:8" s="297" customFormat="1" x14ac:dyDescent="0.25"/>
    <row r="23" spans="1:8" ht="26.25" x14ac:dyDescent="0.25">
      <c r="A23" s="311">
        <f ca="1">MAX(OFFSET(INDIRECT("A1"),0,0,ROW()-1,1))+1</f>
        <v>2</v>
      </c>
      <c r="B23" s="312" t="s">
        <v>116</v>
      </c>
      <c r="C23" s="312"/>
      <c r="D23" s="312"/>
      <c r="E23" s="312"/>
      <c r="F23" s="313" t="str">
        <f ca="1">IF(OFFSET($B$5,A23,4,1,1),"√  mastered","")</f>
        <v/>
      </c>
      <c r="G23" s="312"/>
      <c r="H23" s="314" t="s">
        <v>57</v>
      </c>
    </row>
    <row r="25" spans="1:8" s="128" customFormat="1" x14ac:dyDescent="0.25">
      <c r="B25" s="334" t="s">
        <v>599</v>
      </c>
    </row>
    <row r="26" spans="1:8" s="128" customFormat="1" x14ac:dyDescent="0.25"/>
    <row r="27" spans="1:8" s="297" customFormat="1" x14ac:dyDescent="0.25"/>
    <row r="28" spans="1:8" s="128" customFormat="1" ht="26.25" x14ac:dyDescent="0.25">
      <c r="A28" s="311">
        <f ca="1">MAX(OFFSET(INDIRECT("A1"),0,0,ROW()-1,1))+1</f>
        <v>3</v>
      </c>
      <c r="B28" s="312" t="s">
        <v>346</v>
      </c>
      <c r="C28" s="312"/>
      <c r="D28" s="312"/>
      <c r="E28" s="312"/>
      <c r="F28" s="313" t="str">
        <f ca="1">IF(OFFSET($B$5,A28,4,1,1),"√  mastered","")</f>
        <v/>
      </c>
      <c r="G28" s="312"/>
      <c r="H28" s="314" t="s">
        <v>57</v>
      </c>
    </row>
    <row r="29" spans="1:8" s="128" customFormat="1" x14ac:dyDescent="0.25"/>
    <row r="30" spans="1:8" s="128" customFormat="1" x14ac:dyDescent="0.25">
      <c r="B30" s="315" t="s">
        <v>599</v>
      </c>
    </row>
    <row r="32" spans="1:8" s="297" customFormat="1" x14ac:dyDescent="0.25"/>
    <row r="33" spans="1:8" ht="26.25" x14ac:dyDescent="0.25">
      <c r="A33" s="21">
        <f ca="1">MAX(OFFSET(INDIRECT("A1"),0,0,ROW()-1,1))+1</f>
        <v>4</v>
      </c>
      <c r="B33" s="8" t="s">
        <v>132</v>
      </c>
      <c r="C33" s="8"/>
      <c r="D33" s="8"/>
      <c r="E33" s="8"/>
      <c r="F33" s="290" t="str">
        <f ca="1">IF(OFFSET($B$5,A33,4,1,1),"√  mastered","")</f>
        <v/>
      </c>
      <c r="G33" s="8"/>
      <c r="H33" s="47" t="s">
        <v>57</v>
      </c>
    </row>
    <row r="35" spans="1:8" ht="15" customHeight="1" x14ac:dyDescent="0.25">
      <c r="B35" s="364" t="s">
        <v>133</v>
      </c>
      <c r="C35" s="364"/>
      <c r="D35" s="72"/>
      <c r="E35" s="72"/>
      <c r="F35" s="72"/>
      <c r="G35" s="72"/>
      <c r="H35" s="72"/>
    </row>
    <row r="36" spans="1:8" ht="15" customHeight="1" x14ac:dyDescent="0.25">
      <c r="B36" s="364"/>
      <c r="C36" s="364"/>
      <c r="D36" s="72"/>
      <c r="E36" s="72"/>
      <c r="F36" s="72"/>
      <c r="G36" s="72"/>
      <c r="H36" s="72"/>
    </row>
    <row r="37" spans="1:8" ht="15" customHeight="1" x14ac:dyDescent="0.25">
      <c r="B37" s="364"/>
      <c r="C37" s="364"/>
      <c r="D37" s="72"/>
      <c r="E37" s="72"/>
      <c r="F37" s="72"/>
      <c r="G37" s="72"/>
      <c r="H37" s="72"/>
    </row>
    <row r="38" spans="1:8" x14ac:dyDescent="0.25">
      <c r="B38" s="364"/>
      <c r="C38" s="364"/>
      <c r="D38" s="72"/>
      <c r="E38" s="72"/>
      <c r="F38" s="72"/>
      <c r="G38" s="72"/>
      <c r="H38" s="72"/>
    </row>
    <row r="39" spans="1:8" x14ac:dyDescent="0.25">
      <c r="B39" s="364"/>
      <c r="C39" s="364"/>
      <c r="D39" s="72"/>
      <c r="E39" s="62"/>
      <c r="F39" s="62"/>
      <c r="G39" s="62"/>
      <c r="H39" s="62"/>
    </row>
    <row r="40" spans="1:8" x14ac:dyDescent="0.25">
      <c r="B40" s="63"/>
      <c r="C40" s="63"/>
      <c r="D40" s="72"/>
      <c r="E40" s="62"/>
      <c r="F40" s="62"/>
      <c r="G40" s="62"/>
      <c r="H40" s="62"/>
    </row>
    <row r="41" spans="1:8" s="269" customFormat="1" ht="15" customHeight="1" x14ac:dyDescent="0.25">
      <c r="B41" s="338" t="s">
        <v>574</v>
      </c>
      <c r="C41" s="338"/>
    </row>
    <row r="42" spans="1:8" s="269" customFormat="1" x14ac:dyDescent="0.25">
      <c r="B42" s="338"/>
      <c r="C42" s="338"/>
    </row>
    <row r="44" spans="1:8" s="269" customFormat="1" x14ac:dyDescent="0.25">
      <c r="B44" s="265"/>
      <c r="C44" s="265"/>
      <c r="D44" s="265"/>
      <c r="E44" s="265"/>
      <c r="F44" s="265"/>
      <c r="G44" s="265"/>
      <c r="H44" s="265"/>
    </row>
    <row r="45" spans="1:8" s="269" customFormat="1" ht="15.75" x14ac:dyDescent="0.25">
      <c r="A45" s="108"/>
      <c r="B45" s="108"/>
      <c r="C45" s="108" t="s">
        <v>106</v>
      </c>
      <c r="D45" s="108"/>
      <c r="E45" s="108"/>
      <c r="F45" s="108"/>
      <c r="G45" s="108"/>
      <c r="H45" s="108"/>
    </row>
    <row r="46" spans="1:8" s="269" customFormat="1" x14ac:dyDescent="0.25">
      <c r="B46" s="265"/>
      <c r="C46" s="265"/>
      <c r="D46" s="265"/>
      <c r="E46" s="265"/>
      <c r="F46" s="265"/>
      <c r="G46" s="265"/>
      <c r="H46" s="265"/>
    </row>
    <row r="47" spans="1:8" s="269" customFormat="1" x14ac:dyDescent="0.25"/>
    <row r="48" spans="1:8" ht="15" customHeight="1" x14ac:dyDescent="0.25">
      <c r="B48" s="66" t="s">
        <v>49</v>
      </c>
      <c r="C48" s="367" t="s">
        <v>572</v>
      </c>
      <c r="D48" s="367"/>
      <c r="E48" s="367"/>
      <c r="F48" s="367"/>
      <c r="G48" s="367"/>
      <c r="H48" s="62"/>
    </row>
    <row r="49" spans="2:8" x14ac:dyDescent="0.25">
      <c r="B49" s="63"/>
      <c r="C49" s="367"/>
      <c r="D49" s="367"/>
      <c r="E49" s="367"/>
      <c r="F49" s="367"/>
      <c r="G49" s="367"/>
      <c r="H49" s="62"/>
    </row>
    <row r="50" spans="2:8" x14ac:dyDescent="0.25">
      <c r="B50" s="62"/>
      <c r="C50" s="367"/>
      <c r="D50" s="367"/>
      <c r="E50" s="367"/>
      <c r="F50" s="367"/>
      <c r="G50" s="367"/>
      <c r="H50" s="62"/>
    </row>
    <row r="51" spans="2:8" x14ac:dyDescent="0.25">
      <c r="B51" s="62"/>
      <c r="C51" s="62"/>
      <c r="D51" s="62"/>
      <c r="E51" s="62"/>
      <c r="F51" s="62"/>
      <c r="G51" s="62"/>
      <c r="H51" s="62"/>
    </row>
    <row r="52" spans="2:8" s="269" customFormat="1" ht="15" customHeight="1" x14ac:dyDescent="0.25">
      <c r="B52" s="338" t="s">
        <v>575</v>
      </c>
      <c r="C52" s="338"/>
      <c r="D52" s="338"/>
      <c r="E52" s="338"/>
      <c r="F52" s="338"/>
      <c r="G52" s="338"/>
      <c r="H52" s="270"/>
    </row>
    <row r="53" spans="2:8" s="269" customFormat="1" ht="15" customHeight="1" x14ac:dyDescent="0.25">
      <c r="B53" s="338"/>
      <c r="C53" s="338"/>
      <c r="D53" s="338"/>
      <c r="E53" s="338"/>
      <c r="F53" s="338"/>
      <c r="G53" s="338"/>
      <c r="H53" s="270"/>
    </row>
    <row r="54" spans="2:8" s="269" customFormat="1" x14ac:dyDescent="0.25"/>
    <row r="55" spans="2:8" s="269" customFormat="1" x14ac:dyDescent="0.25"/>
    <row r="56" spans="2:8" s="269" customFormat="1" x14ac:dyDescent="0.25">
      <c r="B56" s="265"/>
      <c r="C56" s="265"/>
      <c r="D56" s="265"/>
      <c r="E56" s="265"/>
      <c r="F56" s="265"/>
      <c r="G56" s="265"/>
      <c r="H56" s="265"/>
    </row>
    <row r="57" spans="2:8" s="269" customFormat="1" x14ac:dyDescent="0.25">
      <c r="B57" s="265"/>
      <c r="C57" s="265"/>
      <c r="D57" s="265"/>
      <c r="E57" s="265"/>
      <c r="F57" s="265"/>
      <c r="G57" s="265"/>
      <c r="H57" s="265"/>
    </row>
    <row r="58" spans="2:8" s="269" customFormat="1" x14ac:dyDescent="0.25">
      <c r="B58" s="265"/>
      <c r="C58" s="265"/>
      <c r="D58" s="265"/>
      <c r="E58" s="265"/>
      <c r="F58" s="265"/>
      <c r="G58" s="265"/>
      <c r="H58" s="265"/>
    </row>
    <row r="59" spans="2:8" s="269" customFormat="1" x14ac:dyDescent="0.25">
      <c r="B59" s="265"/>
      <c r="C59" s="265"/>
      <c r="D59" s="265"/>
      <c r="E59" s="265"/>
      <c r="F59" s="265"/>
      <c r="G59" s="265"/>
      <c r="H59" s="265"/>
    </row>
    <row r="60" spans="2:8" s="269" customFormat="1" x14ac:dyDescent="0.25">
      <c r="B60" s="265"/>
      <c r="C60" s="265"/>
      <c r="D60" s="265"/>
      <c r="E60" s="265"/>
      <c r="F60" s="265"/>
      <c r="G60" s="265"/>
      <c r="H60" s="265"/>
    </row>
    <row r="61" spans="2:8" s="269" customFormat="1" x14ac:dyDescent="0.25">
      <c r="B61" s="265"/>
      <c r="C61" s="265"/>
      <c r="D61" s="265"/>
      <c r="E61" s="265"/>
      <c r="F61" s="265"/>
      <c r="G61" s="265"/>
      <c r="H61" s="265"/>
    </row>
    <row r="62" spans="2:8" s="269" customFormat="1" x14ac:dyDescent="0.25">
      <c r="B62" s="265"/>
      <c r="C62" s="265"/>
      <c r="D62" s="265"/>
      <c r="E62" s="265"/>
      <c r="F62" s="265"/>
      <c r="G62" s="265"/>
      <c r="H62" s="265"/>
    </row>
    <row r="63" spans="2:8" s="269" customFormat="1" x14ac:dyDescent="0.25">
      <c r="B63" s="265"/>
      <c r="C63" s="265"/>
      <c r="D63" s="265"/>
      <c r="E63" s="265"/>
      <c r="F63" s="265"/>
      <c r="G63" s="265"/>
      <c r="H63" s="265"/>
    </row>
    <row r="64" spans="2:8" s="269" customFormat="1" x14ac:dyDescent="0.25">
      <c r="B64" s="265"/>
      <c r="C64" s="265"/>
      <c r="D64" s="265"/>
      <c r="E64" s="265"/>
      <c r="F64" s="265"/>
      <c r="G64" s="265"/>
      <c r="H64" s="265"/>
    </row>
    <row r="65" spans="1:8" s="269" customFormat="1" x14ac:dyDescent="0.25">
      <c r="B65" s="265"/>
      <c r="C65" s="265"/>
      <c r="D65" s="265"/>
      <c r="E65" s="265"/>
      <c r="F65" s="265"/>
      <c r="G65" s="265"/>
      <c r="H65" s="265"/>
    </row>
    <row r="66" spans="1:8" s="269" customFormat="1" x14ac:dyDescent="0.25">
      <c r="B66" s="61" t="s">
        <v>111</v>
      </c>
      <c r="C66" s="357" t="s">
        <v>573</v>
      </c>
      <c r="D66" s="357"/>
      <c r="E66" s="357"/>
      <c r="F66" s="357"/>
      <c r="G66" s="357"/>
      <c r="H66" s="357"/>
    </row>
    <row r="67" spans="1:8" s="269" customFormat="1" x14ac:dyDescent="0.25"/>
    <row r="68" spans="1:8" s="269" customFormat="1" x14ac:dyDescent="0.25">
      <c r="B68" s="265"/>
      <c r="C68" s="265"/>
      <c r="D68" s="265"/>
      <c r="E68" s="265"/>
      <c r="F68" s="265"/>
      <c r="G68" s="265"/>
      <c r="H68" s="265"/>
    </row>
    <row r="69" spans="1:8" s="286" customFormat="1" x14ac:dyDescent="0.25">
      <c r="B69" s="284"/>
      <c r="C69" s="285"/>
      <c r="D69" s="285"/>
      <c r="E69" s="284"/>
      <c r="F69" s="284"/>
      <c r="G69" s="284"/>
      <c r="H69" s="284"/>
    </row>
    <row r="70" spans="1:8" s="286" customFormat="1" ht="18.75" x14ac:dyDescent="0.3">
      <c r="B70" s="273" t="str">
        <f ca="1">"Tip #"&amp;A33</f>
        <v>Tip #4</v>
      </c>
      <c r="C70" s="274"/>
      <c r="D70" s="285"/>
      <c r="E70" s="284"/>
      <c r="F70" s="284"/>
      <c r="G70" s="284"/>
      <c r="H70" s="284"/>
    </row>
    <row r="71" spans="1:8" s="286" customFormat="1" x14ac:dyDescent="0.25">
      <c r="B71" s="284"/>
      <c r="C71" s="285"/>
      <c r="D71" s="285"/>
      <c r="E71" s="284"/>
      <c r="F71" s="284"/>
      <c r="G71" s="284"/>
      <c r="H71" s="284"/>
    </row>
    <row r="72" spans="1:8" ht="15.75" customHeight="1" x14ac:dyDescent="0.25">
      <c r="B72" s="67"/>
      <c r="C72" s="68" t="s">
        <v>101</v>
      </c>
      <c r="D72" s="69"/>
      <c r="E72" s="69"/>
      <c r="F72" s="69"/>
      <c r="G72" s="69"/>
      <c r="H72" s="69"/>
    </row>
    <row r="73" spans="1:8" x14ac:dyDescent="0.25">
      <c r="B73" s="62"/>
      <c r="D73" s="62"/>
      <c r="E73" s="62"/>
      <c r="F73" s="62"/>
      <c r="G73" s="62"/>
      <c r="H73" s="62"/>
    </row>
    <row r="74" spans="1:8" x14ac:dyDescent="0.25">
      <c r="B74" s="61" t="s">
        <v>109</v>
      </c>
      <c r="C74" s="357" t="s">
        <v>131</v>
      </c>
      <c r="D74" s="357"/>
      <c r="E74" s="357"/>
      <c r="F74" s="357"/>
      <c r="G74" s="357"/>
      <c r="H74" s="357"/>
    </row>
    <row r="77" spans="1:8" ht="26.25" x14ac:dyDescent="0.25">
      <c r="A77" s="311">
        <f ca="1">MAX(OFFSET(INDIRECT("A1"),0,0,ROW()-1,1))+1</f>
        <v>5</v>
      </c>
      <c r="B77" s="312" t="s">
        <v>130</v>
      </c>
      <c r="C77" s="312"/>
      <c r="D77" s="312"/>
      <c r="E77" s="312"/>
      <c r="F77" s="313" t="str">
        <f ca="1">IF(OFFSET($B$5,A77,4,1,1),"√  mastered","")</f>
        <v/>
      </c>
      <c r="G77" s="312"/>
      <c r="H77" s="314" t="s">
        <v>57</v>
      </c>
    </row>
    <row r="79" spans="1:8" x14ac:dyDescent="0.25">
      <c r="B79" s="315" t="s">
        <v>599</v>
      </c>
    </row>
    <row r="81" spans="1:8" s="297" customFormat="1" x14ac:dyDescent="0.25"/>
    <row r="82" spans="1:8" s="146" customFormat="1" ht="26.25" x14ac:dyDescent="0.25">
      <c r="A82" s="311">
        <f ca="1">MAX(OFFSET(INDIRECT("A1"),0,0,ROW()-1,1))+1</f>
        <v>6</v>
      </c>
      <c r="B82" s="312" t="s">
        <v>294</v>
      </c>
      <c r="C82" s="312"/>
      <c r="D82" s="312"/>
      <c r="E82" s="312"/>
      <c r="F82" s="313" t="str">
        <f ca="1">IF(OFFSET($B$5,A82,4,1,1),"√  mastered","")</f>
        <v/>
      </c>
      <c r="G82" s="312"/>
      <c r="H82" s="314" t="s">
        <v>57</v>
      </c>
    </row>
    <row r="83" spans="1:8" s="146" customFormat="1" x14ac:dyDescent="0.25"/>
    <row r="84" spans="1:8" s="189" customFormat="1" x14ac:dyDescent="0.25">
      <c r="B84" s="315" t="s">
        <v>599</v>
      </c>
    </row>
    <row r="85" spans="1:8" s="189" customFormat="1" x14ac:dyDescent="0.25"/>
    <row r="86" spans="1:8" s="297" customFormat="1" x14ac:dyDescent="0.25"/>
    <row r="87" spans="1:8" ht="26.25" x14ac:dyDescent="0.25">
      <c r="A87" s="311">
        <f ca="1">MAX(OFFSET(INDIRECT("A1"),0,0,ROW()-1,1))+1</f>
        <v>7</v>
      </c>
      <c r="B87" s="312" t="s">
        <v>207</v>
      </c>
      <c r="C87" s="312"/>
      <c r="D87" s="312"/>
      <c r="E87" s="312"/>
      <c r="F87" s="313" t="str">
        <f ca="1">IF(OFFSET($B$5,A87,4,1,1),"√  mastered","")</f>
        <v/>
      </c>
      <c r="G87" s="312"/>
      <c r="H87" s="314" t="s">
        <v>57</v>
      </c>
    </row>
    <row r="89" spans="1:8" x14ac:dyDescent="0.25">
      <c r="B89" s="315" t="s">
        <v>599</v>
      </c>
    </row>
    <row r="90" spans="1:8" s="183" customFormat="1" x14ac:dyDescent="0.25"/>
    <row r="91" spans="1:8" s="297" customFormat="1" x14ac:dyDescent="0.25"/>
    <row r="92" spans="1:8" ht="26.25" x14ac:dyDescent="0.25">
      <c r="A92" s="21">
        <f ca="1">MAX(OFFSET(INDIRECT("A1"),0,0,ROW()-1,1))+1</f>
        <v>8</v>
      </c>
      <c r="B92" s="8" t="s">
        <v>137</v>
      </c>
      <c r="C92" s="8"/>
      <c r="D92" s="8"/>
      <c r="E92" s="8"/>
      <c r="F92" s="290" t="str">
        <f ca="1">IF(OFFSET($B$5,A92,4,1,1),"√  mastered","")</f>
        <v/>
      </c>
      <c r="G92" s="8"/>
      <c r="H92" s="47" t="s">
        <v>57</v>
      </c>
    </row>
    <row r="94" spans="1:8" x14ac:dyDescent="0.25">
      <c r="B94" s="364" t="s">
        <v>140</v>
      </c>
      <c r="C94" s="364"/>
      <c r="D94" s="364"/>
      <c r="E94" s="364"/>
      <c r="F94" s="364"/>
      <c r="G94" s="364"/>
      <c r="H94" s="364"/>
    </row>
    <row r="95" spans="1:8" x14ac:dyDescent="0.25">
      <c r="B95" s="364"/>
      <c r="C95" s="364"/>
      <c r="D95" s="364"/>
      <c r="E95" s="364"/>
      <c r="F95" s="364"/>
      <c r="G95" s="364"/>
      <c r="H95" s="364"/>
    </row>
    <row r="96" spans="1:8" x14ac:dyDescent="0.25">
      <c r="B96" s="364"/>
      <c r="C96" s="364"/>
      <c r="D96" s="364"/>
      <c r="E96" s="364"/>
      <c r="F96" s="364"/>
      <c r="G96" s="364"/>
      <c r="H96" s="364"/>
    </row>
    <row r="97" spans="1:8" x14ac:dyDescent="0.25">
      <c r="B97" s="74"/>
      <c r="C97" s="75"/>
      <c r="D97" s="75"/>
      <c r="E97" s="74"/>
      <c r="F97" s="74"/>
      <c r="G97" s="74"/>
      <c r="H97" s="74"/>
    </row>
    <row r="98" spans="1:8" x14ac:dyDescent="0.25">
      <c r="B98" s="74"/>
      <c r="C98" s="75"/>
      <c r="D98" s="75"/>
      <c r="E98" s="74"/>
      <c r="F98" s="74"/>
      <c r="G98" s="74"/>
      <c r="H98" s="74"/>
    </row>
    <row r="99" spans="1:8" x14ac:dyDescent="0.25">
      <c r="B99" s="74"/>
      <c r="C99" s="75"/>
      <c r="D99" s="75"/>
      <c r="E99" s="74"/>
      <c r="F99" s="74"/>
      <c r="G99" s="74"/>
      <c r="H99" s="74"/>
    </row>
    <row r="100" spans="1:8" s="104" customFormat="1" x14ac:dyDescent="0.25">
      <c r="C100" s="9"/>
      <c r="D100" s="9"/>
      <c r="E100" s="9"/>
      <c r="F100" s="9"/>
      <c r="G100" s="9"/>
      <c r="H100" s="9"/>
    </row>
    <row r="101" spans="1:8" s="104" customFormat="1" ht="15.75" x14ac:dyDescent="0.25">
      <c r="A101" s="29"/>
      <c r="B101" s="29"/>
      <c r="C101" s="29" t="s">
        <v>50</v>
      </c>
      <c r="D101" s="29"/>
      <c r="E101" s="29"/>
      <c r="F101" s="29"/>
      <c r="G101" s="29"/>
      <c r="H101" s="29"/>
    </row>
    <row r="102" spans="1:8" s="104" customFormat="1" x14ac:dyDescent="0.25"/>
    <row r="103" spans="1:8" x14ac:dyDescent="0.25">
      <c r="B103" s="74"/>
      <c r="C103" s="75"/>
      <c r="D103" s="75"/>
      <c r="E103" s="74"/>
      <c r="F103" s="74"/>
      <c r="G103" s="74"/>
      <c r="H103" s="74"/>
    </row>
    <row r="104" spans="1:8" ht="15" customHeight="1" x14ac:dyDescent="0.25">
      <c r="B104" s="365" t="s">
        <v>139</v>
      </c>
      <c r="C104" s="366"/>
      <c r="D104" s="5">
        <v>18</v>
      </c>
      <c r="E104" s="5">
        <v>64</v>
      </c>
      <c r="F104" s="5">
        <v>56</v>
      </c>
      <c r="G104" s="5">
        <v>49</v>
      </c>
      <c r="H104" s="5">
        <v>71</v>
      </c>
    </row>
    <row r="105" spans="1:8" x14ac:dyDescent="0.25">
      <c r="B105" s="365"/>
      <c r="C105" s="366"/>
      <c r="D105" s="5">
        <v>21</v>
      </c>
      <c r="E105" s="5">
        <v>22</v>
      </c>
      <c r="F105" s="5">
        <v>94</v>
      </c>
      <c r="G105" s="5">
        <v>73</v>
      </c>
      <c r="H105" s="5">
        <v>6</v>
      </c>
    </row>
    <row r="106" spans="1:8" x14ac:dyDescent="0.25">
      <c r="B106" s="365"/>
      <c r="C106" s="366"/>
      <c r="D106" s="5">
        <v>25</v>
      </c>
      <c r="E106" s="5">
        <v>43</v>
      </c>
      <c r="F106" s="5">
        <v>15</v>
      </c>
      <c r="G106" s="5">
        <v>13</v>
      </c>
      <c r="H106" s="5">
        <v>51</v>
      </c>
    </row>
    <row r="107" spans="1:8" x14ac:dyDescent="0.25">
      <c r="B107" s="365"/>
      <c r="C107" s="366"/>
      <c r="D107" s="5">
        <v>61</v>
      </c>
      <c r="E107" s="5">
        <v>100</v>
      </c>
      <c r="F107" s="5">
        <v>19</v>
      </c>
      <c r="G107" s="5">
        <v>52</v>
      </c>
      <c r="H107" s="5">
        <v>64</v>
      </c>
    </row>
    <row r="108" spans="1:8" x14ac:dyDescent="0.25">
      <c r="B108" s="74"/>
      <c r="C108" s="75"/>
      <c r="D108" s="75"/>
      <c r="E108" s="74"/>
      <c r="F108" s="74"/>
      <c r="G108" s="74"/>
      <c r="H108" s="74"/>
    </row>
    <row r="109" spans="1:8" x14ac:dyDescent="0.25">
      <c r="B109" s="74"/>
      <c r="C109" s="75"/>
      <c r="D109" s="75"/>
      <c r="E109" s="74"/>
      <c r="F109" s="74"/>
      <c r="G109" s="74"/>
      <c r="H109" s="74"/>
    </row>
    <row r="110" spans="1:8" s="286" customFormat="1" x14ac:dyDescent="0.25">
      <c r="B110" s="284"/>
      <c r="C110" s="285"/>
      <c r="D110" s="285"/>
      <c r="E110" s="284"/>
      <c r="F110" s="284"/>
      <c r="G110" s="284"/>
      <c r="H110" s="284"/>
    </row>
    <row r="111" spans="1:8" s="286" customFormat="1" ht="18.75" x14ac:dyDescent="0.3">
      <c r="B111" s="273" t="str">
        <f ca="1">"Tip #"&amp;A92</f>
        <v>Tip #8</v>
      </c>
      <c r="C111" s="274"/>
      <c r="D111" s="285"/>
      <c r="E111" s="284"/>
      <c r="F111" s="284"/>
      <c r="G111" s="284"/>
      <c r="H111" s="284"/>
    </row>
    <row r="112" spans="1:8" s="286" customFormat="1" x14ac:dyDescent="0.25">
      <c r="B112" s="284"/>
      <c r="C112" s="285"/>
      <c r="D112" s="285"/>
      <c r="E112" s="284"/>
      <c r="F112" s="284"/>
      <c r="G112" s="284"/>
      <c r="H112" s="284"/>
    </row>
    <row r="113" spans="1:9" ht="15.75" customHeight="1" x14ac:dyDescent="0.25">
      <c r="B113" s="67"/>
      <c r="C113" s="68" t="s">
        <v>101</v>
      </c>
      <c r="D113" s="69"/>
      <c r="E113" s="69"/>
      <c r="F113" s="69"/>
      <c r="G113" s="69"/>
      <c r="H113" s="69"/>
    </row>
    <row r="114" spans="1:9" x14ac:dyDescent="0.25">
      <c r="B114" s="74"/>
      <c r="D114" s="74"/>
      <c r="E114" s="74"/>
      <c r="F114" s="74"/>
      <c r="G114" s="74"/>
      <c r="H114" s="74"/>
    </row>
    <row r="115" spans="1:9" x14ac:dyDescent="0.25">
      <c r="B115" s="61" t="s">
        <v>129</v>
      </c>
      <c r="C115" s="357" t="s">
        <v>223</v>
      </c>
      <c r="D115" s="357"/>
      <c r="E115" s="357"/>
      <c r="F115" s="357"/>
      <c r="G115" s="357"/>
      <c r="H115" s="357"/>
    </row>
    <row r="116" spans="1:9" x14ac:dyDescent="0.25">
      <c r="B116" s="74"/>
      <c r="D116" s="74"/>
      <c r="E116" s="74"/>
      <c r="F116" s="74"/>
      <c r="G116" s="74"/>
      <c r="H116" s="74"/>
    </row>
    <row r="118" spans="1:9" s="104" customFormat="1" ht="26.25" x14ac:dyDescent="0.25">
      <c r="A118" s="311">
        <f ca="1">MAX(OFFSET(INDIRECT("A1"),0,0,ROW()-1,1))+1</f>
        <v>9</v>
      </c>
      <c r="B118" s="312" t="s">
        <v>209</v>
      </c>
      <c r="C118" s="312"/>
      <c r="D118" s="312"/>
      <c r="E118" s="312"/>
      <c r="F118" s="313" t="str">
        <f ca="1">IF(OFFSET($B$5,A118,4,1,1),"√  mastered","")</f>
        <v/>
      </c>
      <c r="G118" s="312"/>
      <c r="H118" s="314" t="s">
        <v>57</v>
      </c>
    </row>
    <row r="119" spans="1:9" s="104" customFormat="1" x14ac:dyDescent="0.25"/>
    <row r="120" spans="1:9" x14ac:dyDescent="0.25">
      <c r="B120" s="315" t="s">
        <v>599</v>
      </c>
    </row>
    <row r="121" spans="1:9" s="128" customFormat="1" x14ac:dyDescent="0.25"/>
    <row r="122" spans="1:9" s="297" customFormat="1" x14ac:dyDescent="0.25"/>
    <row r="123" spans="1:9" s="128" customFormat="1" ht="26.25" x14ac:dyDescent="0.25">
      <c r="A123" s="311">
        <f ca="1">MAX(OFFSET(INDIRECT("A1"),0,0,ROW()-1,1))+1</f>
        <v>10</v>
      </c>
      <c r="B123" s="312" t="s">
        <v>285</v>
      </c>
      <c r="C123" s="312"/>
      <c r="D123" s="312"/>
      <c r="E123" s="312"/>
      <c r="F123" s="313" t="str">
        <f ca="1">IF(OFFSET($B$5,A123,4,1,1),"√  mastered","")</f>
        <v/>
      </c>
      <c r="G123" s="312"/>
      <c r="H123" s="314" t="s">
        <v>57</v>
      </c>
    </row>
    <row r="124" spans="1:9" s="128" customFormat="1" x14ac:dyDescent="0.25"/>
    <row r="125" spans="1:9" s="128" customFormat="1" x14ac:dyDescent="0.25">
      <c r="B125" s="315" t="s">
        <v>599</v>
      </c>
    </row>
    <row r="126" spans="1:9" s="128" customFormat="1" x14ac:dyDescent="0.25"/>
    <row r="128" spans="1:9" s="189" customFormat="1" ht="18.75" x14ac:dyDescent="0.3">
      <c r="A128" s="40" t="s">
        <v>75</v>
      </c>
      <c r="B128" s="41"/>
      <c r="C128" s="41"/>
      <c r="D128" s="41"/>
      <c r="E128" s="41"/>
      <c r="F128" s="41"/>
      <c r="G128" s="41"/>
      <c r="H128" s="41"/>
      <c r="I128" s="41"/>
    </row>
    <row r="129" spans="1:9" s="189" customFormat="1" x14ac:dyDescent="0.25">
      <c r="A129" s="43" t="s">
        <v>76</v>
      </c>
      <c r="B129" s="41"/>
      <c r="C129" s="41"/>
      <c r="D129" s="41"/>
      <c r="E129" s="41"/>
      <c r="F129" s="41"/>
      <c r="G129" s="41"/>
      <c r="H129" s="41"/>
      <c r="I129" s="41"/>
    </row>
    <row r="132" spans="1:9" hidden="1" x14ac:dyDescent="0.25"/>
    <row r="133" spans="1:9" hidden="1" x14ac:dyDescent="0.25"/>
    <row r="134" spans="1:9" hidden="1" x14ac:dyDescent="0.25"/>
    <row r="135" spans="1:9" hidden="1" x14ac:dyDescent="0.25"/>
    <row r="136" spans="1:9" hidden="1" x14ac:dyDescent="0.25"/>
    <row r="137" spans="1:9" hidden="1" x14ac:dyDescent="0.25"/>
    <row r="138" spans="1:9" hidden="1" x14ac:dyDescent="0.25"/>
    <row r="139" spans="1:9" hidden="1" x14ac:dyDescent="0.25"/>
    <row r="140" spans="1:9" hidden="1" x14ac:dyDescent="0.25"/>
    <row r="141" spans="1:9" hidden="1" x14ac:dyDescent="0.25"/>
    <row r="142" spans="1:9" hidden="1" x14ac:dyDescent="0.25"/>
    <row r="143" spans="1:9" hidden="1" x14ac:dyDescent="0.25"/>
    <row r="144" spans="1:9" hidden="1" x14ac:dyDescent="0.25"/>
    <row r="145" hidden="1" x14ac:dyDescent="0.25"/>
  </sheetData>
  <mergeCells count="20">
    <mergeCell ref="B94:H96"/>
    <mergeCell ref="C115:H115"/>
    <mergeCell ref="B104:C107"/>
    <mergeCell ref="C14:D14"/>
    <mergeCell ref="C15:D15"/>
    <mergeCell ref="C74:H74"/>
    <mergeCell ref="B41:C42"/>
    <mergeCell ref="B52:G53"/>
    <mergeCell ref="C48:G50"/>
    <mergeCell ref="C66:H66"/>
    <mergeCell ref="B35:C39"/>
    <mergeCell ref="C10:D10"/>
    <mergeCell ref="C11:D11"/>
    <mergeCell ref="C12:D12"/>
    <mergeCell ref="C13:D13"/>
    <mergeCell ref="E3:H3"/>
    <mergeCell ref="C6:D6"/>
    <mergeCell ref="C7:D7"/>
    <mergeCell ref="C8:D8"/>
    <mergeCell ref="C9:D9"/>
  </mergeCells>
  <conditionalFormatting sqref="E3">
    <cfRule type="dataBar" priority="16">
      <dataBar>
        <cfvo type="num" val="0"/>
        <cfvo type="num" val="1"/>
        <color theme="8"/>
      </dataBar>
      <extLst>
        <ext xmlns:x14="http://schemas.microsoft.com/office/spreadsheetml/2009/9/main" uri="{B025F937-C7B1-47D3-B67F-A62EFF666E3E}">
          <x14:id>{10F42801-E824-49ED-B9D9-834A0C0C5906}</x14:id>
        </ext>
      </extLst>
    </cfRule>
  </conditionalFormatting>
  <conditionalFormatting sqref="G6:G15">
    <cfRule type="iconSet" priority="2">
      <iconSet iconSet="4Rating" showValue="0">
        <cfvo type="percent" val="0"/>
        <cfvo type="num" val="2"/>
        <cfvo type="num" val="3"/>
        <cfvo type="num" val="4"/>
      </iconSet>
    </cfRule>
  </conditionalFormatting>
  <dataValidations disablePrompts="1" count="1">
    <dataValidation type="list" allowBlank="1" showInputMessage="1" showErrorMessage="1" sqref="G18 G92 G23 G33 G77 G87 G118 G28 G123 G82">
      <formula1>"Y,N"</formula1>
    </dataValidation>
  </dataValidations>
  <hyperlinks>
    <hyperlink ref="H23" location="General!A1" display="▲"/>
    <hyperlink ref="H18" location="General!A1" display="▲"/>
    <hyperlink ref="H77" location="General!A1" display="▲"/>
    <hyperlink ref="H33" location="General!A1" display="▲"/>
    <hyperlink ref="C66" r:id="rId1" display="Excel Help: Repeat specific rows or columns on every printed page"/>
    <hyperlink ref="C66:H66" r:id="rId2" display="Loan Amortization Schedule: Gridlines are turned off and inputs use cell borders."/>
    <hyperlink ref="H87" location="General!A1" display="▲"/>
    <hyperlink ref="H92" location="General!A1" display="▲"/>
    <hyperlink ref="C115" r:id="rId3" display="Excel Help: Repeat specific rows or columns on every printed page"/>
    <hyperlink ref="C115:H115" r:id="rId4" display="Excel Help: Let the Excel status bar do the work"/>
    <hyperlink ref="C9" location="tip_g4" display="tip_g4"/>
    <hyperlink ref="H118" location="General!A1" display="▲"/>
    <hyperlink ref="C13" location="tip_g8" display="tip_g8"/>
    <hyperlink ref="H28" location="General!A1" display="▲"/>
    <hyperlink ref="H123" location="General!A1" display="▲"/>
    <hyperlink ref="H82" location="General!A1" display="▲"/>
  </hyperlinks>
  <pageMargins left="0.25" right="0.25" top="0.75" bottom="0.75" header="0.3" footer="0.3"/>
  <pageSetup scale="97" fitToHeight="0"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1288" r:id="rId8" name="Check Box 24">
              <controlPr defaultSize="0" autoFill="0" autoLine="0" autoPict="0">
                <anchor moveWithCells="1">
                  <from>
                    <xdr:col>2</xdr:col>
                    <xdr:colOff>0</xdr:colOff>
                    <xdr:row>69</xdr:row>
                    <xdr:rowOff>0</xdr:rowOff>
                  </from>
                  <to>
                    <xdr:col>2</xdr:col>
                    <xdr:colOff>857250</xdr:colOff>
                    <xdr:row>69</xdr:row>
                    <xdr:rowOff>238125</xdr:rowOff>
                  </to>
                </anchor>
              </controlPr>
            </control>
          </mc:Choice>
        </mc:AlternateContent>
        <mc:AlternateContent xmlns:mc="http://schemas.openxmlformats.org/markup-compatibility/2006">
          <mc:Choice Requires="x14">
            <control shapeId="11292" r:id="rId9" name="Check Box 28">
              <controlPr defaultSize="0" autoFill="0" autoLine="0" autoPict="0">
                <anchor moveWithCells="1">
                  <from>
                    <xdr:col>2</xdr:col>
                    <xdr:colOff>0</xdr:colOff>
                    <xdr:row>110</xdr:row>
                    <xdr:rowOff>0</xdr:rowOff>
                  </from>
                  <to>
                    <xdr:col>2</xdr:col>
                    <xdr:colOff>857250</xdr:colOff>
                    <xdr:row>111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10F42801-E824-49ED-B9D9-834A0C0C5906}">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1" id="{D525481D-91EC-4A12-B9DB-BCF74442989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J155"/>
  <sheetViews>
    <sheetView showGridLines="0" zoomScaleNormal="100" workbookViewId="0"/>
  </sheetViews>
  <sheetFormatPr defaultColWidth="0" defaultRowHeight="15" x14ac:dyDescent="0.25"/>
  <cols>
    <col min="1" max="1" width="7.7109375" customWidth="1"/>
    <col min="2" max="2" width="10.7109375" customWidth="1"/>
    <col min="3" max="3" width="40.85546875" customWidth="1"/>
    <col min="4" max="9" width="9.140625" customWidth="1"/>
    <col min="10" max="11" width="9.140625" hidden="1" customWidth="1"/>
    <col min="12" max="16384" width="9.140625" hidden="1"/>
  </cols>
  <sheetData>
    <row r="1" spans="1:10" ht="31.5" customHeight="1" x14ac:dyDescent="0.5">
      <c r="A1" s="275" t="s">
        <v>78</v>
      </c>
      <c r="D1" s="264"/>
      <c r="E1" s="264"/>
      <c r="F1" s="264"/>
      <c r="G1" s="264"/>
      <c r="H1" s="264"/>
    </row>
    <row r="2" spans="1:10" x14ac:dyDescent="0.25">
      <c r="D2" s="264"/>
      <c r="E2" s="264"/>
      <c r="F2" s="264"/>
      <c r="G2" s="264"/>
      <c r="H2" s="264"/>
    </row>
    <row r="3" spans="1:10" ht="21.75" thickBot="1" x14ac:dyDescent="0.4">
      <c r="A3" s="49" t="s">
        <v>79</v>
      </c>
      <c r="B3" s="7"/>
      <c r="C3" s="7"/>
      <c r="D3" s="45" t="s">
        <v>82</v>
      </c>
      <c r="E3" s="354">
        <f>SUM(E5:E21)/(ROWS(E5:E21)-2)</f>
        <v>0</v>
      </c>
      <c r="F3" s="354"/>
      <c r="G3" s="354"/>
      <c r="H3" s="354"/>
    </row>
    <row r="4" spans="1:10" x14ac:dyDescent="0.25">
      <c r="F4" s="96"/>
    </row>
    <row r="5" spans="1:10" x14ac:dyDescent="0.25">
      <c r="E5" s="44" t="s">
        <v>81</v>
      </c>
      <c r="F5" s="96"/>
      <c r="G5" s="44" t="s">
        <v>377</v>
      </c>
      <c r="I5" s="10"/>
      <c r="J5" s="10"/>
    </row>
    <row r="6" spans="1:10" ht="15.75" x14ac:dyDescent="0.25">
      <c r="B6" s="165">
        <v>1</v>
      </c>
      <c r="C6" s="361" t="s">
        <v>19</v>
      </c>
      <c r="D6" s="361"/>
      <c r="E6" s="278" t="str">
        <f>IF(F6,1*F6," - ")</f>
        <v xml:space="preserve"> - </v>
      </c>
      <c r="F6" s="335" t="b">
        <v>0</v>
      </c>
      <c r="G6" s="278">
        <v>1</v>
      </c>
    </row>
    <row r="7" spans="1:10" ht="15.75" x14ac:dyDescent="0.25">
      <c r="B7" s="165">
        <v>2</v>
      </c>
      <c r="C7" s="361" t="s">
        <v>18</v>
      </c>
      <c r="D7" s="361"/>
      <c r="E7" s="278" t="str">
        <f t="shared" ref="E7:E20" si="0">IF(F7,1*F7," - ")</f>
        <v xml:space="preserve"> - </v>
      </c>
      <c r="F7" s="335" t="b">
        <v>0</v>
      </c>
      <c r="G7" s="278">
        <v>1</v>
      </c>
    </row>
    <row r="8" spans="1:10" ht="15.75" x14ac:dyDescent="0.25">
      <c r="B8" s="165">
        <v>3</v>
      </c>
      <c r="C8" s="361" t="s">
        <v>17</v>
      </c>
      <c r="D8" s="361"/>
      <c r="E8" s="278" t="str">
        <f t="shared" si="0"/>
        <v xml:space="preserve"> - </v>
      </c>
      <c r="F8" s="335" t="b">
        <v>0</v>
      </c>
      <c r="G8" s="278">
        <v>1</v>
      </c>
    </row>
    <row r="9" spans="1:10" ht="15.75" x14ac:dyDescent="0.25">
      <c r="B9" s="308">
        <v>4</v>
      </c>
      <c r="C9" s="359" t="s">
        <v>16</v>
      </c>
      <c r="D9" s="359"/>
      <c r="E9" s="309" t="str">
        <f t="shared" si="0"/>
        <v xml:space="preserve"> - </v>
      </c>
      <c r="F9" s="335" t="b">
        <v>0</v>
      </c>
      <c r="G9" s="278">
        <v>1</v>
      </c>
    </row>
    <row r="10" spans="1:10" ht="15.75" x14ac:dyDescent="0.25">
      <c r="B10" s="308">
        <v>5</v>
      </c>
      <c r="C10" s="359" t="s">
        <v>15</v>
      </c>
      <c r="D10" s="359"/>
      <c r="E10" s="309" t="str">
        <f t="shared" si="0"/>
        <v xml:space="preserve"> - </v>
      </c>
      <c r="F10" s="335" t="b">
        <v>0</v>
      </c>
      <c r="G10" s="278">
        <v>1</v>
      </c>
    </row>
    <row r="11" spans="1:10" ht="15.75" x14ac:dyDescent="0.25">
      <c r="B11" s="308">
        <v>6</v>
      </c>
      <c r="C11" s="359" t="s">
        <v>23</v>
      </c>
      <c r="D11" s="359"/>
      <c r="E11" s="309" t="str">
        <f t="shared" si="0"/>
        <v xml:space="preserve"> - </v>
      </c>
      <c r="F11" s="335" t="b">
        <v>0</v>
      </c>
      <c r="G11" s="278">
        <v>1</v>
      </c>
    </row>
    <row r="12" spans="1:10" ht="15.75" x14ac:dyDescent="0.25">
      <c r="B12" s="308">
        <v>7</v>
      </c>
      <c r="C12" s="359" t="s">
        <v>21</v>
      </c>
      <c r="D12" s="359"/>
      <c r="E12" s="309" t="str">
        <f t="shared" si="0"/>
        <v xml:space="preserve"> - </v>
      </c>
      <c r="F12" s="335" t="b">
        <v>0</v>
      </c>
      <c r="G12" s="278">
        <v>1</v>
      </c>
    </row>
    <row r="13" spans="1:10" ht="15.75" x14ac:dyDescent="0.25">
      <c r="B13" s="308">
        <v>8</v>
      </c>
      <c r="C13" s="359" t="s">
        <v>20</v>
      </c>
      <c r="D13" s="359"/>
      <c r="E13" s="309" t="str">
        <f t="shared" si="0"/>
        <v xml:space="preserve"> - </v>
      </c>
      <c r="F13" s="335" t="b">
        <v>0</v>
      </c>
      <c r="G13" s="278">
        <v>1</v>
      </c>
    </row>
    <row r="14" spans="1:10" ht="15.75" x14ac:dyDescent="0.25">
      <c r="B14" s="308">
        <v>9</v>
      </c>
      <c r="C14" s="359" t="s">
        <v>58</v>
      </c>
      <c r="D14" s="359"/>
      <c r="E14" s="309" t="str">
        <f t="shared" si="0"/>
        <v xml:space="preserve"> - </v>
      </c>
      <c r="F14" s="335" t="b">
        <v>0</v>
      </c>
      <c r="G14" s="279">
        <v>2</v>
      </c>
    </row>
    <row r="15" spans="1:10" ht="15.75" x14ac:dyDescent="0.25">
      <c r="B15" s="308">
        <v>10</v>
      </c>
      <c r="C15" s="359" t="s">
        <v>56</v>
      </c>
      <c r="D15" s="359"/>
      <c r="E15" s="309" t="str">
        <f t="shared" si="0"/>
        <v xml:space="preserve"> - </v>
      </c>
      <c r="F15" s="335" t="b">
        <v>0</v>
      </c>
      <c r="G15" s="279">
        <v>2</v>
      </c>
    </row>
    <row r="16" spans="1:10" ht="15.75" x14ac:dyDescent="0.25">
      <c r="B16" s="308">
        <v>11</v>
      </c>
      <c r="C16" s="359" t="s">
        <v>291</v>
      </c>
      <c r="D16" s="359"/>
      <c r="E16" s="309" t="str">
        <f t="shared" si="0"/>
        <v xml:space="preserve"> - </v>
      </c>
      <c r="F16" s="335" t="b">
        <v>0</v>
      </c>
      <c r="G16" s="279">
        <v>2</v>
      </c>
    </row>
    <row r="17" spans="1:8" ht="15.75" x14ac:dyDescent="0.25">
      <c r="B17" s="308">
        <v>12</v>
      </c>
      <c r="C17" s="359" t="s">
        <v>292</v>
      </c>
      <c r="D17" s="359"/>
      <c r="E17" s="309" t="str">
        <f t="shared" si="0"/>
        <v xml:space="preserve"> - </v>
      </c>
      <c r="F17" s="335" t="b">
        <v>0</v>
      </c>
      <c r="G17" s="279">
        <v>2</v>
      </c>
    </row>
    <row r="18" spans="1:8" ht="15.75" x14ac:dyDescent="0.25">
      <c r="B18" s="308">
        <v>13</v>
      </c>
      <c r="C18" s="359" t="s">
        <v>293</v>
      </c>
      <c r="D18" s="359"/>
      <c r="E18" s="309" t="str">
        <f t="shared" si="0"/>
        <v xml:space="preserve"> - </v>
      </c>
      <c r="F18" s="335" t="b">
        <v>0</v>
      </c>
      <c r="G18" s="279">
        <v>2</v>
      </c>
    </row>
    <row r="19" spans="1:8" ht="15.75" x14ac:dyDescent="0.25">
      <c r="B19" s="308">
        <v>14</v>
      </c>
      <c r="C19" s="359" t="s">
        <v>22</v>
      </c>
      <c r="D19" s="359"/>
      <c r="E19" s="309" t="str">
        <f t="shared" si="0"/>
        <v xml:space="preserve"> - </v>
      </c>
      <c r="F19" s="335" t="b">
        <v>0</v>
      </c>
      <c r="G19" s="279">
        <v>2</v>
      </c>
    </row>
    <row r="20" spans="1:8" ht="15.75" x14ac:dyDescent="0.25">
      <c r="B20" s="308">
        <v>15</v>
      </c>
      <c r="C20" s="359" t="s">
        <v>80</v>
      </c>
      <c r="D20" s="359"/>
      <c r="E20" s="309" t="str">
        <f t="shared" si="0"/>
        <v xml:space="preserve"> - </v>
      </c>
      <c r="F20" s="335" t="b">
        <v>0</v>
      </c>
      <c r="G20" s="279">
        <v>3</v>
      </c>
    </row>
    <row r="21" spans="1:8" x14ac:dyDescent="0.25">
      <c r="B21" s="3"/>
      <c r="F21" s="96"/>
    </row>
    <row r="23" spans="1:8" ht="26.25" x14ac:dyDescent="0.25">
      <c r="A23" s="48">
        <f ca="1">MAX(OFFSET(INDIRECT("A1"),0,0,ROW()-1,1))+1</f>
        <v>1</v>
      </c>
      <c r="B23" s="8" t="s">
        <v>19</v>
      </c>
      <c r="C23" s="8"/>
      <c r="D23" s="8"/>
      <c r="E23" s="8"/>
      <c r="F23" s="290" t="str">
        <f ca="1">IF(OFFSET($B$5,A23,4,1,1),"√  mastered","")</f>
        <v/>
      </c>
      <c r="G23" s="8"/>
      <c r="H23" s="47" t="s">
        <v>57</v>
      </c>
    </row>
    <row r="25" spans="1:8" x14ac:dyDescent="0.25">
      <c r="B25" s="338" t="s">
        <v>214</v>
      </c>
      <c r="C25" s="338"/>
      <c r="D25" s="338"/>
      <c r="E25" s="338"/>
      <c r="F25" s="338"/>
      <c r="G25" s="338"/>
      <c r="H25" s="338"/>
    </row>
    <row r="26" spans="1:8" x14ac:dyDescent="0.25">
      <c r="B26" s="338"/>
      <c r="C26" s="338"/>
      <c r="D26" s="338"/>
      <c r="E26" s="338"/>
      <c r="F26" s="338"/>
      <c r="G26" s="338"/>
      <c r="H26" s="338"/>
    </row>
    <row r="27" spans="1:8" x14ac:dyDescent="0.25">
      <c r="B27" s="4"/>
      <c r="C27" s="4"/>
      <c r="D27" s="4"/>
      <c r="E27" s="4"/>
      <c r="F27" s="4"/>
      <c r="G27" s="4"/>
      <c r="H27" s="4"/>
    </row>
    <row r="28" spans="1:8" ht="15" customHeight="1" x14ac:dyDescent="0.25">
      <c r="B28" s="338" t="s">
        <v>11</v>
      </c>
      <c r="C28" s="338"/>
      <c r="D28" s="338"/>
      <c r="E28" s="338"/>
      <c r="F28" s="338"/>
      <c r="G28" s="338"/>
      <c r="H28" s="338"/>
    </row>
    <row r="29" spans="1:8" x14ac:dyDescent="0.25">
      <c r="B29" s="338"/>
      <c r="C29" s="338"/>
      <c r="D29" s="338"/>
      <c r="E29" s="338"/>
      <c r="F29" s="338"/>
      <c r="G29" s="338"/>
      <c r="H29" s="338"/>
    </row>
    <row r="30" spans="1:8" x14ac:dyDescent="0.25">
      <c r="B30" s="27"/>
      <c r="C30" s="27"/>
      <c r="D30" s="27"/>
      <c r="E30" s="27"/>
      <c r="F30" s="27"/>
      <c r="G30" s="27"/>
      <c r="H30" s="27"/>
    </row>
    <row r="31" spans="1:8" x14ac:dyDescent="0.25">
      <c r="B31" s="4"/>
      <c r="C31" s="4"/>
      <c r="D31" s="4"/>
      <c r="E31" s="4"/>
      <c r="F31" s="4"/>
      <c r="G31" s="4"/>
      <c r="H31" s="4"/>
    </row>
    <row r="32" spans="1:8" ht="15.75" x14ac:dyDescent="0.25">
      <c r="A32" s="29"/>
      <c r="B32" s="29"/>
      <c r="C32" s="29" t="s">
        <v>50</v>
      </c>
      <c r="D32" s="29"/>
      <c r="E32" s="29"/>
      <c r="F32" s="29"/>
      <c r="G32" s="29"/>
      <c r="H32" s="29"/>
    </row>
    <row r="33" spans="1:8" x14ac:dyDescent="0.25">
      <c r="B33" s="4"/>
      <c r="C33" s="4"/>
      <c r="D33" s="4"/>
      <c r="E33" s="4"/>
      <c r="F33" s="4"/>
      <c r="G33" s="4"/>
      <c r="H33" s="4"/>
    </row>
    <row r="34" spans="1:8" x14ac:dyDescent="0.25">
      <c r="B34" s="27"/>
      <c r="C34" s="27"/>
      <c r="D34" s="27"/>
      <c r="E34" s="27"/>
      <c r="F34" s="27"/>
      <c r="G34" s="27"/>
      <c r="H34" s="27"/>
    </row>
    <row r="35" spans="1:8" ht="15" customHeight="1" x14ac:dyDescent="0.25">
      <c r="B35" s="12" t="s">
        <v>4</v>
      </c>
      <c r="C35" s="13" t="s">
        <v>12</v>
      </c>
      <c r="D35" s="4"/>
      <c r="E35" s="4"/>
      <c r="F35" s="377" t="s">
        <v>212</v>
      </c>
      <c r="G35" s="378"/>
      <c r="H35" s="105"/>
    </row>
    <row r="36" spans="1:8" x14ac:dyDescent="0.25">
      <c r="B36" s="12"/>
      <c r="C36" s="28"/>
      <c r="D36" s="27"/>
      <c r="E36" s="27"/>
      <c r="F36" s="27"/>
      <c r="G36" s="27"/>
      <c r="H36" s="27"/>
    </row>
    <row r="37" spans="1:8" x14ac:dyDescent="0.25">
      <c r="B37" s="12" t="s">
        <v>5</v>
      </c>
      <c r="C37" s="13" t="s">
        <v>213</v>
      </c>
      <c r="D37" s="4"/>
      <c r="E37" s="12"/>
      <c r="F37" s="5">
        <f>234+345+231</f>
        <v>810</v>
      </c>
      <c r="G37" s="4"/>
      <c r="H37" s="4"/>
    </row>
    <row r="38" spans="1:8" x14ac:dyDescent="0.25">
      <c r="B38" s="4"/>
      <c r="C38" s="4"/>
      <c r="D38" s="4"/>
      <c r="E38" s="4"/>
      <c r="F38" s="4"/>
      <c r="G38" s="4"/>
      <c r="H38" s="4"/>
    </row>
    <row r="39" spans="1:8" s="286" customFormat="1" x14ac:dyDescent="0.25">
      <c r="B39" s="284"/>
      <c r="C39" s="285"/>
      <c r="D39" s="285"/>
      <c r="E39" s="284"/>
      <c r="F39" s="284"/>
      <c r="G39" s="284"/>
      <c r="H39" s="284"/>
    </row>
    <row r="40" spans="1:8" s="286" customFormat="1" ht="18.75" x14ac:dyDescent="0.3">
      <c r="B40" s="273" t="str">
        <f ca="1">"Tip #"&amp;A23</f>
        <v>Tip #1</v>
      </c>
      <c r="C40" s="274"/>
      <c r="D40" s="285"/>
      <c r="E40" s="284"/>
      <c r="F40" s="284"/>
      <c r="G40" s="284"/>
      <c r="H40" s="284"/>
    </row>
    <row r="41" spans="1:8" s="286" customFormat="1" x14ac:dyDescent="0.25">
      <c r="B41" s="284"/>
      <c r="C41" s="285"/>
      <c r="D41" s="285"/>
      <c r="E41" s="284"/>
      <c r="F41" s="284"/>
      <c r="G41" s="284"/>
      <c r="H41" s="284"/>
    </row>
    <row r="42" spans="1:8" x14ac:dyDescent="0.25">
      <c r="B42" s="4"/>
      <c r="C42" s="4"/>
      <c r="D42" s="4"/>
      <c r="E42" s="4"/>
      <c r="F42" s="4"/>
      <c r="G42" s="4"/>
      <c r="H42" s="4"/>
    </row>
    <row r="43" spans="1:8" ht="26.25" x14ac:dyDescent="0.25">
      <c r="A43" s="48">
        <f ca="1">MAX(OFFSET(INDIRECT("A1"),0,0,ROW()-1,1))+1</f>
        <v>2</v>
      </c>
      <c r="B43" s="8" t="s">
        <v>18</v>
      </c>
      <c r="C43" s="8"/>
      <c r="D43" s="8"/>
      <c r="E43" s="8"/>
      <c r="F43" s="290" t="str">
        <f ca="1">IF(OFFSET($B$5,A43,4,1,1),"√  mastered","")</f>
        <v/>
      </c>
      <c r="G43" s="8"/>
      <c r="H43" s="47" t="s">
        <v>57</v>
      </c>
    </row>
    <row r="45" spans="1:8" ht="15" customHeight="1" x14ac:dyDescent="0.25">
      <c r="B45" s="338" t="s">
        <v>577</v>
      </c>
      <c r="C45" s="338"/>
      <c r="D45" s="338"/>
      <c r="E45" s="338"/>
      <c r="F45" s="338"/>
      <c r="G45" s="338"/>
      <c r="H45" s="338"/>
    </row>
    <row r="46" spans="1:8" x14ac:dyDescent="0.25">
      <c r="B46" s="338"/>
      <c r="C46" s="338"/>
      <c r="D46" s="338"/>
      <c r="E46" s="338"/>
      <c r="F46" s="338"/>
      <c r="G46" s="338"/>
      <c r="H46" s="338"/>
    </row>
    <row r="47" spans="1:8" x14ac:dyDescent="0.25">
      <c r="G47" s="14"/>
    </row>
    <row r="48" spans="1:8" ht="15" customHeight="1" x14ac:dyDescent="0.25">
      <c r="B48" s="95" t="s">
        <v>51</v>
      </c>
      <c r="C48" s="368" t="s">
        <v>302</v>
      </c>
      <c r="D48" s="368"/>
      <c r="E48" s="368"/>
      <c r="F48" s="9"/>
      <c r="G48" s="9"/>
      <c r="H48" s="9"/>
    </row>
    <row r="49" spans="1:8" ht="15" customHeight="1" x14ac:dyDescent="0.25">
      <c r="C49" s="368"/>
      <c r="D49" s="368"/>
      <c r="E49" s="368"/>
    </row>
    <row r="50" spans="1:8" ht="15" customHeight="1" x14ac:dyDescent="0.25"/>
    <row r="52" spans="1:8" ht="15.75" x14ac:dyDescent="0.25">
      <c r="A52" s="29"/>
      <c r="B52" s="29"/>
      <c r="C52" s="29" t="s">
        <v>50</v>
      </c>
      <c r="D52" s="29"/>
      <c r="E52" s="29"/>
      <c r="F52" s="29"/>
      <c r="G52" s="29"/>
      <c r="H52" s="29"/>
    </row>
    <row r="55" spans="1:8" ht="15" customHeight="1" x14ac:dyDescent="0.25">
      <c r="C55" s="369" t="s">
        <v>215</v>
      </c>
      <c r="D55" s="370"/>
      <c r="E55" s="370"/>
      <c r="F55" s="370"/>
      <c r="G55" s="371"/>
    </row>
    <row r="56" spans="1:8" x14ac:dyDescent="0.25">
      <c r="C56" s="372"/>
      <c r="D56" s="365"/>
      <c r="E56" s="365"/>
      <c r="F56" s="365"/>
      <c r="G56" s="366"/>
    </row>
    <row r="57" spans="1:8" x14ac:dyDescent="0.25">
      <c r="C57" s="372"/>
      <c r="D57" s="365"/>
      <c r="E57" s="365"/>
      <c r="F57" s="365"/>
      <c r="G57" s="366"/>
    </row>
    <row r="58" spans="1:8" x14ac:dyDescent="0.25">
      <c r="C58" s="372"/>
      <c r="D58" s="365"/>
      <c r="E58" s="365"/>
      <c r="F58" s="365"/>
      <c r="G58" s="366"/>
    </row>
    <row r="59" spans="1:8" x14ac:dyDescent="0.25">
      <c r="C59" s="373"/>
      <c r="D59" s="374"/>
      <c r="E59" s="374"/>
      <c r="F59" s="374"/>
      <c r="G59" s="375"/>
    </row>
    <row r="61" spans="1:8" ht="15" customHeight="1" x14ac:dyDescent="0.25">
      <c r="B61" s="73" t="s">
        <v>52</v>
      </c>
      <c r="C61" s="358" t="s">
        <v>576</v>
      </c>
      <c r="D61" s="358"/>
      <c r="E61" s="358"/>
      <c r="F61" s="358"/>
      <c r="G61" s="358"/>
    </row>
    <row r="62" spans="1:8" x14ac:dyDescent="0.25">
      <c r="C62" s="358"/>
      <c r="D62" s="358"/>
      <c r="E62" s="358"/>
      <c r="F62" s="358"/>
      <c r="G62" s="358"/>
    </row>
    <row r="64" spans="1:8" ht="15" customHeight="1" x14ac:dyDescent="0.25">
      <c r="C64" s="376" t="str">
        <f>"This example adds line breaks" &amp; CHAR(10) &amp; CHAR(10) &amp; "using a formula."</f>
        <v>This example adds line breaks
using a formula.</v>
      </c>
      <c r="D64" s="376"/>
      <c r="E64" s="376"/>
      <c r="F64" s="376"/>
      <c r="G64" s="376"/>
    </row>
    <row r="65" spans="1:8" x14ac:dyDescent="0.25">
      <c r="C65" s="376"/>
      <c r="D65" s="376"/>
      <c r="E65" s="376"/>
      <c r="F65" s="376"/>
      <c r="G65" s="376"/>
    </row>
    <row r="66" spans="1:8" x14ac:dyDescent="0.25">
      <c r="C66" s="376"/>
      <c r="D66" s="376"/>
      <c r="E66" s="376"/>
      <c r="F66" s="376"/>
      <c r="G66" s="376"/>
    </row>
    <row r="67" spans="1:8" x14ac:dyDescent="0.25">
      <c r="C67" s="376"/>
      <c r="D67" s="376"/>
      <c r="E67" s="376"/>
      <c r="F67" s="376"/>
      <c r="G67" s="376"/>
    </row>
    <row r="68" spans="1:8" s="177" customFormat="1" x14ac:dyDescent="0.25"/>
    <row r="69" spans="1:8" s="177" customFormat="1" x14ac:dyDescent="0.25"/>
    <row r="70" spans="1:8" s="286" customFormat="1" x14ac:dyDescent="0.25">
      <c r="B70" s="284"/>
      <c r="C70" s="285"/>
      <c r="D70" s="285"/>
      <c r="E70" s="284"/>
      <c r="F70" s="284"/>
      <c r="G70" s="284"/>
      <c r="H70" s="284"/>
    </row>
    <row r="71" spans="1:8" s="286" customFormat="1" ht="18.75" x14ac:dyDescent="0.3">
      <c r="B71" s="273" t="str">
        <f ca="1">"Tip #"&amp;A43</f>
        <v>Tip #2</v>
      </c>
      <c r="C71" s="274"/>
      <c r="D71" s="285"/>
      <c r="E71" s="284"/>
      <c r="F71" s="284"/>
      <c r="G71" s="284"/>
      <c r="H71" s="284"/>
    </row>
    <row r="72" spans="1:8" s="286" customFormat="1" x14ac:dyDescent="0.25">
      <c r="B72" s="284"/>
      <c r="C72" s="285"/>
      <c r="D72" s="285"/>
      <c r="E72" s="284"/>
      <c r="F72" s="284"/>
      <c r="G72" s="284"/>
      <c r="H72" s="284"/>
    </row>
    <row r="74" spans="1:8" ht="26.25" x14ac:dyDescent="0.25">
      <c r="A74" s="48">
        <f ca="1">MAX(OFFSET(INDIRECT("A1"),0,0,ROW()-1,1))+1</f>
        <v>3</v>
      </c>
      <c r="B74" s="8" t="s">
        <v>17</v>
      </c>
      <c r="C74" s="8"/>
      <c r="D74" s="8"/>
      <c r="E74" s="8"/>
      <c r="F74" s="290" t="str">
        <f ca="1">IF(OFFSET($B$5,A74,4,1,1),"√  mastered","")</f>
        <v/>
      </c>
      <c r="G74" s="8"/>
      <c r="H74" s="47" t="s">
        <v>57</v>
      </c>
    </row>
    <row r="76" spans="1:8" x14ac:dyDescent="0.25">
      <c r="B76" s="338" t="s">
        <v>216</v>
      </c>
      <c r="C76" s="338"/>
      <c r="D76" s="338"/>
      <c r="E76" s="338"/>
      <c r="F76" s="338"/>
      <c r="G76" s="338"/>
      <c r="H76" s="338"/>
    </row>
    <row r="77" spans="1:8" x14ac:dyDescent="0.25">
      <c r="B77" s="338"/>
      <c r="C77" s="338"/>
      <c r="D77" s="338"/>
      <c r="E77" s="338"/>
      <c r="F77" s="338"/>
      <c r="G77" s="338"/>
      <c r="H77" s="338"/>
    </row>
    <row r="79" spans="1:8" ht="15.75" x14ac:dyDescent="0.25">
      <c r="A79" s="29"/>
      <c r="B79" s="29"/>
      <c r="C79" s="29" t="s">
        <v>50</v>
      </c>
      <c r="D79" s="29"/>
      <c r="E79" s="29"/>
      <c r="F79" s="29"/>
      <c r="G79" s="29"/>
      <c r="H79" s="29"/>
    </row>
    <row r="81" spans="1:8" ht="15" customHeight="1" x14ac:dyDescent="0.25">
      <c r="B81" s="87" t="s">
        <v>4</v>
      </c>
      <c r="C81" s="15" t="s">
        <v>217</v>
      </c>
      <c r="E81" s="17"/>
      <c r="F81" s="17" t="s">
        <v>1</v>
      </c>
      <c r="G81" s="17" t="s">
        <v>2</v>
      </c>
      <c r="H81" s="17" t="s">
        <v>3</v>
      </c>
    </row>
    <row r="82" spans="1:8" x14ac:dyDescent="0.25">
      <c r="C82" s="16" t="s">
        <v>14</v>
      </c>
      <c r="E82" s="17">
        <v>1</v>
      </c>
      <c r="F82" s="5"/>
      <c r="G82" s="5">
        <v>23</v>
      </c>
      <c r="H82" s="5"/>
    </row>
    <row r="83" spans="1:8" x14ac:dyDescent="0.25">
      <c r="E83" s="17">
        <v>2</v>
      </c>
      <c r="F83" s="5"/>
      <c r="G83" s="5">
        <v>42</v>
      </c>
      <c r="H83" s="5"/>
    </row>
    <row r="84" spans="1:8" x14ac:dyDescent="0.25">
      <c r="B84" s="87" t="s">
        <v>5</v>
      </c>
      <c r="C84" s="11" t="s">
        <v>218</v>
      </c>
      <c r="E84" s="17">
        <v>3</v>
      </c>
      <c r="F84" s="5"/>
      <c r="G84" s="5">
        <v>35</v>
      </c>
      <c r="H84" s="5"/>
    </row>
    <row r="85" spans="1:8" x14ac:dyDescent="0.25">
      <c r="C85" s="10" t="s">
        <v>221</v>
      </c>
      <c r="E85" s="17">
        <v>4</v>
      </c>
      <c r="F85" s="5"/>
      <c r="G85" s="5">
        <v>62</v>
      </c>
      <c r="H85" s="5"/>
    </row>
    <row r="86" spans="1:8" x14ac:dyDescent="0.25">
      <c r="B86" s="104"/>
      <c r="C86" s="10" t="s">
        <v>219</v>
      </c>
      <c r="E86" s="17">
        <v>5</v>
      </c>
      <c r="F86" s="5"/>
      <c r="G86" s="5">
        <v>73</v>
      </c>
      <c r="H86" s="5"/>
    </row>
    <row r="87" spans="1:8" x14ac:dyDescent="0.25">
      <c r="B87" s="6"/>
      <c r="C87" s="10" t="s">
        <v>220</v>
      </c>
      <c r="E87" s="17">
        <v>6</v>
      </c>
      <c r="F87" s="5"/>
      <c r="G87" s="5">
        <v>12</v>
      </c>
      <c r="H87" s="5"/>
    </row>
    <row r="88" spans="1:8" x14ac:dyDescent="0.25">
      <c r="E88" s="17">
        <v>7</v>
      </c>
      <c r="F88" s="5"/>
      <c r="G88" s="5">
        <v>24</v>
      </c>
      <c r="H88" s="5"/>
    </row>
    <row r="89" spans="1:8" x14ac:dyDescent="0.25">
      <c r="E89" s="17">
        <v>8</v>
      </c>
      <c r="F89" s="5"/>
      <c r="G89" s="5">
        <v>32</v>
      </c>
      <c r="H89" s="5"/>
    </row>
    <row r="90" spans="1:8" s="286" customFormat="1" x14ac:dyDescent="0.25">
      <c r="B90" s="284"/>
      <c r="C90" s="285"/>
      <c r="D90" s="285"/>
      <c r="E90" s="284"/>
      <c r="F90" s="284"/>
      <c r="G90" s="284"/>
      <c r="H90" s="284"/>
    </row>
    <row r="91" spans="1:8" s="286" customFormat="1" ht="18.75" x14ac:dyDescent="0.3">
      <c r="B91" s="273" t="str">
        <f ca="1">"Tip #"&amp;A74</f>
        <v>Tip #3</v>
      </c>
      <c r="C91" s="274"/>
      <c r="D91" s="285"/>
      <c r="E91" s="284"/>
      <c r="F91" s="284"/>
      <c r="G91" s="284"/>
      <c r="H91" s="284"/>
    </row>
    <row r="92" spans="1:8" s="286" customFormat="1" x14ac:dyDescent="0.25">
      <c r="B92" s="284"/>
      <c r="C92" s="285"/>
      <c r="D92" s="285"/>
      <c r="E92" s="284"/>
      <c r="F92" s="284"/>
      <c r="G92" s="284"/>
      <c r="H92" s="284"/>
    </row>
    <row r="94" spans="1:8" ht="26.25" x14ac:dyDescent="0.25">
      <c r="A94" s="311">
        <f ca="1">MAX(OFFSET(INDIRECT("A1"),0,0,ROW()-1,1))+1</f>
        <v>4</v>
      </c>
      <c r="B94" s="312" t="s">
        <v>16</v>
      </c>
      <c r="C94" s="312"/>
      <c r="D94" s="312"/>
      <c r="E94" s="312"/>
      <c r="F94" s="313" t="str">
        <f ca="1">IF(OFFSET($B$5,A94,4,1,1),"√  mastered","")</f>
        <v/>
      </c>
      <c r="G94" s="312"/>
      <c r="H94" s="314" t="s">
        <v>57</v>
      </c>
    </row>
    <row r="96" spans="1:8" s="286" customFormat="1" x14ac:dyDescent="0.25">
      <c r="B96" s="315" t="s">
        <v>599</v>
      </c>
      <c r="C96" s="285"/>
      <c r="D96" s="285"/>
      <c r="E96" s="284"/>
      <c r="F96" s="284"/>
      <c r="G96" s="284"/>
      <c r="H96" s="284"/>
    </row>
    <row r="97" spans="1:8" s="104" customFormat="1" x14ac:dyDescent="0.25"/>
    <row r="98" spans="1:8" s="297" customFormat="1" x14ac:dyDescent="0.25"/>
    <row r="99" spans="1:8" ht="26.25" x14ac:dyDescent="0.25">
      <c r="A99" s="311">
        <f ca="1">MAX(OFFSET(INDIRECT("A1"),0,0,ROW()-1,1))+1</f>
        <v>5</v>
      </c>
      <c r="B99" s="312" t="s">
        <v>15</v>
      </c>
      <c r="C99" s="312"/>
      <c r="D99" s="312"/>
      <c r="E99" s="312"/>
      <c r="F99" s="313" t="str">
        <f ca="1">IF(OFFSET($B$5,A99,4,1,1),"√  mastered","")</f>
        <v/>
      </c>
      <c r="G99" s="312"/>
      <c r="H99" s="314" t="s">
        <v>57</v>
      </c>
    </row>
    <row r="101" spans="1:8" s="286" customFormat="1" x14ac:dyDescent="0.25">
      <c r="B101" s="315" t="s">
        <v>599</v>
      </c>
      <c r="C101" s="285"/>
      <c r="D101" s="285"/>
      <c r="E101" s="284"/>
      <c r="F101" s="284"/>
      <c r="G101" s="284"/>
      <c r="H101" s="284"/>
    </row>
    <row r="103" spans="1:8" s="297" customFormat="1" x14ac:dyDescent="0.25"/>
    <row r="104" spans="1:8" ht="26.25" x14ac:dyDescent="0.25">
      <c r="A104" s="311">
        <f ca="1">MAX(OFFSET(INDIRECT("A1"),0,0,ROW()-1,1))+1</f>
        <v>6</v>
      </c>
      <c r="B104" s="312" t="s">
        <v>23</v>
      </c>
      <c r="C104" s="312"/>
      <c r="D104" s="312"/>
      <c r="E104" s="312"/>
      <c r="F104" s="313" t="str">
        <f ca="1">IF(OFFSET($B$5,A104,4,1,1),"√  mastered","")</f>
        <v/>
      </c>
      <c r="G104" s="312"/>
      <c r="H104" s="314" t="s">
        <v>57</v>
      </c>
    </row>
    <row r="106" spans="1:8" s="286" customFormat="1" x14ac:dyDescent="0.25">
      <c r="B106" s="315" t="s">
        <v>599</v>
      </c>
      <c r="C106" s="285"/>
      <c r="D106" s="285"/>
      <c r="E106" s="284"/>
      <c r="F106" s="284"/>
      <c r="G106" s="284"/>
      <c r="H106" s="284"/>
    </row>
    <row r="107" spans="1:8" s="104" customFormat="1" x14ac:dyDescent="0.25"/>
    <row r="108" spans="1:8" s="297" customFormat="1" x14ac:dyDescent="0.25"/>
    <row r="109" spans="1:8" ht="26.25" x14ac:dyDescent="0.25">
      <c r="A109" s="311">
        <f ca="1">MAX(OFFSET(INDIRECT("A1"),0,0,ROW()-1,1))+1</f>
        <v>7</v>
      </c>
      <c r="B109" s="312" t="s">
        <v>21</v>
      </c>
      <c r="C109" s="312"/>
      <c r="D109" s="312"/>
      <c r="E109" s="312"/>
      <c r="F109" s="313" t="str">
        <f ca="1">IF(OFFSET($B$5,A109,4,1,1),"√  mastered","")</f>
        <v/>
      </c>
      <c r="G109" s="312"/>
      <c r="H109" s="314" t="s">
        <v>57</v>
      </c>
    </row>
    <row r="111" spans="1:8" s="286" customFormat="1" x14ac:dyDescent="0.25">
      <c r="B111" s="315" t="s">
        <v>599</v>
      </c>
      <c r="C111" s="285"/>
      <c r="D111" s="285"/>
      <c r="E111" s="284"/>
      <c r="F111" s="284"/>
      <c r="G111" s="284"/>
      <c r="H111" s="284"/>
    </row>
    <row r="113" spans="1:8" s="297" customFormat="1" x14ac:dyDescent="0.25"/>
    <row r="114" spans="1:8" ht="26.25" x14ac:dyDescent="0.25">
      <c r="A114" s="311">
        <f ca="1">MAX(OFFSET(INDIRECT("A1"),0,0,ROW()-1,1))+1</f>
        <v>8</v>
      </c>
      <c r="B114" s="312" t="s">
        <v>20</v>
      </c>
      <c r="C114" s="312"/>
      <c r="D114" s="312"/>
      <c r="E114" s="312"/>
      <c r="F114" s="313" t="str">
        <f ca="1">IF(OFFSET($B$5,A114,4,1,1),"√  mastered","")</f>
        <v/>
      </c>
      <c r="G114" s="312"/>
      <c r="H114" s="314" t="s">
        <v>57</v>
      </c>
    </row>
    <row r="116" spans="1:8" s="189" customFormat="1" x14ac:dyDescent="0.25">
      <c r="B116" s="315" t="s">
        <v>599</v>
      </c>
    </row>
    <row r="117" spans="1:8" s="189" customFormat="1" x14ac:dyDescent="0.25"/>
    <row r="118" spans="1:8" s="297" customFormat="1" x14ac:dyDescent="0.25"/>
    <row r="119" spans="1:8" ht="26.25" x14ac:dyDescent="0.25">
      <c r="A119" s="311">
        <f ca="1">MAX(OFFSET(INDIRECT("A1"),0,0,ROW()-1,1))+1</f>
        <v>9</v>
      </c>
      <c r="B119" s="312" t="s">
        <v>58</v>
      </c>
      <c r="C119" s="312"/>
      <c r="D119" s="312"/>
      <c r="E119" s="312"/>
      <c r="F119" s="313" t="str">
        <f ca="1">IF(OFFSET($B$5,A119,4,1,1),"√  mastered","")</f>
        <v/>
      </c>
      <c r="G119" s="312"/>
      <c r="H119" s="314" t="s">
        <v>57</v>
      </c>
    </row>
    <row r="121" spans="1:8" s="286" customFormat="1" x14ac:dyDescent="0.25">
      <c r="B121" s="315" t="s">
        <v>599</v>
      </c>
      <c r="C121" s="285"/>
      <c r="D121" s="285"/>
      <c r="E121" s="284"/>
      <c r="F121" s="284"/>
      <c r="G121" s="284"/>
      <c r="H121" s="284"/>
    </row>
    <row r="123" spans="1:8" s="297" customFormat="1" x14ac:dyDescent="0.25"/>
    <row r="124" spans="1:8" ht="26.25" x14ac:dyDescent="0.25">
      <c r="A124" s="311">
        <f ca="1">MAX(OFFSET(INDIRECT("A1"),0,0,ROW()-1,1))+1</f>
        <v>10</v>
      </c>
      <c r="B124" s="312" t="s">
        <v>56</v>
      </c>
      <c r="C124" s="312"/>
      <c r="D124" s="312"/>
      <c r="E124" s="312"/>
      <c r="F124" s="313" t="str">
        <f ca="1">IF(OFFSET($B$5,A124,4,1,1),"√  mastered","")</f>
        <v/>
      </c>
      <c r="G124" s="312"/>
      <c r="H124" s="314" t="s">
        <v>57</v>
      </c>
    </row>
    <row r="126" spans="1:8" s="286" customFormat="1" x14ac:dyDescent="0.25">
      <c r="B126" s="315" t="s">
        <v>599</v>
      </c>
      <c r="C126" s="285"/>
      <c r="D126" s="285"/>
      <c r="E126" s="284"/>
      <c r="F126" s="284"/>
      <c r="G126" s="284"/>
      <c r="H126" s="284"/>
    </row>
    <row r="128" spans="1:8" s="297" customFormat="1" x14ac:dyDescent="0.25"/>
    <row r="129" spans="1:8" ht="26.25" x14ac:dyDescent="0.25">
      <c r="A129" s="311">
        <f ca="1">MAX(OFFSET(INDIRECT("A1"),0,0,ROW()-1,1))+1</f>
        <v>11</v>
      </c>
      <c r="B129" s="312" t="s">
        <v>291</v>
      </c>
      <c r="C129" s="312"/>
      <c r="D129" s="312"/>
      <c r="E129" s="312"/>
      <c r="F129" s="313" t="str">
        <f ca="1">IF(OFFSET($B$5,A129,4,1,1),"√  mastered","")</f>
        <v/>
      </c>
      <c r="G129" s="312"/>
      <c r="H129" s="314" t="s">
        <v>57</v>
      </c>
    </row>
    <row r="131" spans="1:8" s="286" customFormat="1" x14ac:dyDescent="0.25">
      <c r="B131" s="315" t="s">
        <v>599</v>
      </c>
      <c r="C131" s="285"/>
      <c r="D131" s="285"/>
      <c r="E131" s="284"/>
      <c r="F131" s="284"/>
      <c r="G131" s="284"/>
      <c r="H131" s="284"/>
    </row>
    <row r="133" spans="1:8" s="297" customFormat="1" x14ac:dyDescent="0.25"/>
    <row r="134" spans="1:8" ht="26.25" x14ac:dyDescent="0.25">
      <c r="A134" s="311">
        <f ca="1">MAX(OFFSET(INDIRECT("A1"),0,0,ROW()-1,1))+1</f>
        <v>12</v>
      </c>
      <c r="B134" s="312" t="s">
        <v>292</v>
      </c>
      <c r="C134" s="312"/>
      <c r="D134" s="312"/>
      <c r="E134" s="312"/>
      <c r="F134" s="313" t="str">
        <f ca="1">IF(OFFSET($B$5,A134,4,1,1),"√  mastered","")</f>
        <v/>
      </c>
      <c r="G134" s="312"/>
      <c r="H134" s="314" t="s">
        <v>57</v>
      </c>
    </row>
    <row r="136" spans="1:8" s="286" customFormat="1" x14ac:dyDescent="0.25">
      <c r="B136" s="315" t="s">
        <v>599</v>
      </c>
      <c r="C136" s="285"/>
      <c r="D136" s="285"/>
      <c r="E136" s="284"/>
      <c r="F136" s="284"/>
      <c r="G136" s="284"/>
      <c r="H136" s="284"/>
    </row>
    <row r="138" spans="1:8" s="297" customFormat="1" x14ac:dyDescent="0.25"/>
    <row r="139" spans="1:8" ht="26.25" x14ac:dyDescent="0.25">
      <c r="A139" s="311">
        <f ca="1">MAX(OFFSET(INDIRECT("A1"),0,0,ROW()-1,1))+1</f>
        <v>13</v>
      </c>
      <c r="B139" s="312" t="s">
        <v>293</v>
      </c>
      <c r="C139" s="312"/>
      <c r="D139" s="312"/>
      <c r="E139" s="312"/>
      <c r="F139" s="313" t="str">
        <f ca="1">IF(OFFSET($B$5,A139,4,1,1),"√  mastered","")</f>
        <v/>
      </c>
      <c r="G139" s="312"/>
      <c r="H139" s="314" t="s">
        <v>57</v>
      </c>
    </row>
    <row r="141" spans="1:8" s="286" customFormat="1" x14ac:dyDescent="0.25">
      <c r="B141" s="315" t="s">
        <v>599</v>
      </c>
      <c r="C141" s="285"/>
      <c r="D141" s="285"/>
      <c r="E141" s="284"/>
      <c r="F141" s="284"/>
      <c r="G141" s="284"/>
      <c r="H141" s="284"/>
    </row>
    <row r="143" spans="1:8" s="297" customFormat="1" x14ac:dyDescent="0.25"/>
    <row r="144" spans="1:8" ht="26.25" x14ac:dyDescent="0.25">
      <c r="A144" s="311">
        <f ca="1">MAX(OFFSET(INDIRECT("A1"),0,0,ROW()-1,1))+1</f>
        <v>14</v>
      </c>
      <c r="B144" s="312" t="s">
        <v>22</v>
      </c>
      <c r="C144" s="312"/>
      <c r="D144" s="312"/>
      <c r="E144" s="312"/>
      <c r="F144" s="313" t="str">
        <f ca="1">IF(OFFSET($B$5,A144,4,1,1),"√  mastered","")</f>
        <v/>
      </c>
      <c r="G144" s="312"/>
      <c r="H144" s="314" t="s">
        <v>57</v>
      </c>
    </row>
    <row r="146" spans="1:9" s="286" customFormat="1" x14ac:dyDescent="0.25">
      <c r="B146" s="315" t="s">
        <v>599</v>
      </c>
      <c r="C146" s="285"/>
      <c r="D146" s="285"/>
      <c r="E146" s="284"/>
      <c r="F146" s="284"/>
      <c r="G146" s="284"/>
      <c r="H146" s="284"/>
    </row>
    <row r="148" spans="1:9" s="297" customFormat="1" x14ac:dyDescent="0.25"/>
    <row r="149" spans="1:9" ht="26.25" x14ac:dyDescent="0.25">
      <c r="A149" s="311">
        <f ca="1">MAX(OFFSET(INDIRECT("A1"),0,0,ROW()-1,1))+1</f>
        <v>15</v>
      </c>
      <c r="B149" s="312" t="s">
        <v>80</v>
      </c>
      <c r="C149" s="312"/>
      <c r="D149" s="312"/>
      <c r="E149" s="312"/>
      <c r="F149" s="313" t="str">
        <f ca="1">IF(OFFSET($B$5,A149,4,1,1),"√  mastered","")</f>
        <v/>
      </c>
      <c r="G149" s="312"/>
      <c r="H149" s="314" t="s">
        <v>57</v>
      </c>
    </row>
    <row r="151" spans="1:9" s="286" customFormat="1" x14ac:dyDescent="0.25">
      <c r="B151" s="315" t="s">
        <v>599</v>
      </c>
      <c r="C151" s="285"/>
      <c r="D151" s="285"/>
      <c r="E151" s="284"/>
      <c r="F151" s="284"/>
      <c r="G151" s="284"/>
      <c r="H151" s="284"/>
    </row>
    <row r="154" spans="1:9" s="189" customFormat="1" ht="18.75" x14ac:dyDescent="0.3">
      <c r="A154" s="40" t="s">
        <v>75</v>
      </c>
      <c r="B154" s="41"/>
      <c r="C154" s="41"/>
      <c r="D154" s="41"/>
      <c r="E154" s="41"/>
      <c r="F154" s="41"/>
      <c r="G154" s="41"/>
      <c r="H154" s="41"/>
      <c r="I154" s="41"/>
    </row>
    <row r="155" spans="1:9" s="189" customFormat="1" x14ac:dyDescent="0.25">
      <c r="A155" s="43" t="s">
        <v>76</v>
      </c>
      <c r="B155" s="41"/>
      <c r="C155" s="41"/>
      <c r="D155" s="41"/>
      <c r="E155" s="41"/>
      <c r="F155" s="41"/>
      <c r="G155" s="41"/>
      <c r="H155" s="41"/>
      <c r="I155" s="41"/>
    </row>
  </sheetData>
  <mergeCells count="25">
    <mergeCell ref="E3:H3"/>
    <mergeCell ref="C20:D20"/>
    <mergeCell ref="C11:D11"/>
    <mergeCell ref="C12:D12"/>
    <mergeCell ref="C13:D13"/>
    <mergeCell ref="C14:D14"/>
    <mergeCell ref="C15:D15"/>
    <mergeCell ref="C16:D16"/>
    <mergeCell ref="C17:D17"/>
    <mergeCell ref="C18:D18"/>
    <mergeCell ref="C19:D19"/>
    <mergeCell ref="C6:D6"/>
    <mergeCell ref="C7:D7"/>
    <mergeCell ref="C8:D8"/>
    <mergeCell ref="C9:D9"/>
    <mergeCell ref="C10:D10"/>
    <mergeCell ref="B25:H26"/>
    <mergeCell ref="B28:H29"/>
    <mergeCell ref="B45:H46"/>
    <mergeCell ref="B76:H77"/>
    <mergeCell ref="C48:E49"/>
    <mergeCell ref="C55:G59"/>
    <mergeCell ref="C64:G67"/>
    <mergeCell ref="F35:G35"/>
    <mergeCell ref="C61:G62"/>
  </mergeCells>
  <conditionalFormatting sqref="E3">
    <cfRule type="dataBar" priority="7">
      <dataBar>
        <cfvo type="num" val="0"/>
        <cfvo type="num" val="1"/>
        <color theme="8"/>
      </dataBar>
      <extLst>
        <ext xmlns:x14="http://schemas.microsoft.com/office/spreadsheetml/2009/9/main" uri="{B025F937-C7B1-47D3-B67F-A62EFF666E3E}">
          <x14:id>{DDCD09D3-77D1-436C-876B-7961E11169F7}</x14:id>
        </ext>
      </extLst>
    </cfRule>
  </conditionalFormatting>
  <conditionalFormatting sqref="G6:G20">
    <cfRule type="iconSet" priority="4">
      <iconSet iconSet="4Rating" showValue="0">
        <cfvo type="percent" val="0"/>
        <cfvo type="num" val="2"/>
        <cfvo type="num" val="3"/>
        <cfvo type="num" val="4"/>
      </iconSet>
    </cfRule>
  </conditionalFormatting>
  <hyperlinks>
    <hyperlink ref="C7" location="de_2" display="de_2"/>
    <hyperlink ref="H124" location="'Data Entry'!A1" display="▲"/>
    <hyperlink ref="H129" location="'Data Entry'!A1" display="▲"/>
    <hyperlink ref="H134" location="'Data Entry'!A1" display="▲"/>
    <hyperlink ref="H139" location="'Data Entry'!A1" display="▲"/>
    <hyperlink ref="H144" location="'Data Entry'!A1" display="▲"/>
    <hyperlink ref="H149" location="'Data Entry'!A1" display="▲"/>
    <hyperlink ref="H114" location="'Data Entry'!A1" display="▲"/>
    <hyperlink ref="H119" location="'Data Entry'!A1" display="▲"/>
    <hyperlink ref="H109" location="'Data Entry'!A1" display="▲"/>
    <hyperlink ref="H104" location="'Data Entry'!A1" display="▲"/>
    <hyperlink ref="H99" location="'Data Entry'!A1" display="▲"/>
    <hyperlink ref="H94" location="'Data Entry'!A1" display="▲"/>
    <hyperlink ref="H74" location="'Data Entry'!A1" display="▲"/>
    <hyperlink ref="H43" location="'Data Entry'!A1" display="▲"/>
    <hyperlink ref="H23" location="'Data Entry'!A1" display="▲"/>
    <hyperlink ref="C7:D7" location="tip_de2" display="tip_de2"/>
  </hyperlinks>
  <pageMargins left="0.5" right="0.5" top="0.5" bottom="0.5" header="0.3" footer="0.3"/>
  <pageSetup scale="91" fitToHeight="0" orientation="portrait" horizontalDpi="4294967294" r:id="rId1"/>
  <headerFooter>
    <oddFooter>&amp;L&amp;10Vertex42 Spreadsheet Tips Workbook&amp;C&amp;10© Vertex42 LLC&amp;R&amp;10Data Entry, Page &amp;P of &amp;N</oddFooter>
  </headerFooter>
  <rowBreaks count="5" manualBreakCount="5">
    <brk id="73" max="16383" man="1"/>
    <brk id="98" max="16383" man="1"/>
    <brk id="126" max="16383" man="1"/>
    <brk id="133" max="16383" man="1"/>
    <brk id="138" max="16383"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309" r:id="rId4" name="Check Box 21">
              <controlPr defaultSize="0" autoFill="0" autoLine="0" autoPict="0">
                <anchor moveWithCells="1">
                  <from>
                    <xdr:col>2</xdr:col>
                    <xdr:colOff>0</xdr:colOff>
                    <xdr:row>39</xdr:row>
                    <xdr:rowOff>0</xdr:rowOff>
                  </from>
                  <to>
                    <xdr:col>2</xdr:col>
                    <xdr:colOff>857250</xdr:colOff>
                    <xdr:row>40</xdr:row>
                    <xdr:rowOff>0</xdr:rowOff>
                  </to>
                </anchor>
              </controlPr>
            </control>
          </mc:Choice>
        </mc:AlternateContent>
        <mc:AlternateContent xmlns:mc="http://schemas.openxmlformats.org/markup-compatibility/2006">
          <mc:Choice Requires="x14">
            <control shapeId="12310" r:id="rId5" name="Check Box 22">
              <controlPr defaultSize="0" autoFill="0" autoLine="0" autoPict="0">
                <anchor moveWithCells="1">
                  <from>
                    <xdr:col>2</xdr:col>
                    <xdr:colOff>0</xdr:colOff>
                    <xdr:row>70</xdr:row>
                    <xdr:rowOff>0</xdr:rowOff>
                  </from>
                  <to>
                    <xdr:col>2</xdr:col>
                    <xdr:colOff>857250</xdr:colOff>
                    <xdr:row>71</xdr:row>
                    <xdr:rowOff>0</xdr:rowOff>
                  </to>
                </anchor>
              </controlPr>
            </control>
          </mc:Choice>
        </mc:AlternateContent>
        <mc:AlternateContent xmlns:mc="http://schemas.openxmlformats.org/markup-compatibility/2006">
          <mc:Choice Requires="x14">
            <control shapeId="12311" r:id="rId6" name="Check Box 23">
              <controlPr defaultSize="0" autoFill="0" autoLine="0" autoPict="0">
                <anchor moveWithCells="1">
                  <from>
                    <xdr:col>2</xdr:col>
                    <xdr:colOff>0</xdr:colOff>
                    <xdr:row>90</xdr:row>
                    <xdr:rowOff>0</xdr:rowOff>
                  </from>
                  <to>
                    <xdr:col>2</xdr:col>
                    <xdr:colOff>857250</xdr:colOff>
                    <xdr:row>91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DDCD09D3-77D1-436C-876B-7961E11169F7}">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3" id="{558602E7-DE13-4643-A592-1EADBEBD97B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E7 E9:E20</xm:sqref>
        </x14:conditionalFormatting>
        <x14:conditionalFormatting xmlns:xm="http://schemas.microsoft.com/office/excel/2006/main">
          <x14:cfRule type="iconSet" priority="2" id="{081D7EBF-5BCF-482A-92EF-006A0ED1C1B8}">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xm:sqref>
        </x14:conditionalFormatting>
        <x14:conditionalFormatting xmlns:xm="http://schemas.microsoft.com/office/excel/2006/main">
          <x14:cfRule type="iconSet" priority="1" id="{BB366097-47EC-4A8C-9277-7D373613D6E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pageSetUpPr fitToPage="1"/>
  </sheetPr>
  <dimension ref="A1:O215"/>
  <sheetViews>
    <sheetView showGridLines="0" zoomScaleNormal="100" workbookViewId="0"/>
  </sheetViews>
  <sheetFormatPr defaultColWidth="0" defaultRowHeight="15" x14ac:dyDescent="0.25"/>
  <cols>
    <col min="1" max="1" width="7.7109375" customWidth="1"/>
    <col min="2" max="2" width="10.7109375" customWidth="1"/>
    <col min="3" max="3" width="40.7109375" customWidth="1"/>
    <col min="4" max="9" width="9.140625" customWidth="1"/>
    <col min="10" max="11" width="9.140625" style="85" hidden="1" customWidth="1"/>
    <col min="12" max="15" width="0" style="85" hidden="1" customWidth="1"/>
    <col min="16" max="16384" width="9.140625" style="85" hidden="1"/>
  </cols>
  <sheetData>
    <row r="1" spans="1:9" ht="31.5" x14ac:dyDescent="0.5">
      <c r="A1" s="275" t="s">
        <v>269</v>
      </c>
      <c r="E1" s="360"/>
      <c r="F1" s="360"/>
      <c r="G1" s="360"/>
      <c r="H1" s="360"/>
    </row>
    <row r="3" spans="1:9" ht="21.75" thickBot="1" x14ac:dyDescent="0.4">
      <c r="A3" s="49" t="s">
        <v>79</v>
      </c>
      <c r="B3" s="7"/>
      <c r="C3" s="7"/>
      <c r="D3" s="45" t="s">
        <v>82</v>
      </c>
      <c r="E3" s="354">
        <f>SUM(E5:E19)/(ROWS(E5:E19)-2)</f>
        <v>0</v>
      </c>
      <c r="F3" s="354"/>
      <c r="G3" s="354"/>
      <c r="H3" s="354"/>
    </row>
    <row r="5" spans="1:9" x14ac:dyDescent="0.25">
      <c r="E5" s="44" t="s">
        <v>81</v>
      </c>
      <c r="F5" s="96"/>
      <c r="G5" s="44" t="s">
        <v>377</v>
      </c>
      <c r="I5" s="153"/>
    </row>
    <row r="6" spans="1:9" ht="15.75" x14ac:dyDescent="0.25">
      <c r="B6" s="165">
        <v>1</v>
      </c>
      <c r="C6" s="361" t="s">
        <v>151</v>
      </c>
      <c r="D6" s="361"/>
      <c r="E6" s="278" t="str">
        <f>IF(F6,1*F6," - ")</f>
        <v xml:space="preserve"> - </v>
      </c>
      <c r="F6" s="335" t="b">
        <v>0</v>
      </c>
      <c r="G6" s="278">
        <v>1</v>
      </c>
      <c r="H6" s="271"/>
      <c r="I6" s="153"/>
    </row>
    <row r="7" spans="1:9" ht="15.75" x14ac:dyDescent="0.25">
      <c r="B7" s="165">
        <v>2</v>
      </c>
      <c r="C7" s="361" t="s">
        <v>148</v>
      </c>
      <c r="D7" s="361"/>
      <c r="E7" s="278" t="str">
        <f t="shared" ref="E7:E18" si="0">IF(F7,1*F7," - ")</f>
        <v xml:space="preserve"> - </v>
      </c>
      <c r="F7" s="335" t="b">
        <v>0</v>
      </c>
      <c r="G7" s="278">
        <v>1</v>
      </c>
      <c r="H7" s="271"/>
      <c r="I7" s="153"/>
    </row>
    <row r="8" spans="1:9" ht="15.75" x14ac:dyDescent="0.25">
      <c r="B8" s="308">
        <v>3</v>
      </c>
      <c r="C8" s="359" t="s">
        <v>166</v>
      </c>
      <c r="D8" s="359"/>
      <c r="E8" s="309" t="str">
        <f t="shared" si="0"/>
        <v xml:space="preserve"> - </v>
      </c>
      <c r="F8" s="335" t="b">
        <v>0</v>
      </c>
      <c r="G8" s="278">
        <v>1</v>
      </c>
      <c r="H8" s="271"/>
      <c r="I8" s="153"/>
    </row>
    <row r="9" spans="1:9" ht="15.75" x14ac:dyDescent="0.25">
      <c r="B9" s="308">
        <v>4</v>
      </c>
      <c r="C9" s="359" t="s">
        <v>167</v>
      </c>
      <c r="D9" s="359"/>
      <c r="E9" s="309" t="str">
        <f t="shared" si="0"/>
        <v xml:space="preserve"> - </v>
      </c>
      <c r="F9" s="335" t="b">
        <v>0</v>
      </c>
      <c r="G9" s="278">
        <v>1</v>
      </c>
      <c r="H9" s="271"/>
      <c r="I9" s="153"/>
    </row>
    <row r="10" spans="1:9" ht="15.75" x14ac:dyDescent="0.25">
      <c r="B10" s="308">
        <v>5</v>
      </c>
      <c r="C10" s="359" t="s">
        <v>288</v>
      </c>
      <c r="D10" s="359"/>
      <c r="E10" s="309" t="str">
        <f t="shared" si="0"/>
        <v xml:space="preserve"> - </v>
      </c>
      <c r="F10" s="335" t="b">
        <v>0</v>
      </c>
      <c r="G10" s="278">
        <v>1</v>
      </c>
      <c r="H10" s="271"/>
      <c r="I10" s="153"/>
    </row>
    <row r="11" spans="1:9" ht="15.75" x14ac:dyDescent="0.25">
      <c r="B11" s="308">
        <v>6</v>
      </c>
      <c r="C11" s="359" t="s">
        <v>287</v>
      </c>
      <c r="D11" s="359"/>
      <c r="E11" s="309" t="str">
        <f t="shared" si="0"/>
        <v xml:space="preserve"> - </v>
      </c>
      <c r="F11" s="335" t="b">
        <v>0</v>
      </c>
      <c r="G11" s="278">
        <v>1</v>
      </c>
      <c r="H11" s="271"/>
      <c r="I11" s="153"/>
    </row>
    <row r="12" spans="1:9" ht="15.75" x14ac:dyDescent="0.25">
      <c r="B12" s="308">
        <v>7</v>
      </c>
      <c r="C12" s="359" t="s">
        <v>286</v>
      </c>
      <c r="D12" s="359"/>
      <c r="E12" s="309" t="str">
        <f t="shared" si="0"/>
        <v xml:space="preserve"> - </v>
      </c>
      <c r="F12" s="335" t="b">
        <v>0</v>
      </c>
      <c r="G12" s="279">
        <v>2</v>
      </c>
      <c r="I12" s="153"/>
    </row>
    <row r="13" spans="1:9" ht="15.75" x14ac:dyDescent="0.25">
      <c r="B13" s="165">
        <v>8</v>
      </c>
      <c r="C13" s="379" t="s">
        <v>184</v>
      </c>
      <c r="D13" s="379"/>
      <c r="E13" s="278" t="str">
        <f t="shared" si="0"/>
        <v xml:space="preserve"> - </v>
      </c>
      <c r="F13" s="335" t="b">
        <v>0</v>
      </c>
      <c r="G13" s="279">
        <v>2</v>
      </c>
      <c r="I13" s="153"/>
    </row>
    <row r="14" spans="1:9" ht="15.75" x14ac:dyDescent="0.25">
      <c r="B14" s="308">
        <v>9</v>
      </c>
      <c r="C14" s="359" t="s">
        <v>289</v>
      </c>
      <c r="D14" s="359"/>
      <c r="E14" s="309" t="str">
        <f t="shared" si="0"/>
        <v xml:space="preserve"> - </v>
      </c>
      <c r="F14" s="335" t="b">
        <v>0</v>
      </c>
      <c r="G14" s="279">
        <v>2</v>
      </c>
      <c r="I14" s="153"/>
    </row>
    <row r="15" spans="1:9" ht="15.75" x14ac:dyDescent="0.25">
      <c r="B15" s="308">
        <v>10</v>
      </c>
      <c r="C15" s="359" t="s">
        <v>303</v>
      </c>
      <c r="D15" s="359"/>
      <c r="E15" s="309" t="str">
        <f t="shared" si="0"/>
        <v xml:space="preserve"> - </v>
      </c>
      <c r="F15" s="335" t="b">
        <v>0</v>
      </c>
      <c r="G15" s="279">
        <v>2</v>
      </c>
      <c r="I15" s="153"/>
    </row>
    <row r="16" spans="1:9" ht="15.75" x14ac:dyDescent="0.25">
      <c r="B16" s="308">
        <v>11</v>
      </c>
      <c r="C16" s="359" t="s">
        <v>304</v>
      </c>
      <c r="D16" s="359"/>
      <c r="E16" s="309" t="str">
        <f t="shared" si="0"/>
        <v xml:space="preserve"> - </v>
      </c>
      <c r="F16" s="335" t="b">
        <v>0</v>
      </c>
      <c r="G16" s="279">
        <v>2</v>
      </c>
      <c r="I16" s="153"/>
    </row>
    <row r="17" spans="1:9" ht="15.75" x14ac:dyDescent="0.25">
      <c r="B17" s="308">
        <v>12</v>
      </c>
      <c r="C17" s="359" t="s">
        <v>300</v>
      </c>
      <c r="D17" s="359"/>
      <c r="E17" s="309" t="str">
        <f t="shared" si="0"/>
        <v xml:space="preserve"> - </v>
      </c>
      <c r="F17" s="335" t="b">
        <v>0</v>
      </c>
      <c r="G17" s="279">
        <v>2</v>
      </c>
      <c r="I17" s="153"/>
    </row>
    <row r="18" spans="1:9" ht="15.75" x14ac:dyDescent="0.25">
      <c r="B18" s="308">
        <v>13</v>
      </c>
      <c r="C18" s="359" t="s">
        <v>301</v>
      </c>
      <c r="D18" s="359"/>
      <c r="E18" s="309" t="str">
        <f t="shared" si="0"/>
        <v xml:space="preserve"> - </v>
      </c>
      <c r="F18" s="335" t="b">
        <v>0</v>
      </c>
      <c r="G18" s="279">
        <v>3</v>
      </c>
      <c r="H18" s="156"/>
    </row>
    <row r="19" spans="1:9" x14ac:dyDescent="0.25">
      <c r="B19" s="3"/>
      <c r="F19" s="96"/>
    </row>
    <row r="20" spans="1:9" x14ac:dyDescent="0.25">
      <c r="F20" s="96"/>
    </row>
    <row r="21" spans="1:9" ht="26.25" x14ac:dyDescent="0.25">
      <c r="A21" s="21">
        <f ca="1">MAX(OFFSET(INDIRECT("A1"),0,0,ROW()-1,1))+1</f>
        <v>1</v>
      </c>
      <c r="B21" s="8" t="s">
        <v>151</v>
      </c>
      <c r="C21" s="8"/>
      <c r="D21" s="8"/>
      <c r="E21" s="8"/>
      <c r="F21" s="290" t="str">
        <f ca="1">IF(OFFSET($B$5,A21,4,1,1),"√  mastered","")</f>
        <v/>
      </c>
      <c r="G21" s="8"/>
      <c r="H21" s="47" t="s">
        <v>57</v>
      </c>
    </row>
    <row r="23" spans="1:9" ht="15" customHeight="1" x14ac:dyDescent="0.25">
      <c r="B23" s="338" t="s">
        <v>164</v>
      </c>
      <c r="C23" s="338"/>
      <c r="D23" s="338"/>
      <c r="E23" s="338"/>
      <c r="F23" s="338"/>
      <c r="G23" s="338"/>
      <c r="H23" s="338"/>
    </row>
    <row r="24" spans="1:9" x14ac:dyDescent="0.25">
      <c r="B24" s="338"/>
      <c r="C24" s="338"/>
      <c r="D24" s="338"/>
      <c r="E24" s="338"/>
      <c r="F24" s="338"/>
      <c r="G24" s="338"/>
      <c r="H24" s="338"/>
    </row>
    <row r="25" spans="1:9" x14ac:dyDescent="0.25">
      <c r="B25" s="338"/>
      <c r="C25" s="338"/>
      <c r="D25" s="338"/>
      <c r="E25" s="338"/>
      <c r="F25" s="338"/>
      <c r="G25" s="338"/>
      <c r="H25" s="338"/>
    </row>
    <row r="26" spans="1:9" x14ac:dyDescent="0.25">
      <c r="B26" s="338"/>
      <c r="C26" s="338"/>
      <c r="D26" s="338"/>
      <c r="E26" s="338"/>
      <c r="F26" s="338"/>
      <c r="G26" s="338"/>
      <c r="H26" s="338"/>
    </row>
    <row r="28" spans="1:9" x14ac:dyDescent="0.25">
      <c r="B28" s="338" t="s">
        <v>244</v>
      </c>
      <c r="C28" s="338"/>
      <c r="D28" s="338"/>
      <c r="E28" s="338"/>
      <c r="F28" s="338"/>
      <c r="G28" s="338"/>
      <c r="H28" s="338"/>
    </row>
    <row r="29" spans="1:9" x14ac:dyDescent="0.25">
      <c r="B29" s="338"/>
      <c r="C29" s="338"/>
      <c r="D29" s="338"/>
      <c r="E29" s="338"/>
      <c r="F29" s="338"/>
      <c r="G29" s="338"/>
      <c r="H29" s="338"/>
    </row>
    <row r="31" spans="1:9" x14ac:dyDescent="0.25">
      <c r="B31" s="64" t="s">
        <v>128</v>
      </c>
      <c r="C31" s="64" t="s">
        <v>0</v>
      </c>
    </row>
    <row r="32" spans="1:9" x14ac:dyDescent="0.25">
      <c r="B32" s="70" t="s">
        <v>147</v>
      </c>
      <c r="C32" s="71" t="s">
        <v>150</v>
      </c>
      <c r="F32" s="6"/>
    </row>
    <row r="33" spans="1:9" x14ac:dyDescent="0.25">
      <c r="B33" s="70" t="s">
        <v>143</v>
      </c>
      <c r="C33" s="79" t="s">
        <v>144</v>
      </c>
    </row>
    <row r="34" spans="1:9" x14ac:dyDescent="0.25">
      <c r="B34" s="70" t="s">
        <v>146</v>
      </c>
      <c r="C34" s="80" t="s">
        <v>145</v>
      </c>
    </row>
    <row r="35" spans="1:9" x14ac:dyDescent="0.25">
      <c r="B35" s="70" t="s">
        <v>158</v>
      </c>
      <c r="C35" s="71" t="s">
        <v>159</v>
      </c>
    </row>
    <row r="36" spans="1:9" x14ac:dyDescent="0.25">
      <c r="B36" s="70" t="s">
        <v>153</v>
      </c>
      <c r="C36" s="71" t="s">
        <v>154</v>
      </c>
    </row>
    <row r="37" spans="1:9" x14ac:dyDescent="0.25">
      <c r="B37" s="70" t="s">
        <v>155</v>
      </c>
      <c r="C37" s="71" t="s">
        <v>156</v>
      </c>
    </row>
    <row r="38" spans="1:9" x14ac:dyDescent="0.25">
      <c r="B38" s="70" t="s">
        <v>157</v>
      </c>
      <c r="C38" s="71" t="s">
        <v>162</v>
      </c>
    </row>
    <row r="39" spans="1:9" x14ac:dyDescent="0.25">
      <c r="B39" s="81" t="s">
        <v>161</v>
      </c>
      <c r="C39" s="71" t="s">
        <v>163</v>
      </c>
    </row>
    <row r="40" spans="1:9" x14ac:dyDescent="0.25">
      <c r="B40" s="70" t="s">
        <v>160</v>
      </c>
      <c r="C40" s="71" t="s">
        <v>149</v>
      </c>
    </row>
    <row r="42" spans="1:9" x14ac:dyDescent="0.25">
      <c r="B42" s="76" t="s">
        <v>49</v>
      </c>
      <c r="C42" s="367" t="s">
        <v>226</v>
      </c>
      <c r="D42" s="367"/>
      <c r="E42" s="367"/>
      <c r="F42" s="367"/>
      <c r="G42" s="367"/>
    </row>
    <row r="43" spans="1:9" x14ac:dyDescent="0.25">
      <c r="C43" s="367"/>
      <c r="D43" s="367"/>
      <c r="E43" s="367"/>
      <c r="F43" s="367"/>
      <c r="G43" s="367"/>
    </row>
    <row r="45" spans="1:9" ht="15" customHeight="1" x14ac:dyDescent="0.25">
      <c r="B45" s="73" t="s">
        <v>52</v>
      </c>
      <c r="C45" s="358" t="s">
        <v>234</v>
      </c>
      <c r="D45" s="358"/>
      <c r="E45" s="358"/>
      <c r="F45" s="358"/>
      <c r="G45" s="358"/>
    </row>
    <row r="46" spans="1:9" x14ac:dyDescent="0.25">
      <c r="C46" s="358"/>
      <c r="D46" s="358"/>
      <c r="E46" s="358"/>
      <c r="F46" s="358"/>
      <c r="G46" s="358"/>
    </row>
    <row r="48" spans="1:9" x14ac:dyDescent="0.25">
      <c r="A48" s="104"/>
      <c r="B48" s="106"/>
      <c r="C48" s="106"/>
      <c r="D48" s="106"/>
      <c r="E48" s="106"/>
      <c r="F48" s="106"/>
      <c r="G48" s="106"/>
      <c r="H48" s="106"/>
      <c r="I48" s="104"/>
    </row>
    <row r="49" spans="1:9" ht="15.75" x14ac:dyDescent="0.25">
      <c r="A49" s="29"/>
      <c r="B49" s="29"/>
      <c r="C49" s="29" t="s">
        <v>50</v>
      </c>
      <c r="D49" s="29"/>
      <c r="E49" s="29"/>
      <c r="F49" s="29"/>
      <c r="G49" s="29"/>
      <c r="H49" s="29"/>
      <c r="I49" s="104"/>
    </row>
    <row r="50" spans="1:9" x14ac:dyDescent="0.25">
      <c r="A50" s="104"/>
      <c r="B50" s="106"/>
      <c r="C50" s="106"/>
      <c r="D50" s="106"/>
      <c r="E50" s="106"/>
      <c r="F50" s="106"/>
      <c r="G50" s="106"/>
      <c r="H50" s="106"/>
      <c r="I50" s="104"/>
    </row>
    <row r="51" spans="1:9" x14ac:dyDescent="0.25">
      <c r="A51" s="104"/>
      <c r="B51" s="104"/>
      <c r="C51" s="104"/>
      <c r="D51" s="104"/>
      <c r="E51" s="104"/>
      <c r="F51" s="104"/>
      <c r="G51" s="104"/>
      <c r="H51" s="104"/>
      <c r="I51" s="104"/>
    </row>
    <row r="52" spans="1:9" x14ac:dyDescent="0.25">
      <c r="A52" s="104"/>
      <c r="B52" s="6" t="s">
        <v>4</v>
      </c>
      <c r="C52" s="104" t="s">
        <v>227</v>
      </c>
      <c r="D52" s="104"/>
      <c r="E52" s="17"/>
      <c r="F52" s="17" t="s">
        <v>1</v>
      </c>
      <c r="G52" s="17" t="s">
        <v>2</v>
      </c>
      <c r="H52" s="17" t="s">
        <v>3</v>
      </c>
      <c r="I52" s="104"/>
    </row>
    <row r="53" spans="1:9" x14ac:dyDescent="0.25">
      <c r="A53" s="104"/>
      <c r="B53" s="104"/>
      <c r="C53" s="104" t="s">
        <v>228</v>
      </c>
      <c r="D53" s="104"/>
      <c r="E53" s="17">
        <v>1</v>
      </c>
      <c r="F53" s="99">
        <v>0.87649999999999995</v>
      </c>
      <c r="G53" s="99">
        <v>0.42420000000000002</v>
      </c>
      <c r="H53" s="99">
        <v>0.1</v>
      </c>
      <c r="I53" s="104"/>
    </row>
    <row r="54" spans="1:9" x14ac:dyDescent="0.25">
      <c r="A54" s="104"/>
      <c r="B54" s="6"/>
      <c r="C54" s="106"/>
      <c r="D54" s="104"/>
      <c r="E54" s="17">
        <v>2</v>
      </c>
      <c r="F54" s="5"/>
      <c r="G54" s="5"/>
      <c r="H54" s="5"/>
      <c r="I54" s="104"/>
    </row>
    <row r="55" spans="1:9" x14ac:dyDescent="0.25">
      <c r="A55" s="104"/>
      <c r="B55" s="6" t="s">
        <v>5</v>
      </c>
      <c r="C55" s="106" t="s">
        <v>235</v>
      </c>
      <c r="D55" s="104"/>
      <c r="E55" s="17">
        <v>3</v>
      </c>
      <c r="F55" s="5">
        <v>3.2345000000000002</v>
      </c>
      <c r="G55" s="5">
        <v>1300.2</v>
      </c>
      <c r="H55" s="5">
        <v>45.123399999999997</v>
      </c>
      <c r="I55" s="104"/>
    </row>
    <row r="56" spans="1:9" x14ac:dyDescent="0.25">
      <c r="A56" s="104"/>
      <c r="B56" s="106"/>
      <c r="C56" s="106"/>
      <c r="D56" s="104"/>
      <c r="E56" s="17">
        <v>4</v>
      </c>
      <c r="F56" s="5"/>
      <c r="G56" s="5"/>
      <c r="H56" s="5"/>
      <c r="I56" s="104"/>
    </row>
    <row r="57" spans="1:9" x14ac:dyDescent="0.25">
      <c r="A57" s="104"/>
      <c r="B57" s="6" t="s">
        <v>6</v>
      </c>
      <c r="C57" s="106" t="s">
        <v>231</v>
      </c>
      <c r="D57" s="104"/>
      <c r="E57" s="17">
        <v>5</v>
      </c>
      <c r="F57" s="5">
        <v>1.2</v>
      </c>
      <c r="G57" s="5">
        <v>0.75</v>
      </c>
      <c r="H57" s="5">
        <v>12.3</v>
      </c>
      <c r="I57" s="104"/>
    </row>
    <row r="58" spans="1:9" x14ac:dyDescent="0.25">
      <c r="A58" s="104"/>
      <c r="B58" s="106"/>
      <c r="C58" s="106"/>
      <c r="D58" s="104"/>
      <c r="E58" s="17">
        <v>6</v>
      </c>
      <c r="F58" s="5"/>
      <c r="G58" s="5"/>
      <c r="H58" s="5"/>
      <c r="I58" s="104"/>
    </row>
    <row r="59" spans="1:9" x14ac:dyDescent="0.25">
      <c r="A59" s="104"/>
      <c r="B59" s="12" t="s">
        <v>10</v>
      </c>
      <c r="C59" s="107" t="s">
        <v>233</v>
      </c>
      <c r="D59" s="104"/>
      <c r="E59" s="17">
        <v>7</v>
      </c>
      <c r="F59" s="5"/>
      <c r="G59" s="5"/>
      <c r="H59" s="5"/>
      <c r="I59" s="104"/>
    </row>
    <row r="60" spans="1:9" x14ac:dyDescent="0.25">
      <c r="A60" s="104"/>
      <c r="B60" s="106"/>
      <c r="C60" s="106" t="s">
        <v>232</v>
      </c>
      <c r="D60" s="106"/>
      <c r="E60" s="106"/>
      <c r="F60" s="106"/>
      <c r="G60" s="106"/>
      <c r="H60" s="106"/>
      <c r="I60" s="104"/>
    </row>
    <row r="61" spans="1:9" x14ac:dyDescent="0.25">
      <c r="A61" s="104"/>
      <c r="B61" s="106"/>
      <c r="C61" s="106"/>
      <c r="D61" s="106"/>
      <c r="E61" s="106"/>
      <c r="F61" s="106"/>
      <c r="G61" s="106"/>
      <c r="H61" s="106"/>
      <c r="I61" s="104"/>
    </row>
    <row r="62" spans="1:9" x14ac:dyDescent="0.25">
      <c r="A62" s="104"/>
      <c r="B62" s="6" t="s">
        <v>13</v>
      </c>
      <c r="C62" s="338" t="s">
        <v>230</v>
      </c>
      <c r="D62" s="106"/>
      <c r="E62" s="377" t="s">
        <v>229</v>
      </c>
      <c r="F62" s="380"/>
      <c r="G62" s="380"/>
      <c r="H62" s="378"/>
      <c r="I62" s="104"/>
    </row>
    <row r="63" spans="1:9" x14ac:dyDescent="0.25">
      <c r="A63" s="104"/>
      <c r="B63" s="106"/>
      <c r="C63" s="338"/>
      <c r="D63" s="106"/>
      <c r="E63" s="106"/>
      <c r="F63" s="106"/>
      <c r="G63" s="106"/>
      <c r="H63" s="106"/>
      <c r="I63" s="104"/>
    </row>
    <row r="64" spans="1:9" x14ac:dyDescent="0.25">
      <c r="A64" s="104"/>
      <c r="B64" s="106"/>
      <c r="C64" s="114" t="s">
        <v>245</v>
      </c>
      <c r="D64" s="106"/>
      <c r="E64" s="106"/>
      <c r="F64" s="106"/>
      <c r="G64" s="106"/>
      <c r="H64" s="106"/>
      <c r="I64" s="104"/>
    </row>
    <row r="65" spans="1:9" s="289" customFormat="1" x14ac:dyDescent="0.25">
      <c r="B65" s="287"/>
      <c r="C65" s="288"/>
      <c r="D65" s="288"/>
      <c r="E65" s="287"/>
      <c r="F65" s="287"/>
      <c r="G65" s="287"/>
      <c r="H65" s="287"/>
    </row>
    <row r="66" spans="1:9" s="289" customFormat="1" x14ac:dyDescent="0.25">
      <c r="B66" s="287"/>
      <c r="C66" s="288"/>
      <c r="D66" s="288"/>
      <c r="E66" s="287"/>
      <c r="F66" s="287"/>
      <c r="G66" s="287"/>
      <c r="H66" s="287"/>
    </row>
    <row r="67" spans="1:9" s="289" customFormat="1" ht="18.75" x14ac:dyDescent="0.3">
      <c r="B67" s="273" t="str">
        <f ca="1">"Tip #"&amp;A21</f>
        <v>Tip #1</v>
      </c>
      <c r="C67" s="274"/>
      <c r="D67" s="288"/>
      <c r="E67" s="287"/>
      <c r="F67" s="287"/>
      <c r="G67" s="287"/>
      <c r="H67" s="287"/>
    </row>
    <row r="68" spans="1:9" x14ac:dyDescent="0.25">
      <c r="A68" s="104"/>
      <c r="B68" s="106"/>
      <c r="C68" s="106"/>
      <c r="D68" s="106"/>
      <c r="E68" s="106"/>
      <c r="F68" s="106"/>
      <c r="G68" s="106"/>
      <c r="H68" s="106"/>
      <c r="I68" s="104"/>
    </row>
    <row r="69" spans="1:9" ht="15.75" customHeight="1" x14ac:dyDescent="0.25">
      <c r="B69" s="57"/>
      <c r="C69" s="58" t="s">
        <v>101</v>
      </c>
      <c r="D69" s="59"/>
      <c r="E69" s="59"/>
      <c r="F69" s="59"/>
      <c r="G69" s="59"/>
      <c r="H69" s="59"/>
    </row>
    <row r="71" spans="1:9" x14ac:dyDescent="0.25">
      <c r="B71" s="61" t="s">
        <v>129</v>
      </c>
      <c r="C71" s="357" t="s">
        <v>152</v>
      </c>
      <c r="D71" s="357"/>
      <c r="E71" s="357"/>
      <c r="F71" s="357"/>
      <c r="G71" s="357"/>
      <c r="H71" s="357"/>
    </row>
    <row r="73" spans="1:9" x14ac:dyDescent="0.25">
      <c r="B73" s="3"/>
    </row>
    <row r="74" spans="1:9" ht="26.25" x14ac:dyDescent="0.25">
      <c r="A74" s="21">
        <f ca="1">MAX(OFFSET(INDIRECT("A1"),0,0,ROW()-1,1))+1</f>
        <v>2</v>
      </c>
      <c r="B74" s="8" t="s">
        <v>148</v>
      </c>
      <c r="C74" s="8"/>
      <c r="D74" s="8"/>
      <c r="E74" s="8"/>
      <c r="F74" s="290" t="str">
        <f ca="1">IF(OFFSET($B$5,A74,4,1,1),"√  mastered","")</f>
        <v/>
      </c>
      <c r="G74" s="8"/>
      <c r="H74" s="47" t="s">
        <v>57</v>
      </c>
    </row>
    <row r="76" spans="1:9" ht="15" customHeight="1" x14ac:dyDescent="0.25">
      <c r="B76" s="338" t="s">
        <v>246</v>
      </c>
      <c r="C76" s="338"/>
      <c r="D76" s="338"/>
      <c r="E76" s="338"/>
      <c r="F76" s="9"/>
      <c r="G76" s="9"/>
      <c r="H76" s="9"/>
    </row>
    <row r="77" spans="1:9" x14ac:dyDescent="0.25">
      <c r="B77" s="338"/>
      <c r="C77" s="338"/>
      <c r="D77" s="338"/>
      <c r="E77" s="338"/>
      <c r="F77" s="9"/>
      <c r="G77" s="9"/>
      <c r="H77" s="9"/>
    </row>
    <row r="78" spans="1:9" x14ac:dyDescent="0.25">
      <c r="B78" s="338"/>
      <c r="C78" s="338"/>
      <c r="D78" s="338"/>
      <c r="E78" s="338"/>
      <c r="F78" s="9"/>
      <c r="G78" s="9"/>
      <c r="H78" s="9"/>
    </row>
    <row r="79" spans="1:9" x14ac:dyDescent="0.25">
      <c r="B79" s="338"/>
      <c r="C79" s="338"/>
      <c r="D79" s="338"/>
      <c r="E79" s="338"/>
      <c r="F79" s="9"/>
      <c r="G79" s="9"/>
      <c r="H79" s="9"/>
    </row>
    <row r="80" spans="1:9" x14ac:dyDescent="0.25">
      <c r="B80" s="338"/>
      <c r="C80" s="338"/>
      <c r="D80" s="338"/>
      <c r="E80" s="338"/>
      <c r="F80" s="9"/>
      <c r="G80" s="9"/>
      <c r="H80" s="9"/>
    </row>
    <row r="82" spans="1:9" x14ac:dyDescent="0.25">
      <c r="A82" s="156"/>
      <c r="B82" s="73" t="s">
        <v>52</v>
      </c>
      <c r="C82" s="358" t="s">
        <v>375</v>
      </c>
      <c r="D82" s="358"/>
      <c r="E82" s="358"/>
      <c r="F82" s="156"/>
      <c r="G82" s="156"/>
      <c r="H82" s="156"/>
      <c r="I82" s="156"/>
    </row>
    <row r="83" spans="1:9" x14ac:dyDescent="0.25">
      <c r="A83" s="156"/>
      <c r="B83" s="156"/>
      <c r="C83" s="358"/>
      <c r="D83" s="358"/>
      <c r="E83" s="358"/>
      <c r="F83" s="156"/>
      <c r="G83" s="156"/>
      <c r="H83" s="156"/>
      <c r="I83" s="156"/>
    </row>
    <row r="84" spans="1:9" x14ac:dyDescent="0.25">
      <c r="A84" s="156"/>
      <c r="B84" s="156"/>
      <c r="C84" s="156"/>
      <c r="D84" s="156"/>
      <c r="E84" s="156"/>
      <c r="F84" s="156"/>
      <c r="G84" s="156"/>
      <c r="H84" s="156"/>
      <c r="I84" s="156"/>
    </row>
    <row r="85" spans="1:9" x14ac:dyDescent="0.25">
      <c r="B85" s="82"/>
      <c r="C85" s="82"/>
      <c r="D85" s="82"/>
      <c r="E85" s="82"/>
      <c r="F85" s="82"/>
      <c r="G85" s="82"/>
      <c r="H85" s="82"/>
    </row>
    <row r="86" spans="1:9" ht="15.75" x14ac:dyDescent="0.25">
      <c r="A86" s="29"/>
      <c r="B86" s="29"/>
      <c r="C86" s="29" t="s">
        <v>50</v>
      </c>
      <c r="D86" s="29"/>
      <c r="E86" s="29"/>
      <c r="F86" s="29"/>
      <c r="G86" s="29"/>
      <c r="H86" s="29"/>
    </row>
    <row r="87" spans="1:9" x14ac:dyDescent="0.25">
      <c r="B87" s="82"/>
      <c r="C87" s="82"/>
      <c r="D87" s="82"/>
      <c r="E87" s="82"/>
      <c r="F87" s="82"/>
      <c r="G87" s="82"/>
      <c r="H87" s="82"/>
    </row>
    <row r="88" spans="1:9" x14ac:dyDescent="0.25">
      <c r="B88" s="82"/>
      <c r="C88" s="82"/>
      <c r="D88" s="82"/>
      <c r="E88" s="82"/>
      <c r="F88" s="82"/>
      <c r="G88" s="82"/>
      <c r="H88" s="82"/>
    </row>
    <row r="89" spans="1:9" ht="15" customHeight="1" x14ac:dyDescent="0.25">
      <c r="B89" s="87" t="s">
        <v>4</v>
      </c>
      <c r="C89" s="338" t="s">
        <v>172</v>
      </c>
    </row>
    <row r="90" spans="1:9" x14ac:dyDescent="0.25">
      <c r="C90" s="338"/>
    </row>
    <row r="91" spans="1:9" x14ac:dyDescent="0.25">
      <c r="C91" s="338"/>
    </row>
    <row r="95" spans="1:9" x14ac:dyDescent="0.25">
      <c r="B95" s="87" t="s">
        <v>5</v>
      </c>
      <c r="C95" s="340" t="s">
        <v>173</v>
      </c>
      <c r="E95" s="88" t="s">
        <v>175</v>
      </c>
      <c r="F95" s="88" t="s">
        <v>171</v>
      </c>
      <c r="G95" s="88" t="s">
        <v>174</v>
      </c>
    </row>
    <row r="96" spans="1:9" x14ac:dyDescent="0.25">
      <c r="C96" s="340"/>
      <c r="E96" s="89" t="s">
        <v>176</v>
      </c>
      <c r="F96" s="90">
        <v>23.3</v>
      </c>
      <c r="G96" s="91">
        <f t="shared" ref="G96:G101" si="1">F96/SUM($F$96:$F$101)</f>
        <v>7.1758546350477362E-2</v>
      </c>
    </row>
    <row r="97" spans="1:9" x14ac:dyDescent="0.25">
      <c r="E97" s="89" t="s">
        <v>177</v>
      </c>
      <c r="F97" s="92">
        <v>54</v>
      </c>
      <c r="G97" s="93">
        <f t="shared" si="1"/>
        <v>0.16630736064059132</v>
      </c>
    </row>
    <row r="98" spans="1:9" x14ac:dyDescent="0.25">
      <c r="E98" s="89" t="s">
        <v>178</v>
      </c>
      <c r="F98" s="92">
        <v>10.199999999999999</v>
      </c>
      <c r="G98" s="93">
        <f t="shared" si="1"/>
        <v>3.1413612565445025E-2</v>
      </c>
    </row>
    <row r="99" spans="1:9" x14ac:dyDescent="0.25">
      <c r="E99" s="89" t="s">
        <v>179</v>
      </c>
      <c r="F99" s="92">
        <v>80</v>
      </c>
      <c r="G99" s="93">
        <f t="shared" si="1"/>
        <v>0.24638127502309826</v>
      </c>
    </row>
    <row r="100" spans="1:9" x14ac:dyDescent="0.25">
      <c r="E100" s="89" t="s">
        <v>180</v>
      </c>
      <c r="F100" s="92">
        <v>95.2</v>
      </c>
      <c r="G100" s="93">
        <f t="shared" si="1"/>
        <v>0.29319371727748694</v>
      </c>
    </row>
    <row r="101" spans="1:9" x14ac:dyDescent="0.25">
      <c r="E101" s="89" t="s">
        <v>181</v>
      </c>
      <c r="F101" s="92">
        <v>62</v>
      </c>
      <c r="G101" s="93">
        <f t="shared" si="1"/>
        <v>0.19094548814290116</v>
      </c>
    </row>
    <row r="103" spans="1:9" ht="15" customHeight="1" x14ac:dyDescent="0.25">
      <c r="B103" s="61" t="s">
        <v>51</v>
      </c>
      <c r="C103" s="340" t="s">
        <v>182</v>
      </c>
      <c r="D103" s="340"/>
      <c r="E103" s="9"/>
      <c r="F103" s="9"/>
      <c r="G103" s="9"/>
    </row>
    <row r="104" spans="1:9" ht="15" customHeight="1" x14ac:dyDescent="0.25">
      <c r="C104" s="340"/>
      <c r="D104" s="340"/>
      <c r="E104" s="9"/>
      <c r="F104" s="9"/>
      <c r="G104" s="9"/>
    </row>
    <row r="105" spans="1:9" ht="15" customHeight="1" x14ac:dyDescent="0.25">
      <c r="A105" s="269"/>
      <c r="B105" s="269"/>
      <c r="C105" s="340"/>
      <c r="D105" s="340"/>
      <c r="E105" s="270"/>
      <c r="F105" s="270"/>
      <c r="G105" s="270"/>
      <c r="H105" s="269"/>
      <c r="I105" s="269"/>
    </row>
    <row r="106" spans="1:9" x14ac:dyDescent="0.25">
      <c r="C106" s="340"/>
      <c r="D106" s="340"/>
      <c r="E106" s="9"/>
      <c r="F106" s="9"/>
      <c r="G106" s="9"/>
    </row>
    <row r="108" spans="1:9" ht="15" customHeight="1" x14ac:dyDescent="0.25">
      <c r="B108" s="87" t="s">
        <v>6</v>
      </c>
      <c r="C108" s="340" t="s">
        <v>247</v>
      </c>
      <c r="D108" s="340"/>
      <c r="E108" s="9"/>
    </row>
    <row r="109" spans="1:9" x14ac:dyDescent="0.25">
      <c r="B109" s="6"/>
      <c r="C109" s="340"/>
      <c r="D109" s="340"/>
      <c r="E109" s="9"/>
    </row>
    <row r="110" spans="1:9" x14ac:dyDescent="0.25">
      <c r="B110" s="6"/>
      <c r="C110" s="340"/>
      <c r="D110" s="340"/>
      <c r="E110" s="9"/>
    </row>
    <row r="111" spans="1:9" x14ac:dyDescent="0.25">
      <c r="C111" s="340"/>
      <c r="D111" s="340"/>
    </row>
    <row r="114" spans="1:9" s="289" customFormat="1" x14ac:dyDescent="0.25">
      <c r="B114" s="287"/>
      <c r="C114" s="288"/>
      <c r="D114" s="288"/>
      <c r="E114" s="287"/>
      <c r="F114" s="287"/>
      <c r="G114" s="287"/>
      <c r="H114" s="287"/>
    </row>
    <row r="115" spans="1:9" s="289" customFormat="1" ht="18.75" x14ac:dyDescent="0.3">
      <c r="B115" s="273" t="str">
        <f ca="1">"Tip #"&amp;A74</f>
        <v>Tip #2</v>
      </c>
      <c r="C115" s="274"/>
      <c r="D115" s="288"/>
      <c r="E115" s="287"/>
      <c r="F115" s="287"/>
      <c r="G115" s="287"/>
      <c r="H115" s="287"/>
    </row>
    <row r="116" spans="1:9" x14ac:dyDescent="0.25">
      <c r="A116" s="289"/>
      <c r="B116" s="287"/>
      <c r="C116" s="287"/>
      <c r="D116" s="287"/>
      <c r="E116" s="287"/>
      <c r="F116" s="287"/>
      <c r="G116" s="287"/>
      <c r="H116" s="287"/>
      <c r="I116" s="289"/>
    </row>
    <row r="117" spans="1:9" ht="15.75" customHeight="1" x14ac:dyDescent="0.25">
      <c r="B117" s="57"/>
      <c r="C117" s="58" t="s">
        <v>101</v>
      </c>
      <c r="D117" s="59"/>
      <c r="E117" s="59"/>
      <c r="F117" s="59"/>
      <c r="G117" s="59"/>
      <c r="H117" s="59"/>
    </row>
    <row r="119" spans="1:9" x14ac:dyDescent="0.25">
      <c r="B119" s="61" t="s">
        <v>109</v>
      </c>
      <c r="C119" s="357" t="s">
        <v>165</v>
      </c>
      <c r="D119" s="357"/>
      <c r="E119" s="357"/>
      <c r="F119" s="357"/>
      <c r="G119" s="357"/>
      <c r="H119" s="357"/>
    </row>
    <row r="122" spans="1:9" ht="26.25" x14ac:dyDescent="0.25">
      <c r="A122" s="311">
        <f ca="1">MAX(OFFSET(INDIRECT("A1"),0,0,ROW()-1,1))+1</f>
        <v>3</v>
      </c>
      <c r="B122" s="312" t="s">
        <v>166</v>
      </c>
      <c r="C122" s="312"/>
      <c r="D122" s="312"/>
      <c r="E122" s="312"/>
      <c r="F122" s="313" t="str">
        <f ca="1">IF(OFFSET($B$5,A122,4,1,1),"√  mastered","")</f>
        <v/>
      </c>
      <c r="G122" s="312"/>
      <c r="H122" s="314" t="s">
        <v>57</v>
      </c>
    </row>
    <row r="124" spans="1:9" x14ac:dyDescent="0.25">
      <c r="A124" s="289"/>
      <c r="B124" s="315" t="s">
        <v>599</v>
      </c>
      <c r="C124" s="287"/>
      <c r="D124" s="287"/>
      <c r="E124" s="287"/>
      <c r="F124" s="287"/>
      <c r="G124" s="287"/>
      <c r="H124" s="287"/>
      <c r="I124" s="289"/>
    </row>
    <row r="126" spans="1:9" x14ac:dyDescent="0.25">
      <c r="A126" s="297"/>
      <c r="B126" s="297"/>
      <c r="C126" s="297"/>
      <c r="D126" s="297"/>
      <c r="E126" s="297"/>
      <c r="F126" s="297"/>
      <c r="G126" s="297"/>
      <c r="H126" s="297"/>
      <c r="I126" s="297"/>
    </row>
    <row r="127" spans="1:9" ht="26.25" x14ac:dyDescent="0.25">
      <c r="A127" s="311">
        <f ca="1">MAX(OFFSET(INDIRECT("A1"),0,0,ROW()-1,1))+1</f>
        <v>4</v>
      </c>
      <c r="B127" s="312" t="s">
        <v>167</v>
      </c>
      <c r="C127" s="312"/>
      <c r="D127" s="312"/>
      <c r="E127" s="312"/>
      <c r="F127" s="313" t="str">
        <f ca="1">IF(OFFSET($B$5,A127,4,1,1),"√  mastered","")</f>
        <v/>
      </c>
      <c r="G127" s="312"/>
      <c r="H127" s="314" t="s">
        <v>57</v>
      </c>
    </row>
    <row r="129" spans="1:9" ht="15.75" customHeight="1" x14ac:dyDescent="0.25">
      <c r="B129" s="315" t="s">
        <v>599</v>
      </c>
      <c r="D129" s="83"/>
      <c r="E129" s="83"/>
      <c r="F129" s="83"/>
      <c r="G129" s="83"/>
      <c r="H129" s="83"/>
    </row>
    <row r="131" spans="1:9" x14ac:dyDescent="0.25">
      <c r="A131" s="297"/>
      <c r="B131" s="297"/>
      <c r="C131" s="297"/>
      <c r="D131" s="297"/>
      <c r="E131" s="297"/>
      <c r="F131" s="297"/>
      <c r="G131" s="297"/>
      <c r="H131" s="297"/>
      <c r="I131" s="297"/>
    </row>
    <row r="132" spans="1:9" ht="26.25" x14ac:dyDescent="0.25">
      <c r="A132" s="311">
        <f ca="1">MAX(OFFSET(INDIRECT("A1"),0,0,ROW()-1,1))+1</f>
        <v>5</v>
      </c>
      <c r="B132" s="312" t="s">
        <v>288</v>
      </c>
      <c r="C132" s="312"/>
      <c r="D132" s="312"/>
      <c r="E132" s="312"/>
      <c r="F132" s="313" t="str">
        <f ca="1">IF(OFFSET($B$5,A132,4,1,1),"√  mastered","")</f>
        <v/>
      </c>
      <c r="G132" s="312"/>
      <c r="H132" s="314" t="s">
        <v>57</v>
      </c>
    </row>
    <row r="134" spans="1:9" x14ac:dyDescent="0.25">
      <c r="B134" s="315" t="s">
        <v>599</v>
      </c>
    </row>
    <row r="136" spans="1:9" x14ac:dyDescent="0.25">
      <c r="A136" s="297"/>
      <c r="B136" s="297"/>
      <c r="C136" s="297"/>
      <c r="D136" s="297"/>
      <c r="E136" s="297"/>
      <c r="F136" s="297"/>
      <c r="G136" s="297"/>
      <c r="H136" s="297"/>
      <c r="I136" s="297"/>
    </row>
    <row r="137" spans="1:9" ht="26.25" x14ac:dyDescent="0.25">
      <c r="A137" s="311">
        <f ca="1">MAX(OFFSET(INDIRECT("A1"),0,0,ROW()-1,1))+1</f>
        <v>6</v>
      </c>
      <c r="B137" s="312" t="s">
        <v>287</v>
      </c>
      <c r="C137" s="312"/>
      <c r="D137" s="312"/>
      <c r="E137" s="312"/>
      <c r="F137" s="313" t="str">
        <f ca="1">IF(OFFSET($B$5,A137,4,1,1),"√  mastered","")</f>
        <v/>
      </c>
      <c r="G137" s="312"/>
      <c r="H137" s="314" t="s">
        <v>57</v>
      </c>
    </row>
    <row r="139" spans="1:9" x14ac:dyDescent="0.25">
      <c r="B139" s="315" t="s">
        <v>599</v>
      </c>
    </row>
    <row r="140" spans="1:9" s="189" customFormat="1" x14ac:dyDescent="0.25">
      <c r="B140" s="315"/>
    </row>
    <row r="141" spans="1:9" s="189" customFormat="1" x14ac:dyDescent="0.25"/>
    <row r="142" spans="1:9" ht="26.25" x14ac:dyDescent="0.25">
      <c r="A142" s="311">
        <f ca="1">MAX(OFFSET(INDIRECT("A1"),0,0,ROW()-1,1))+1</f>
        <v>7</v>
      </c>
      <c r="B142" s="312" t="s">
        <v>286</v>
      </c>
      <c r="C142" s="312"/>
      <c r="D142" s="312"/>
      <c r="E142" s="312"/>
      <c r="F142" s="313" t="str">
        <f ca="1">IF(OFFSET($B$5,A142,4,1,1),"√  mastered","")</f>
        <v/>
      </c>
      <c r="G142" s="312"/>
      <c r="H142" s="314" t="s">
        <v>57</v>
      </c>
    </row>
    <row r="144" spans="1:9" x14ac:dyDescent="0.25">
      <c r="A144" s="289"/>
      <c r="B144" s="315" t="s">
        <v>599</v>
      </c>
      <c r="C144" s="287"/>
      <c r="D144" s="287"/>
      <c r="E144" s="287"/>
      <c r="F144" s="287"/>
      <c r="G144" s="287"/>
      <c r="H144" s="287"/>
      <c r="I144" s="289"/>
    </row>
    <row r="145" spans="1:9" x14ac:dyDescent="0.25">
      <c r="A145" s="104"/>
      <c r="B145" s="104"/>
      <c r="C145" s="104"/>
      <c r="D145" s="104"/>
      <c r="E145" s="104"/>
      <c r="F145" s="104"/>
      <c r="G145" s="104"/>
      <c r="H145" s="104"/>
      <c r="I145" s="104"/>
    </row>
    <row r="146" spans="1:9" x14ac:dyDescent="0.25">
      <c r="A146" s="297"/>
      <c r="B146" s="297"/>
      <c r="C146" s="297"/>
      <c r="D146" s="297"/>
      <c r="E146" s="297"/>
      <c r="F146" s="297"/>
      <c r="G146" s="297"/>
      <c r="H146" s="297"/>
      <c r="I146" s="297"/>
    </row>
    <row r="147" spans="1:9" ht="26.25" x14ac:dyDescent="0.25">
      <c r="A147" s="21">
        <f ca="1">MAX(OFFSET(INDIRECT("A1"),0,0,ROW()-1,1))+1</f>
        <v>8</v>
      </c>
      <c r="B147" s="8" t="s">
        <v>184</v>
      </c>
      <c r="C147" s="8"/>
      <c r="D147" s="8"/>
      <c r="E147" s="8"/>
      <c r="F147" s="290" t="str">
        <f ca="1">IF(OFFSET($B$5,A147,4,1,1),"√  mastered","")</f>
        <v/>
      </c>
      <c r="G147" s="8"/>
      <c r="H147" s="47" t="s">
        <v>57</v>
      </c>
    </row>
    <row r="149" spans="1:9" ht="15" customHeight="1" x14ac:dyDescent="0.25">
      <c r="B149" s="338" t="s">
        <v>348</v>
      </c>
      <c r="C149" s="338"/>
      <c r="D149" s="338"/>
      <c r="E149" s="338"/>
      <c r="F149" s="338"/>
      <c r="G149" s="338"/>
      <c r="H149" s="338"/>
      <c r="I149" s="78"/>
    </row>
    <row r="150" spans="1:9" x14ac:dyDescent="0.25">
      <c r="B150" s="338"/>
      <c r="C150" s="338"/>
      <c r="D150" s="338"/>
      <c r="E150" s="338"/>
      <c r="F150" s="338"/>
      <c r="G150" s="338"/>
      <c r="H150" s="338"/>
    </row>
    <row r="151" spans="1:9" x14ac:dyDescent="0.25">
      <c r="B151" s="338"/>
      <c r="C151" s="338"/>
      <c r="D151" s="338"/>
      <c r="E151" s="338"/>
      <c r="F151" s="338"/>
      <c r="G151" s="338"/>
      <c r="H151" s="338"/>
    </row>
    <row r="153" spans="1:9" x14ac:dyDescent="0.25">
      <c r="B153" s="76" t="s">
        <v>49</v>
      </c>
      <c r="C153" s="367" t="s">
        <v>349</v>
      </c>
      <c r="D153" s="367"/>
      <c r="E153" s="367"/>
      <c r="F153" s="131"/>
      <c r="G153" s="131"/>
      <c r="H153" s="131"/>
    </row>
    <row r="154" spans="1:9" x14ac:dyDescent="0.25">
      <c r="C154" s="367"/>
      <c r="D154" s="367"/>
      <c r="E154" s="367"/>
      <c r="F154" s="131"/>
      <c r="G154" s="131"/>
      <c r="H154" s="131"/>
    </row>
    <row r="155" spans="1:9" x14ac:dyDescent="0.25">
      <c r="A155" s="131"/>
      <c r="B155" s="131"/>
      <c r="C155" s="131"/>
      <c r="D155" s="131"/>
      <c r="E155" s="131"/>
      <c r="F155" s="131"/>
      <c r="G155" s="131"/>
      <c r="H155" s="131"/>
      <c r="I155" s="131"/>
    </row>
    <row r="156" spans="1:9" x14ac:dyDescent="0.25">
      <c r="A156" s="131"/>
      <c r="B156" s="131"/>
      <c r="C156" s="131"/>
      <c r="D156" s="131"/>
      <c r="E156" s="131"/>
      <c r="F156" s="131"/>
      <c r="G156" s="131"/>
      <c r="H156" s="131"/>
      <c r="I156" s="131"/>
    </row>
    <row r="157" spans="1:9" ht="15.75" x14ac:dyDescent="0.25">
      <c r="A157" s="29"/>
      <c r="B157" s="29"/>
      <c r="C157" s="29" t="s">
        <v>50</v>
      </c>
      <c r="D157" s="29"/>
      <c r="E157" s="29"/>
      <c r="F157" s="29"/>
      <c r="G157" s="29"/>
      <c r="H157" s="29"/>
      <c r="I157" s="131"/>
    </row>
    <row r="158" spans="1:9" x14ac:dyDescent="0.25">
      <c r="A158" s="131"/>
      <c r="B158" s="131"/>
      <c r="C158" s="131"/>
      <c r="D158" s="131"/>
      <c r="E158" s="131"/>
      <c r="F158" s="131"/>
      <c r="G158" s="131"/>
      <c r="H158" s="131"/>
      <c r="I158" s="131"/>
    </row>
    <row r="159" spans="1:9" x14ac:dyDescent="0.25">
      <c r="A159" s="131"/>
      <c r="B159" s="131"/>
      <c r="C159" s="131"/>
      <c r="D159" s="131"/>
      <c r="E159" s="131"/>
      <c r="F159" s="131"/>
      <c r="G159" s="131"/>
      <c r="H159" s="131"/>
      <c r="I159" s="131"/>
    </row>
    <row r="160" spans="1:9" x14ac:dyDescent="0.25">
      <c r="A160" s="131"/>
      <c r="B160" s="131" t="s">
        <v>296</v>
      </c>
      <c r="C160" s="131"/>
      <c r="D160" s="131"/>
      <c r="E160" s="131"/>
      <c r="F160" s="131"/>
      <c r="G160" s="133">
        <v>41255</v>
      </c>
      <c r="H160" s="131"/>
      <c r="I160" s="131"/>
    </row>
    <row r="161" spans="1:9" x14ac:dyDescent="0.25">
      <c r="A161" s="131"/>
      <c r="B161" s="131"/>
      <c r="C161" s="131"/>
      <c r="D161" s="131"/>
      <c r="E161" s="131"/>
      <c r="F161" s="131"/>
      <c r="G161" s="131"/>
      <c r="H161" s="131"/>
      <c r="I161" s="131"/>
    </row>
    <row r="162" spans="1:9" x14ac:dyDescent="0.25">
      <c r="A162" s="131"/>
      <c r="B162" s="6" t="s">
        <v>53</v>
      </c>
      <c r="C162" s="131" t="s">
        <v>297</v>
      </c>
      <c r="D162" s="131"/>
      <c r="E162" s="131"/>
      <c r="F162" s="131"/>
      <c r="G162" s="131"/>
      <c r="H162" s="131"/>
      <c r="I162" s="131"/>
    </row>
    <row r="163" spans="1:9" x14ac:dyDescent="0.25">
      <c r="A163" s="131"/>
      <c r="B163" s="6" t="s">
        <v>54</v>
      </c>
      <c r="C163" s="131" t="s">
        <v>298</v>
      </c>
      <c r="D163" s="131"/>
      <c r="E163" s="131"/>
      <c r="F163" s="131"/>
      <c r="G163" s="131"/>
      <c r="H163" s="131"/>
      <c r="I163" s="131"/>
    </row>
    <row r="164" spans="1:9" x14ac:dyDescent="0.25">
      <c r="A164" s="131"/>
      <c r="B164" s="131"/>
      <c r="C164" s="131"/>
      <c r="D164" s="131"/>
      <c r="E164" s="131"/>
      <c r="F164" s="131"/>
      <c r="G164" s="131"/>
      <c r="H164" s="131"/>
      <c r="I164" s="131"/>
    </row>
    <row r="165" spans="1:9" x14ac:dyDescent="0.25">
      <c r="A165" s="131"/>
      <c r="B165" s="131"/>
      <c r="C165" s="131"/>
      <c r="D165" s="131"/>
      <c r="E165" s="131"/>
      <c r="F165" s="131"/>
      <c r="G165" s="131"/>
      <c r="H165" s="131"/>
      <c r="I165" s="131"/>
    </row>
    <row r="166" spans="1:9" ht="15.75" x14ac:dyDescent="0.25">
      <c r="A166" s="108"/>
      <c r="B166" s="108"/>
      <c r="C166" s="108" t="s">
        <v>106</v>
      </c>
      <c r="D166" s="108"/>
      <c r="E166" s="108"/>
      <c r="F166" s="108"/>
      <c r="G166" s="108"/>
      <c r="H166" s="108"/>
      <c r="I166" s="131"/>
    </row>
    <row r="167" spans="1:9" x14ac:dyDescent="0.25">
      <c r="A167" s="131"/>
      <c r="B167" s="129"/>
      <c r="C167" s="129"/>
      <c r="D167" s="129"/>
      <c r="E167" s="129"/>
      <c r="F167" s="129"/>
      <c r="G167" s="129"/>
      <c r="H167" s="129"/>
      <c r="I167" s="131"/>
    </row>
    <row r="168" spans="1:9" x14ac:dyDescent="0.25">
      <c r="A168" s="104"/>
      <c r="B168" s="338" t="s">
        <v>578</v>
      </c>
      <c r="C168" s="338"/>
      <c r="D168" s="338"/>
      <c r="E168" s="338"/>
      <c r="F168" s="338"/>
      <c r="G168" s="338"/>
      <c r="H168" s="338"/>
      <c r="I168" s="104"/>
    </row>
    <row r="169" spans="1:9" x14ac:dyDescent="0.25">
      <c r="A169" s="131"/>
      <c r="B169" s="338"/>
      <c r="C169" s="338"/>
      <c r="D169" s="338"/>
      <c r="E169" s="338"/>
      <c r="F169" s="338"/>
      <c r="G169" s="338"/>
      <c r="H169" s="338"/>
      <c r="I169" s="131"/>
    </row>
    <row r="170" spans="1:9" x14ac:dyDescent="0.25">
      <c r="A170" s="131"/>
      <c r="B170" s="338"/>
      <c r="C170" s="338"/>
      <c r="D170" s="338"/>
      <c r="E170" s="338"/>
      <c r="F170" s="338"/>
      <c r="G170" s="338"/>
      <c r="H170" s="338"/>
      <c r="I170" s="131"/>
    </row>
    <row r="171" spans="1:9" x14ac:dyDescent="0.25">
      <c r="A171" s="131"/>
      <c r="B171" s="131"/>
      <c r="C171" s="130"/>
      <c r="D171" s="130"/>
      <c r="E171" s="130"/>
      <c r="F171" s="131"/>
      <c r="G171" s="131"/>
      <c r="H171" s="131"/>
      <c r="I171" s="131"/>
    </row>
    <row r="172" spans="1:9" x14ac:dyDescent="0.25">
      <c r="B172" s="61" t="s">
        <v>111</v>
      </c>
      <c r="C172" s="84" t="s">
        <v>299</v>
      </c>
    </row>
    <row r="173" spans="1:9" x14ac:dyDescent="0.25">
      <c r="B173" s="86"/>
      <c r="C173" s="86"/>
      <c r="D173" s="86"/>
      <c r="E173" s="86"/>
      <c r="F173" s="86"/>
      <c r="G173" s="86"/>
      <c r="H173" s="86"/>
    </row>
    <row r="174" spans="1:9" x14ac:dyDescent="0.25">
      <c r="A174" s="131"/>
      <c r="B174" s="129"/>
      <c r="C174" s="129"/>
      <c r="D174" s="129"/>
      <c r="E174" s="129"/>
      <c r="F174" s="129"/>
      <c r="G174" s="129"/>
      <c r="H174" s="129"/>
      <c r="I174" s="131"/>
    </row>
    <row r="175" spans="1:9" x14ac:dyDescent="0.25">
      <c r="A175" s="131"/>
      <c r="B175" s="129"/>
      <c r="C175" s="129"/>
      <c r="D175" s="129"/>
      <c r="E175" s="129"/>
      <c r="F175" s="129"/>
      <c r="G175" s="129"/>
      <c r="H175" s="129"/>
      <c r="I175" s="131"/>
    </row>
    <row r="176" spans="1:9" x14ac:dyDescent="0.25">
      <c r="A176" s="131"/>
      <c r="B176" s="129"/>
      <c r="C176" s="129"/>
      <c r="D176" s="129"/>
      <c r="E176" s="129"/>
      <c r="F176" s="129"/>
      <c r="G176" s="129"/>
      <c r="H176" s="129"/>
      <c r="I176" s="131"/>
    </row>
    <row r="177" spans="1:9" x14ac:dyDescent="0.25">
      <c r="A177" s="131"/>
      <c r="B177" s="129"/>
      <c r="C177" s="129"/>
      <c r="D177" s="129"/>
      <c r="E177" s="129"/>
      <c r="F177" s="129"/>
      <c r="G177" s="129"/>
      <c r="H177" s="129"/>
      <c r="I177" s="131"/>
    </row>
    <row r="178" spans="1:9" x14ac:dyDescent="0.25">
      <c r="A178" s="131"/>
      <c r="B178" s="129"/>
      <c r="C178" s="129"/>
      <c r="D178" s="129"/>
      <c r="E178" s="129"/>
      <c r="F178" s="129"/>
      <c r="G178" s="129"/>
      <c r="H178" s="129"/>
      <c r="I178" s="131"/>
    </row>
    <row r="179" spans="1:9" x14ac:dyDescent="0.25">
      <c r="A179" s="131"/>
      <c r="B179" s="129"/>
      <c r="C179" s="381" t="s">
        <v>295</v>
      </c>
      <c r="D179" s="381"/>
      <c r="E179" s="381"/>
      <c r="F179" s="381"/>
      <c r="G179" s="129"/>
      <c r="H179" s="129"/>
      <c r="I179" s="131"/>
    </row>
    <row r="180" spans="1:9" x14ac:dyDescent="0.25">
      <c r="A180" s="131"/>
      <c r="B180" s="129"/>
      <c r="C180" s="129"/>
      <c r="D180" s="129"/>
      <c r="E180" s="129"/>
      <c r="F180" s="129"/>
      <c r="G180" s="129"/>
      <c r="H180" s="129"/>
      <c r="I180" s="131"/>
    </row>
    <row r="181" spans="1:9" s="289" customFormat="1" x14ac:dyDescent="0.25">
      <c r="B181" s="287"/>
      <c r="C181" s="288"/>
      <c r="D181" s="288"/>
      <c r="E181" s="287"/>
      <c r="F181" s="287"/>
      <c r="G181" s="287"/>
      <c r="H181" s="287"/>
    </row>
    <row r="182" spans="1:9" s="289" customFormat="1" ht="18.75" x14ac:dyDescent="0.3">
      <c r="B182" s="273" t="str">
        <f ca="1">"Tip #"&amp;A147</f>
        <v>Tip #8</v>
      </c>
      <c r="C182" s="274"/>
      <c r="D182" s="288"/>
      <c r="E182" s="287"/>
      <c r="F182" s="287"/>
      <c r="G182" s="287"/>
      <c r="H182" s="287"/>
    </row>
    <row r="183" spans="1:9" x14ac:dyDescent="0.25">
      <c r="A183" s="289"/>
      <c r="B183" s="287"/>
      <c r="C183" s="287"/>
      <c r="D183" s="287"/>
      <c r="E183" s="287"/>
      <c r="F183" s="287"/>
      <c r="G183" s="287"/>
      <c r="H183" s="287"/>
      <c r="I183" s="289"/>
    </row>
    <row r="184" spans="1:9" ht="15.75" customHeight="1" x14ac:dyDescent="0.25">
      <c r="B184" s="57"/>
      <c r="C184" s="58" t="s">
        <v>101</v>
      </c>
      <c r="D184" s="59"/>
      <c r="E184" s="59"/>
      <c r="F184" s="59"/>
      <c r="G184" s="59"/>
      <c r="H184" s="59"/>
    </row>
    <row r="185" spans="1:9" ht="15.75" customHeight="1" x14ac:dyDescent="0.25">
      <c r="B185" s="12"/>
      <c r="D185" s="86"/>
      <c r="E185" s="86"/>
      <c r="F185" s="86"/>
      <c r="G185" s="86"/>
      <c r="H185" s="86"/>
    </row>
    <row r="186" spans="1:9" x14ac:dyDescent="0.25">
      <c r="B186" s="61" t="s">
        <v>109</v>
      </c>
      <c r="C186" s="84" t="s">
        <v>183</v>
      </c>
    </row>
    <row r="189" spans="1:9" ht="26.25" x14ac:dyDescent="0.25">
      <c r="A189" s="311">
        <f ca="1">MAX(OFFSET(INDIRECT("A1"),0,0,ROW()-1,1))+1</f>
        <v>9</v>
      </c>
      <c r="B189" s="312" t="s">
        <v>289</v>
      </c>
      <c r="C189" s="312"/>
      <c r="D189" s="312"/>
      <c r="E189" s="312"/>
      <c r="F189" s="313" t="str">
        <f ca="1">IF(OFFSET($B$5,A189,4,1,1),"√  mastered","")</f>
        <v/>
      </c>
      <c r="G189" s="312"/>
      <c r="H189" s="314" t="s">
        <v>57</v>
      </c>
    </row>
    <row r="191" spans="1:9" x14ac:dyDescent="0.25">
      <c r="B191" s="315" t="s">
        <v>599</v>
      </c>
    </row>
    <row r="192" spans="1:9" x14ac:dyDescent="0.25">
      <c r="A192" s="136"/>
      <c r="B192" s="136"/>
      <c r="C192" s="136"/>
      <c r="D192" s="136"/>
      <c r="E192" s="136"/>
      <c r="F192" s="136"/>
      <c r="G192" s="136"/>
      <c r="H192" s="136"/>
      <c r="I192" s="136"/>
    </row>
    <row r="193" spans="1:9" x14ac:dyDescent="0.25">
      <c r="A193" s="297"/>
      <c r="B193" s="297"/>
      <c r="C193" s="297"/>
      <c r="D193" s="297"/>
      <c r="E193" s="297"/>
      <c r="F193" s="297"/>
      <c r="G193" s="297"/>
      <c r="H193" s="297"/>
      <c r="I193" s="297"/>
    </row>
    <row r="194" spans="1:9" ht="26.25" x14ac:dyDescent="0.25">
      <c r="A194" s="311">
        <f ca="1">MAX(OFFSET(INDIRECT("A1"),0,0,ROW()-1,1))+1</f>
        <v>10</v>
      </c>
      <c r="B194" s="312" t="s">
        <v>303</v>
      </c>
      <c r="C194" s="312"/>
      <c r="D194" s="312"/>
      <c r="E194" s="312"/>
      <c r="F194" s="313" t="str">
        <f ca="1">IF(OFFSET($B$5,A194,4,1,1),"√  mastered","")</f>
        <v/>
      </c>
      <c r="G194" s="312"/>
      <c r="H194" s="314" t="s">
        <v>57</v>
      </c>
    </row>
    <row r="196" spans="1:9" x14ac:dyDescent="0.25">
      <c r="B196" s="315" t="s">
        <v>599</v>
      </c>
    </row>
    <row r="197" spans="1:9" x14ac:dyDescent="0.25">
      <c r="A197" s="136"/>
      <c r="B197" s="136"/>
      <c r="C197" s="136"/>
      <c r="D197" s="136"/>
      <c r="E197" s="136"/>
      <c r="F197" s="136"/>
      <c r="G197" s="136"/>
      <c r="H197" s="136"/>
      <c r="I197" s="136"/>
    </row>
    <row r="198" spans="1:9" x14ac:dyDescent="0.25">
      <c r="A198" s="297"/>
      <c r="B198" s="297"/>
      <c r="C198" s="297"/>
      <c r="D198" s="297"/>
      <c r="E198" s="297"/>
      <c r="F198" s="297"/>
      <c r="G198" s="297"/>
      <c r="H198" s="297"/>
      <c r="I198" s="297"/>
    </row>
    <row r="199" spans="1:9" ht="26.25" x14ac:dyDescent="0.25">
      <c r="A199" s="311">
        <f ca="1">MAX(OFFSET(INDIRECT("A1"),0,0,ROW()-1,1))+1</f>
        <v>11</v>
      </c>
      <c r="B199" s="312" t="s">
        <v>304</v>
      </c>
      <c r="C199" s="312"/>
      <c r="D199" s="312"/>
      <c r="E199" s="312"/>
      <c r="F199" s="313" t="str">
        <f ca="1">IF(OFFSET($B$5,A199,4,1,1),"√  mastered","")</f>
        <v/>
      </c>
      <c r="G199" s="312"/>
      <c r="H199" s="314" t="s">
        <v>57</v>
      </c>
    </row>
    <row r="201" spans="1:9" x14ac:dyDescent="0.25">
      <c r="A201" s="104"/>
      <c r="B201" s="315" t="s">
        <v>599</v>
      </c>
      <c r="C201" s="104"/>
      <c r="D201" s="104"/>
      <c r="E201" s="104"/>
      <c r="F201" s="104"/>
      <c r="G201" s="104"/>
      <c r="H201" s="104"/>
      <c r="I201" s="104"/>
    </row>
    <row r="202" spans="1:9" x14ac:dyDescent="0.25">
      <c r="B202" s="77"/>
      <c r="C202" s="77"/>
      <c r="D202" s="77"/>
      <c r="E202" s="77"/>
      <c r="F202" s="77"/>
      <c r="G202" s="77"/>
      <c r="H202" s="77"/>
    </row>
    <row r="203" spans="1:9" x14ac:dyDescent="0.25">
      <c r="A203" s="297"/>
      <c r="B203" s="296"/>
      <c r="C203" s="296"/>
      <c r="D203" s="296"/>
      <c r="E203" s="296"/>
      <c r="F203" s="296"/>
      <c r="G203" s="296"/>
      <c r="H203" s="296"/>
      <c r="I203" s="297"/>
    </row>
    <row r="204" spans="1:9" ht="26.25" x14ac:dyDescent="0.25">
      <c r="A204" s="311">
        <f ca="1">MAX(OFFSET(INDIRECT("A1"),0,0,ROW()-1,1))+1</f>
        <v>12</v>
      </c>
      <c r="B204" s="312" t="s">
        <v>300</v>
      </c>
      <c r="C204" s="312"/>
      <c r="D204" s="312"/>
      <c r="E204" s="312"/>
      <c r="F204" s="313" t="str">
        <f ca="1">IF(OFFSET($B$5,A204,4,1,1),"√  mastered","")</f>
        <v/>
      </c>
      <c r="G204" s="312"/>
      <c r="H204" s="314" t="s">
        <v>57</v>
      </c>
    </row>
    <row r="206" spans="1:9" x14ac:dyDescent="0.25">
      <c r="A206" s="136"/>
      <c r="B206" s="315" t="s">
        <v>599</v>
      </c>
      <c r="C206" s="136"/>
      <c r="D206" s="136"/>
      <c r="E206" s="136"/>
      <c r="F206" s="136"/>
      <c r="G206" s="136"/>
      <c r="H206" s="136"/>
      <c r="I206" s="136"/>
    </row>
    <row r="207" spans="1:9" x14ac:dyDescent="0.25">
      <c r="A207" s="104"/>
      <c r="B207" s="104"/>
      <c r="C207" s="104"/>
      <c r="D207" s="104"/>
      <c r="E207" s="104"/>
      <c r="F207" s="104"/>
      <c r="G207" s="104"/>
      <c r="H207" s="104"/>
      <c r="I207" s="104"/>
    </row>
    <row r="208" spans="1:9" x14ac:dyDescent="0.25">
      <c r="A208" s="297"/>
      <c r="B208" s="297"/>
      <c r="C208" s="297"/>
      <c r="D208" s="297"/>
      <c r="E208" s="297"/>
      <c r="F208" s="297"/>
      <c r="G208" s="297"/>
      <c r="H208" s="297"/>
      <c r="I208" s="297"/>
    </row>
    <row r="209" spans="1:9" ht="26.25" x14ac:dyDescent="0.25">
      <c r="A209" s="311">
        <f ca="1">MAX(OFFSET(INDIRECT("A1"),0,0,ROW()-1,1))+1</f>
        <v>13</v>
      </c>
      <c r="B209" s="312" t="s">
        <v>301</v>
      </c>
      <c r="C209" s="312"/>
      <c r="D209" s="312"/>
      <c r="E209" s="312"/>
      <c r="F209" s="313" t="str">
        <f ca="1">IF(OFFSET($B$5,A209,4,1,1),"√  mastered","")</f>
        <v/>
      </c>
      <c r="G209" s="312"/>
      <c r="H209" s="314" t="s">
        <v>57</v>
      </c>
    </row>
    <row r="211" spans="1:9" x14ac:dyDescent="0.25">
      <c r="A211" s="289"/>
      <c r="B211" s="315" t="s">
        <v>599</v>
      </c>
      <c r="C211" s="287"/>
      <c r="D211" s="287"/>
      <c r="E211" s="287"/>
      <c r="F211" s="287"/>
      <c r="G211" s="287"/>
      <c r="H211" s="287"/>
      <c r="I211" s="289"/>
    </row>
    <row r="212" spans="1:9" x14ac:dyDescent="0.25">
      <c r="A212" s="297"/>
      <c r="B212" s="315"/>
      <c r="C212" s="296"/>
      <c r="D212" s="296"/>
      <c r="E212" s="296"/>
      <c r="F212" s="296"/>
      <c r="G212" s="296"/>
      <c r="H212" s="296"/>
      <c r="I212" s="297"/>
    </row>
    <row r="214" spans="1:9" s="189" customFormat="1" ht="18.75" x14ac:dyDescent="0.3">
      <c r="A214" s="40" t="s">
        <v>75</v>
      </c>
      <c r="B214" s="41"/>
      <c r="C214" s="41"/>
      <c r="D214" s="41"/>
      <c r="E214" s="41"/>
      <c r="F214" s="41"/>
      <c r="G214" s="41"/>
      <c r="H214" s="41"/>
      <c r="I214" s="41"/>
    </row>
    <row r="215" spans="1:9" s="189" customFormat="1" x14ac:dyDescent="0.25">
      <c r="A215" s="43" t="s">
        <v>76</v>
      </c>
      <c r="B215" s="41"/>
      <c r="C215" s="41"/>
      <c r="D215" s="41"/>
      <c r="E215" s="41"/>
      <c r="F215" s="41"/>
      <c r="G215" s="41"/>
      <c r="H215" s="41"/>
      <c r="I215" s="41"/>
    </row>
  </sheetData>
  <mergeCells count="33">
    <mergeCell ref="B28:H29"/>
    <mergeCell ref="C62:C63"/>
    <mergeCell ref="C179:F179"/>
    <mergeCell ref="B168:H170"/>
    <mergeCell ref="C45:G46"/>
    <mergeCell ref="C42:G43"/>
    <mergeCell ref="C71:H71"/>
    <mergeCell ref="C89:C91"/>
    <mergeCell ref="E1:H1"/>
    <mergeCell ref="C108:D111"/>
    <mergeCell ref="C119:H119"/>
    <mergeCell ref="C153:E154"/>
    <mergeCell ref="B149:H151"/>
    <mergeCell ref="C17:D17"/>
    <mergeCell ref="C18:D18"/>
    <mergeCell ref="C95:C96"/>
    <mergeCell ref="C103:D106"/>
    <mergeCell ref="C13:D13"/>
    <mergeCell ref="E62:H62"/>
    <mergeCell ref="E3:H3"/>
    <mergeCell ref="C82:E83"/>
    <mergeCell ref="B76:E80"/>
    <mergeCell ref="C6:D6"/>
    <mergeCell ref="B23:H26"/>
    <mergeCell ref="C7:D7"/>
    <mergeCell ref="C9:D9"/>
    <mergeCell ref="C16:D16"/>
    <mergeCell ref="C11:D11"/>
    <mergeCell ref="C10:D10"/>
    <mergeCell ref="C15:D15"/>
    <mergeCell ref="C12:D12"/>
    <mergeCell ref="C8:D8"/>
    <mergeCell ref="C14:D14"/>
  </mergeCells>
  <conditionalFormatting sqref="E3">
    <cfRule type="dataBar" priority="18">
      <dataBar>
        <cfvo type="num" val="0"/>
        <cfvo type="num" val="1"/>
        <color theme="8"/>
      </dataBar>
      <extLst>
        <ext xmlns:x14="http://schemas.microsoft.com/office/spreadsheetml/2009/9/main" uri="{B025F937-C7B1-47D3-B67F-A62EFF666E3E}">
          <x14:id>{66F9DFD3-78EE-4837-832B-ACE080AF1524}</x14:id>
        </ext>
      </extLst>
    </cfRule>
  </conditionalFormatting>
  <conditionalFormatting sqref="G6:G18">
    <cfRule type="iconSet" priority="2">
      <iconSet iconSet="4Rating" showValue="0">
        <cfvo type="percent" val="0"/>
        <cfvo type="num" val="2"/>
        <cfvo type="num" val="3"/>
        <cfvo type="num" val="4"/>
      </iconSet>
    </cfRule>
  </conditionalFormatting>
  <hyperlinks>
    <hyperlink ref="C71" r:id="rId1" display="http://office.microsoft.com/en-us/excel-help/keyboard-shortcuts-for-formatting-2-32-RZ102673162.aspx?section=8"/>
    <hyperlink ref="C71:H71" r:id="rId2" display="Excel Help: Keyboard shortcuts for formatting"/>
    <hyperlink ref="C119" r:id="rId3" display="http://office.microsoft.com/en-us/excel-help/copy-the-formatting-of-an-object-worksheet-cell-or-text-by-using-format-painter-HA010210327.aspx"/>
    <hyperlink ref="C119:H119" r:id="rId4" display="Copying the formatting of an object, worksheet, cell"/>
    <hyperlink ref="C172" r:id="rId5" display="Job Application Template: Uses Shrink to Fit to ensure everything gets printed"/>
    <hyperlink ref="C6" location="tip_f1" display="tip_f1"/>
    <hyperlink ref="C7" location="tip_f2" display="tip_f2"/>
    <hyperlink ref="C186" r:id="rId6"/>
    <hyperlink ref="H21" location="Formatting!A1" display="▲"/>
    <hyperlink ref="H74" location="Formatting!A1" display="▲"/>
    <hyperlink ref="H122" location="Formatting!A1" display="▲"/>
    <hyperlink ref="H127" location="Formatting!A1" display="▲"/>
    <hyperlink ref="H132" location="Formatting!A1" display="▲"/>
    <hyperlink ref="H137" location="Formatting!A1" display="▲"/>
    <hyperlink ref="H142" location="Formatting!A1" display="▲"/>
    <hyperlink ref="H147" location="Formatting!A1" display="▲"/>
    <hyperlink ref="H189" location="Formatting!A1" display="▲"/>
    <hyperlink ref="H204" location="Formatting!A1" display="▲"/>
    <hyperlink ref="H194" location="Formatting!A1" display="▲"/>
    <hyperlink ref="H199" location="Formatting!A1" display="▲"/>
    <hyperlink ref="H209" location="Formatting!A1" display="▲"/>
    <hyperlink ref="C13" location="tip_f8" display="tip_f8"/>
  </hyperlinks>
  <pageMargins left="0.25" right="0.25" top="0.75" bottom="0.75" header="0.3" footer="0.3"/>
  <pageSetup scale="95" fitToHeight="0"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16411" r:id="rId10" name="Check Box 27">
              <controlPr defaultSize="0" autoFill="0" autoLine="0" autoPict="0">
                <anchor moveWithCells="1">
                  <from>
                    <xdr:col>2</xdr:col>
                    <xdr:colOff>0</xdr:colOff>
                    <xdr:row>66</xdr:row>
                    <xdr:rowOff>0</xdr:rowOff>
                  </from>
                  <to>
                    <xdr:col>2</xdr:col>
                    <xdr:colOff>857250</xdr:colOff>
                    <xdr:row>67</xdr:row>
                    <xdr:rowOff>0</xdr:rowOff>
                  </to>
                </anchor>
              </controlPr>
            </control>
          </mc:Choice>
        </mc:AlternateContent>
        <mc:AlternateContent xmlns:mc="http://schemas.openxmlformats.org/markup-compatibility/2006">
          <mc:Choice Requires="x14">
            <control shapeId="16412" r:id="rId11" name="Check Box 28">
              <controlPr defaultSize="0" autoFill="0" autoLine="0" autoPict="0">
                <anchor moveWithCells="1">
                  <from>
                    <xdr:col>2</xdr:col>
                    <xdr:colOff>0</xdr:colOff>
                    <xdr:row>114</xdr:row>
                    <xdr:rowOff>0</xdr:rowOff>
                  </from>
                  <to>
                    <xdr:col>2</xdr:col>
                    <xdr:colOff>857250</xdr:colOff>
                    <xdr:row>115</xdr:row>
                    <xdr:rowOff>0</xdr:rowOff>
                  </to>
                </anchor>
              </controlPr>
            </control>
          </mc:Choice>
        </mc:AlternateContent>
        <mc:AlternateContent xmlns:mc="http://schemas.openxmlformats.org/markup-compatibility/2006">
          <mc:Choice Requires="x14">
            <control shapeId="16418" r:id="rId12" name="Check Box 34">
              <controlPr defaultSize="0" autoFill="0" autoLine="0" autoPict="0">
                <anchor moveWithCells="1">
                  <from>
                    <xdr:col>2</xdr:col>
                    <xdr:colOff>0</xdr:colOff>
                    <xdr:row>181</xdr:row>
                    <xdr:rowOff>0</xdr:rowOff>
                  </from>
                  <to>
                    <xdr:col>2</xdr:col>
                    <xdr:colOff>857250</xdr:colOff>
                    <xdr:row>182</xdr:row>
                    <xdr:rowOff>0</xdr:rowOff>
                  </to>
                </anchor>
              </controlPr>
            </control>
          </mc:Choice>
        </mc:AlternateContent>
      </controls>
    </mc:Choice>
  </mc:AlternateContent>
  <tableParts count="1">
    <tablePart r:id="rId13"/>
  </tableParts>
  <extLst>
    <ext xmlns:x14="http://schemas.microsoft.com/office/spreadsheetml/2009/9/main" uri="{78C0D931-6437-407d-A8EE-F0AAD7539E65}">
      <x14:conditionalFormattings>
        <x14:conditionalFormatting xmlns:xm="http://schemas.microsoft.com/office/excel/2006/main">
          <x14:cfRule type="dataBar" id="{66F9DFD3-78EE-4837-832B-ACE080AF1524}">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1" id="{ADBE3BA5-0C8D-4EC9-9D11-47C83DCA650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sheetPr>
  <dimension ref="A1:M394"/>
  <sheetViews>
    <sheetView showGridLines="0" zoomScaleNormal="100" workbookViewId="0"/>
  </sheetViews>
  <sheetFormatPr defaultColWidth="0" defaultRowHeight="15" x14ac:dyDescent="0.25"/>
  <cols>
    <col min="1" max="1" width="7.7109375" customWidth="1"/>
    <col min="2" max="2" width="10.7109375" customWidth="1"/>
    <col min="3" max="3" width="9.140625" customWidth="1"/>
    <col min="4" max="4" width="9.7109375" customWidth="1"/>
    <col min="5" max="5" width="9.140625" customWidth="1"/>
    <col min="6" max="6" width="9.7109375" customWidth="1"/>
    <col min="7" max="12" width="9.140625" customWidth="1"/>
    <col min="13" max="13" width="0" hidden="1" customWidth="1"/>
    <col min="14" max="16384" width="9.140625" hidden="1"/>
  </cols>
  <sheetData>
    <row r="1" spans="1:12" ht="31.5" x14ac:dyDescent="0.5">
      <c r="A1" s="275" t="s">
        <v>521</v>
      </c>
      <c r="H1" s="360"/>
      <c r="I1" s="360"/>
      <c r="J1" s="360"/>
      <c r="K1" s="360"/>
    </row>
    <row r="3" spans="1:12" ht="21.75" thickBot="1" x14ac:dyDescent="0.4">
      <c r="A3" s="49" t="s">
        <v>79</v>
      </c>
      <c r="B3" s="7"/>
      <c r="C3" s="7"/>
      <c r="D3" s="7"/>
      <c r="E3" s="7"/>
      <c r="F3" s="7"/>
      <c r="G3" s="45" t="s">
        <v>82</v>
      </c>
      <c r="H3" s="354">
        <f>SUM(I5:I28)/(ROWS(I5:I28)-2)</f>
        <v>0</v>
      </c>
      <c r="I3" s="354"/>
      <c r="J3" s="354"/>
      <c r="K3" s="354"/>
    </row>
    <row r="5" spans="1:12" x14ac:dyDescent="0.25">
      <c r="B5" s="156"/>
      <c r="C5" s="156"/>
      <c r="D5" s="156"/>
      <c r="H5" s="156"/>
      <c r="I5" s="44" t="s">
        <v>81</v>
      </c>
      <c r="J5" s="96"/>
      <c r="K5" s="44" t="s">
        <v>377</v>
      </c>
    </row>
    <row r="6" spans="1:12" ht="15.75" x14ac:dyDescent="0.25">
      <c r="B6" s="165">
        <v>1</v>
      </c>
      <c r="C6" s="389" t="s">
        <v>382</v>
      </c>
      <c r="D6" s="389"/>
      <c r="E6" s="389"/>
      <c r="F6" s="389"/>
      <c r="G6" s="389"/>
      <c r="H6" s="389"/>
      <c r="I6" s="278" t="str">
        <f>IF(J6,1*J6," - ")</f>
        <v xml:space="preserve"> - </v>
      </c>
      <c r="J6" s="335" t="b">
        <v>0</v>
      </c>
      <c r="K6" s="218">
        <v>1</v>
      </c>
      <c r="L6" s="19"/>
    </row>
    <row r="7" spans="1:12" ht="15.75" x14ac:dyDescent="0.25">
      <c r="B7" s="165">
        <v>2</v>
      </c>
      <c r="C7" s="389" t="s">
        <v>402</v>
      </c>
      <c r="D7" s="389"/>
      <c r="E7" s="389"/>
      <c r="F7" s="389"/>
      <c r="G7" s="389"/>
      <c r="H7" s="389"/>
      <c r="I7" s="278" t="str">
        <f t="shared" ref="I7:I27" si="0">IF(J7,1*J7," - ")</f>
        <v xml:space="preserve"> - </v>
      </c>
      <c r="J7" s="335" t="b">
        <v>0</v>
      </c>
      <c r="K7" s="218">
        <v>1</v>
      </c>
      <c r="L7" s="19"/>
    </row>
    <row r="8" spans="1:12" ht="15.75" x14ac:dyDescent="0.25">
      <c r="B8" s="165">
        <v>3</v>
      </c>
      <c r="C8" s="389" t="s">
        <v>381</v>
      </c>
      <c r="D8" s="389"/>
      <c r="E8" s="389"/>
      <c r="F8" s="389"/>
      <c r="G8" s="389"/>
      <c r="H8" s="389"/>
      <c r="I8" s="278" t="str">
        <f t="shared" si="0"/>
        <v xml:space="preserve"> - </v>
      </c>
      <c r="J8" s="335" t="b">
        <v>0</v>
      </c>
      <c r="K8" s="218">
        <v>1</v>
      </c>
      <c r="L8" s="19"/>
    </row>
    <row r="9" spans="1:12" ht="15.75" x14ac:dyDescent="0.25">
      <c r="B9" s="165">
        <v>4</v>
      </c>
      <c r="C9" s="389" t="s">
        <v>403</v>
      </c>
      <c r="D9" s="389"/>
      <c r="E9" s="389"/>
      <c r="F9" s="389"/>
      <c r="G9" s="389"/>
      <c r="H9" s="389"/>
      <c r="I9" s="278" t="str">
        <f t="shared" si="0"/>
        <v xml:space="preserve"> - </v>
      </c>
      <c r="J9" s="335" t="b">
        <v>0</v>
      </c>
      <c r="K9" s="218">
        <v>1</v>
      </c>
      <c r="L9" s="19"/>
    </row>
    <row r="10" spans="1:12" ht="15.75" x14ac:dyDescent="0.25">
      <c r="B10" s="308">
        <v>5</v>
      </c>
      <c r="C10" s="359" t="s">
        <v>169</v>
      </c>
      <c r="D10" s="359"/>
      <c r="E10" s="359"/>
      <c r="F10" s="359"/>
      <c r="G10" s="359"/>
      <c r="H10" s="359"/>
      <c r="I10" s="309" t="str">
        <f t="shared" si="0"/>
        <v xml:space="preserve"> - </v>
      </c>
      <c r="J10" s="335" t="b">
        <v>0</v>
      </c>
      <c r="K10" s="218">
        <v>1</v>
      </c>
      <c r="L10" s="19"/>
    </row>
    <row r="11" spans="1:12" ht="15.75" x14ac:dyDescent="0.25">
      <c r="B11" s="308">
        <v>6</v>
      </c>
      <c r="C11" s="359" t="s">
        <v>40</v>
      </c>
      <c r="D11" s="359"/>
      <c r="E11" s="359"/>
      <c r="F11" s="359"/>
      <c r="G11" s="359"/>
      <c r="H11" s="359"/>
      <c r="I11" s="309" t="str">
        <f t="shared" si="0"/>
        <v xml:space="preserve"> - </v>
      </c>
      <c r="J11" s="335" t="b">
        <v>0</v>
      </c>
      <c r="K11" s="218">
        <v>1</v>
      </c>
      <c r="L11" s="19"/>
    </row>
    <row r="12" spans="1:12" s="177" customFormat="1" ht="15.75" x14ac:dyDescent="0.25">
      <c r="B12" s="308">
        <v>7</v>
      </c>
      <c r="C12" s="359" t="s">
        <v>421</v>
      </c>
      <c r="D12" s="359"/>
      <c r="E12" s="359"/>
      <c r="F12" s="359"/>
      <c r="G12" s="359"/>
      <c r="H12" s="359"/>
      <c r="I12" s="309" t="str">
        <f t="shared" si="0"/>
        <v xml:space="preserve"> - </v>
      </c>
      <c r="J12" s="335" t="b">
        <v>0</v>
      </c>
      <c r="K12" s="187">
        <v>2</v>
      </c>
      <c r="L12" s="19"/>
    </row>
    <row r="13" spans="1:12" ht="15.75" x14ac:dyDescent="0.25">
      <c r="B13" s="308">
        <v>8</v>
      </c>
      <c r="C13" s="359" t="s">
        <v>42</v>
      </c>
      <c r="D13" s="359"/>
      <c r="E13" s="359"/>
      <c r="F13" s="359"/>
      <c r="G13" s="359"/>
      <c r="H13" s="359"/>
      <c r="I13" s="309" t="str">
        <f t="shared" si="0"/>
        <v xml:space="preserve"> - </v>
      </c>
      <c r="J13" s="335" t="b">
        <v>0</v>
      </c>
      <c r="K13" s="187">
        <v>2</v>
      </c>
      <c r="L13" s="19"/>
    </row>
    <row r="14" spans="1:12" ht="15.75" x14ac:dyDescent="0.25">
      <c r="B14" s="308">
        <v>9</v>
      </c>
      <c r="C14" s="359" t="s">
        <v>43</v>
      </c>
      <c r="D14" s="359"/>
      <c r="E14" s="359"/>
      <c r="F14" s="359"/>
      <c r="G14" s="359"/>
      <c r="H14" s="359"/>
      <c r="I14" s="309" t="str">
        <f t="shared" si="0"/>
        <v xml:space="preserve"> - </v>
      </c>
      <c r="J14" s="335" t="b">
        <v>0</v>
      </c>
      <c r="K14" s="187">
        <v>2</v>
      </c>
      <c r="L14" s="19"/>
    </row>
    <row r="15" spans="1:12" ht="15.75" x14ac:dyDescent="0.25">
      <c r="B15" s="308">
        <v>10</v>
      </c>
      <c r="C15" s="359" t="s">
        <v>420</v>
      </c>
      <c r="D15" s="359"/>
      <c r="E15" s="359"/>
      <c r="F15" s="359"/>
      <c r="G15" s="359"/>
      <c r="H15" s="359"/>
      <c r="I15" s="309" t="str">
        <f t="shared" si="0"/>
        <v xml:space="preserve"> - </v>
      </c>
      <c r="J15" s="335" t="b">
        <v>0</v>
      </c>
      <c r="K15" s="187">
        <v>3</v>
      </c>
      <c r="L15" s="19"/>
    </row>
    <row r="16" spans="1:12" ht="15.75" x14ac:dyDescent="0.25">
      <c r="B16" s="308">
        <v>11</v>
      </c>
      <c r="C16" s="359" t="s">
        <v>581</v>
      </c>
      <c r="D16" s="359"/>
      <c r="E16" s="359"/>
      <c r="F16" s="359"/>
      <c r="G16" s="359"/>
      <c r="H16" s="359"/>
      <c r="I16" s="309" t="str">
        <f t="shared" si="0"/>
        <v xml:space="preserve"> - </v>
      </c>
      <c r="J16" s="335" t="b">
        <v>0</v>
      </c>
      <c r="K16" s="187">
        <v>2</v>
      </c>
      <c r="L16" s="19"/>
    </row>
    <row r="17" spans="1:12" s="269" customFormat="1" ht="15.75" x14ac:dyDescent="0.25">
      <c r="B17" s="308">
        <v>12</v>
      </c>
      <c r="C17" s="359" t="s">
        <v>580</v>
      </c>
      <c r="D17" s="359"/>
      <c r="E17" s="359"/>
      <c r="F17" s="359"/>
      <c r="G17" s="359"/>
      <c r="H17" s="359"/>
      <c r="I17" s="309" t="str">
        <f t="shared" si="0"/>
        <v xml:space="preserve"> - </v>
      </c>
      <c r="J17" s="335" t="b">
        <v>0</v>
      </c>
      <c r="K17" s="267">
        <v>2</v>
      </c>
      <c r="L17" s="19"/>
    </row>
    <row r="18" spans="1:12" s="269" customFormat="1" ht="15.75" x14ac:dyDescent="0.25">
      <c r="B18" s="308">
        <v>13</v>
      </c>
      <c r="C18" s="359" t="s">
        <v>579</v>
      </c>
      <c r="D18" s="359"/>
      <c r="E18" s="359"/>
      <c r="F18" s="359"/>
      <c r="G18" s="359"/>
      <c r="H18" s="359"/>
      <c r="I18" s="309" t="str">
        <f t="shared" si="0"/>
        <v xml:space="preserve"> - </v>
      </c>
      <c r="J18" s="335" t="b">
        <v>0</v>
      </c>
      <c r="K18" s="267">
        <v>2</v>
      </c>
      <c r="L18" s="19"/>
    </row>
    <row r="19" spans="1:12" ht="15.75" x14ac:dyDescent="0.25">
      <c r="B19" s="308">
        <v>14</v>
      </c>
      <c r="C19" s="359" t="s">
        <v>425</v>
      </c>
      <c r="D19" s="359"/>
      <c r="E19" s="359"/>
      <c r="F19" s="359"/>
      <c r="G19" s="359"/>
      <c r="H19" s="359"/>
      <c r="I19" s="309" t="str">
        <f t="shared" si="0"/>
        <v xml:space="preserve"> - </v>
      </c>
      <c r="J19" s="335" t="b">
        <v>0</v>
      </c>
      <c r="K19" s="187">
        <v>2</v>
      </c>
      <c r="L19" s="19"/>
    </row>
    <row r="20" spans="1:12" s="182" customFormat="1" ht="15.75" x14ac:dyDescent="0.25">
      <c r="B20" s="308">
        <v>15</v>
      </c>
      <c r="C20" s="359" t="s">
        <v>426</v>
      </c>
      <c r="D20" s="359"/>
      <c r="E20" s="359"/>
      <c r="F20" s="359"/>
      <c r="G20" s="359"/>
      <c r="H20" s="359"/>
      <c r="I20" s="309" t="str">
        <f t="shared" si="0"/>
        <v xml:space="preserve"> - </v>
      </c>
      <c r="J20" s="335" t="b">
        <v>0</v>
      </c>
      <c r="K20" s="187">
        <v>2</v>
      </c>
      <c r="L20" s="19"/>
    </row>
    <row r="21" spans="1:12" ht="15.75" x14ac:dyDescent="0.25">
      <c r="B21" s="308">
        <v>16</v>
      </c>
      <c r="C21" s="359" t="s">
        <v>417</v>
      </c>
      <c r="D21" s="359"/>
      <c r="E21" s="359"/>
      <c r="F21" s="359"/>
      <c r="G21" s="359"/>
      <c r="H21" s="359"/>
      <c r="I21" s="309" t="str">
        <f t="shared" si="0"/>
        <v xml:space="preserve"> - </v>
      </c>
      <c r="J21" s="335" t="b">
        <v>0</v>
      </c>
      <c r="K21" s="187">
        <v>2</v>
      </c>
      <c r="L21" s="19"/>
    </row>
    <row r="22" spans="1:12" ht="15.75" x14ac:dyDescent="0.25">
      <c r="B22" s="308">
        <v>17</v>
      </c>
      <c r="C22" s="359" t="s">
        <v>205</v>
      </c>
      <c r="D22" s="359"/>
      <c r="E22" s="359"/>
      <c r="F22" s="359"/>
      <c r="G22" s="359"/>
      <c r="H22" s="359"/>
      <c r="I22" s="309" t="str">
        <f t="shared" si="0"/>
        <v xml:space="preserve"> - </v>
      </c>
      <c r="J22" s="335" t="b">
        <v>0</v>
      </c>
      <c r="K22" s="187">
        <v>2</v>
      </c>
      <c r="L22" s="19"/>
    </row>
    <row r="23" spans="1:12" s="131" customFormat="1" ht="15.75" x14ac:dyDescent="0.25">
      <c r="B23" s="308">
        <v>18</v>
      </c>
      <c r="C23" s="359" t="s">
        <v>493</v>
      </c>
      <c r="D23" s="359"/>
      <c r="E23" s="359"/>
      <c r="F23" s="359"/>
      <c r="G23" s="359"/>
      <c r="H23" s="359"/>
      <c r="I23" s="309" t="str">
        <f t="shared" si="0"/>
        <v xml:space="preserve"> - </v>
      </c>
      <c r="J23" s="335" t="b">
        <v>0</v>
      </c>
      <c r="K23" s="187">
        <v>2</v>
      </c>
      <c r="L23" s="19"/>
    </row>
    <row r="24" spans="1:12" s="182" customFormat="1" ht="15.75" x14ac:dyDescent="0.25">
      <c r="B24" s="308">
        <v>19</v>
      </c>
      <c r="C24" s="359" t="s">
        <v>427</v>
      </c>
      <c r="D24" s="359"/>
      <c r="E24" s="359"/>
      <c r="F24" s="359"/>
      <c r="G24" s="359"/>
      <c r="H24" s="359"/>
      <c r="I24" s="309" t="str">
        <f t="shared" si="0"/>
        <v xml:space="preserve"> - </v>
      </c>
      <c r="J24" s="335" t="b">
        <v>0</v>
      </c>
      <c r="K24" s="187">
        <v>2</v>
      </c>
      <c r="L24" s="2"/>
    </row>
    <row r="25" spans="1:12" s="131" customFormat="1" ht="15.75" x14ac:dyDescent="0.25">
      <c r="B25" s="308">
        <v>20</v>
      </c>
      <c r="C25" s="359" t="s">
        <v>41</v>
      </c>
      <c r="D25" s="359"/>
      <c r="E25" s="359"/>
      <c r="F25" s="359"/>
      <c r="G25" s="359"/>
      <c r="H25" s="359"/>
      <c r="I25" s="309" t="str">
        <f t="shared" si="0"/>
        <v xml:space="preserve"> - </v>
      </c>
      <c r="J25" s="335" t="b">
        <v>0</v>
      </c>
      <c r="K25" s="187">
        <v>2</v>
      </c>
      <c r="L25" s="248"/>
    </row>
    <row r="26" spans="1:12" s="131" customFormat="1" ht="15.75" x14ac:dyDescent="0.25">
      <c r="B26" s="308">
        <v>21</v>
      </c>
      <c r="C26" s="359" t="s">
        <v>204</v>
      </c>
      <c r="D26" s="359"/>
      <c r="E26" s="359"/>
      <c r="F26" s="359"/>
      <c r="G26" s="359"/>
      <c r="H26" s="359"/>
      <c r="I26" s="309" t="str">
        <f t="shared" si="0"/>
        <v xml:space="preserve"> - </v>
      </c>
      <c r="J26" s="335" t="b">
        <v>0</v>
      </c>
      <c r="K26" s="187">
        <v>2</v>
      </c>
      <c r="L26" s="189"/>
    </row>
    <row r="27" spans="1:12" s="131" customFormat="1" ht="15.75" x14ac:dyDescent="0.25">
      <c r="B27" s="308">
        <v>22</v>
      </c>
      <c r="C27" s="359" t="s">
        <v>378</v>
      </c>
      <c r="D27" s="359"/>
      <c r="E27" s="359"/>
      <c r="F27" s="359"/>
      <c r="G27" s="359"/>
      <c r="H27" s="359"/>
      <c r="I27" s="309" t="str">
        <f t="shared" si="0"/>
        <v xml:space="preserve"> - </v>
      </c>
      <c r="J27" s="335" t="b">
        <v>0</v>
      </c>
      <c r="K27" s="187">
        <v>2</v>
      </c>
      <c r="L27" s="189"/>
    </row>
    <row r="28" spans="1:12" ht="15.75" x14ac:dyDescent="0.25">
      <c r="B28" s="46"/>
    </row>
    <row r="29" spans="1:12" s="156" customFormat="1" x14ac:dyDescent="0.25"/>
    <row r="30" spans="1:12" s="156" customFormat="1" ht="26.25" x14ac:dyDescent="0.25">
      <c r="A30" s="21">
        <f ca="1">MAX(OFFSET(INDIRECT("A1"),0,0,ROW()-1,1))+1</f>
        <v>1</v>
      </c>
      <c r="B30" s="23" t="s">
        <v>382</v>
      </c>
      <c r="C30" s="8"/>
      <c r="D30" s="8"/>
      <c r="E30" s="8"/>
      <c r="F30" s="8"/>
      <c r="G30" s="8"/>
      <c r="H30" s="8"/>
      <c r="I30" s="290" t="str">
        <f ca="1">IF(OFFSET($B$5,A30,8,1,1),"√  mastered","")</f>
        <v/>
      </c>
      <c r="J30" s="8"/>
      <c r="K30" s="47" t="s">
        <v>57</v>
      </c>
    </row>
    <row r="31" spans="1:12" s="156" customFormat="1" x14ac:dyDescent="0.25"/>
    <row r="32" spans="1:12" s="156" customFormat="1" ht="15" customHeight="1" x14ac:dyDescent="0.25">
      <c r="B32" s="338" t="s">
        <v>472</v>
      </c>
      <c r="C32" s="338"/>
      <c r="D32" s="338"/>
      <c r="E32" s="338"/>
      <c r="F32" s="338"/>
      <c r="G32" s="338"/>
      <c r="H32" s="338"/>
      <c r="I32" s="338"/>
      <c r="J32" s="338"/>
      <c r="K32" s="338"/>
    </row>
    <row r="33" spans="1:11" s="156" customFormat="1" x14ac:dyDescent="0.25">
      <c r="B33" s="338"/>
      <c r="C33" s="338"/>
      <c r="D33" s="338"/>
      <c r="E33" s="338"/>
      <c r="F33" s="338"/>
      <c r="G33" s="338"/>
      <c r="H33" s="338"/>
      <c r="I33" s="338"/>
      <c r="J33" s="338"/>
      <c r="K33" s="338"/>
    </row>
    <row r="34" spans="1:11" s="156" customFormat="1" x14ac:dyDescent="0.25">
      <c r="B34" s="338"/>
      <c r="C34" s="338"/>
      <c r="D34" s="338"/>
      <c r="E34" s="338"/>
      <c r="F34" s="338"/>
      <c r="G34" s="338"/>
      <c r="H34" s="338"/>
      <c r="I34" s="338"/>
      <c r="J34" s="338"/>
      <c r="K34" s="338"/>
    </row>
    <row r="35" spans="1:11" s="156" customFormat="1" x14ac:dyDescent="0.25">
      <c r="B35" s="338"/>
      <c r="C35" s="338"/>
      <c r="D35" s="338"/>
      <c r="E35" s="338"/>
      <c r="F35" s="338"/>
      <c r="G35" s="338"/>
      <c r="H35" s="338"/>
      <c r="I35" s="338"/>
      <c r="J35" s="338"/>
      <c r="K35" s="338"/>
    </row>
    <row r="36" spans="1:11" s="156" customFormat="1" x14ac:dyDescent="0.25">
      <c r="B36" s="338"/>
      <c r="C36" s="338"/>
      <c r="D36" s="338"/>
      <c r="E36" s="338"/>
      <c r="F36" s="338"/>
      <c r="G36" s="338"/>
      <c r="H36" s="338"/>
      <c r="I36" s="338"/>
      <c r="J36" s="338"/>
      <c r="K36" s="338"/>
    </row>
    <row r="37" spans="1:11" s="156" customFormat="1" x14ac:dyDescent="0.25">
      <c r="B37" s="338"/>
      <c r="C37" s="338"/>
      <c r="D37" s="338"/>
      <c r="E37" s="338"/>
      <c r="F37" s="338"/>
      <c r="G37" s="338"/>
      <c r="H37" s="338"/>
      <c r="I37" s="338"/>
      <c r="J37" s="338"/>
      <c r="K37" s="338"/>
    </row>
    <row r="38" spans="1:11" s="156" customFormat="1" x14ac:dyDescent="0.25">
      <c r="B38" s="338"/>
      <c r="C38" s="338"/>
      <c r="D38" s="338"/>
      <c r="E38" s="338"/>
      <c r="F38" s="338"/>
      <c r="G38" s="338"/>
      <c r="H38" s="338"/>
      <c r="I38" s="338"/>
      <c r="J38" s="338"/>
      <c r="K38" s="338"/>
    </row>
    <row r="39" spans="1:11" s="156" customFormat="1" x14ac:dyDescent="0.25">
      <c r="B39" s="338"/>
      <c r="C39" s="338"/>
      <c r="D39" s="338"/>
      <c r="E39" s="338"/>
      <c r="F39" s="338"/>
      <c r="G39" s="338"/>
      <c r="H39" s="338"/>
      <c r="I39" s="338"/>
      <c r="J39" s="338"/>
      <c r="K39" s="338"/>
    </row>
    <row r="40" spans="1:11" s="156" customFormat="1" x14ac:dyDescent="0.25">
      <c r="B40" s="156" t="s">
        <v>385</v>
      </c>
    </row>
    <row r="41" spans="1:11" s="156" customFormat="1" x14ac:dyDescent="0.25"/>
    <row r="42" spans="1:11" s="156" customFormat="1" x14ac:dyDescent="0.25">
      <c r="B42" s="61" t="s">
        <v>129</v>
      </c>
      <c r="C42" s="336" t="s">
        <v>384</v>
      </c>
      <c r="D42" s="336"/>
      <c r="E42" s="336"/>
      <c r="F42" s="336"/>
      <c r="G42" s="336"/>
      <c r="H42" s="336"/>
      <c r="I42" s="336"/>
      <c r="J42" s="336"/>
      <c r="K42" s="336"/>
    </row>
    <row r="44" spans="1:11" x14ac:dyDescent="0.25">
      <c r="B44" s="61" t="s">
        <v>129</v>
      </c>
      <c r="C44" s="391" t="s">
        <v>386</v>
      </c>
      <c r="D44" s="391"/>
      <c r="E44" s="391"/>
      <c r="F44" s="391"/>
      <c r="G44" s="391"/>
      <c r="H44" s="391"/>
      <c r="I44" s="391"/>
      <c r="J44" s="391"/>
      <c r="K44" s="391"/>
    </row>
    <row r="46" spans="1:11" s="156" customFormat="1" x14ac:dyDescent="0.25">
      <c r="B46" s="168"/>
      <c r="C46" s="168"/>
      <c r="D46" s="168"/>
      <c r="E46" s="168"/>
      <c r="F46" s="168"/>
      <c r="G46" s="168"/>
      <c r="H46" s="168"/>
    </row>
    <row r="47" spans="1:11" s="156" customFormat="1" ht="15.75" x14ac:dyDescent="0.25">
      <c r="A47" s="29"/>
      <c r="B47" s="29"/>
      <c r="C47" s="29" t="s">
        <v>50</v>
      </c>
      <c r="D47" s="29"/>
      <c r="E47" s="29"/>
      <c r="F47" s="29"/>
      <c r="G47" s="29"/>
      <c r="H47" s="29"/>
      <c r="I47" s="29"/>
      <c r="J47" s="29"/>
      <c r="K47" s="29"/>
    </row>
    <row r="48" spans="1:11" s="156" customFormat="1" x14ac:dyDescent="0.25">
      <c r="B48" s="168"/>
      <c r="C48" s="168"/>
      <c r="D48" s="168"/>
      <c r="E48" s="168"/>
      <c r="F48" s="168"/>
      <c r="G48" s="168"/>
      <c r="H48" s="168"/>
    </row>
    <row r="49" spans="2:11" s="189" customFormat="1" x14ac:dyDescent="0.25">
      <c r="B49" s="195"/>
      <c r="C49" s="195"/>
      <c r="D49" s="195"/>
      <c r="E49" s="195"/>
      <c r="F49" s="195"/>
      <c r="G49" s="195"/>
      <c r="H49" s="195"/>
    </row>
    <row r="50" spans="2:11" s="189" customFormat="1" ht="19.5" thickBot="1" x14ac:dyDescent="0.35">
      <c r="B50" s="7" t="s">
        <v>449</v>
      </c>
      <c r="C50" s="7"/>
      <c r="D50" s="7"/>
      <c r="E50" s="7"/>
      <c r="F50" s="7"/>
      <c r="G50" s="7"/>
      <c r="H50" s="7"/>
      <c r="I50" s="7"/>
      <c r="J50" s="7"/>
      <c r="K50" s="7"/>
    </row>
    <row r="51" spans="2:11" s="156" customFormat="1" x14ac:dyDescent="0.25"/>
    <row r="52" spans="2:11" s="189" customFormat="1" x14ac:dyDescent="0.25">
      <c r="B52" s="338" t="s">
        <v>473</v>
      </c>
      <c r="C52" s="338"/>
      <c r="D52" s="338"/>
      <c r="E52" s="338"/>
      <c r="F52" s="338"/>
      <c r="H52" s="44" t="s">
        <v>379</v>
      </c>
      <c r="I52" s="44" t="s">
        <v>210</v>
      </c>
      <c r="J52" s="44" t="s">
        <v>439</v>
      </c>
    </row>
    <row r="53" spans="2:11" s="189" customFormat="1" x14ac:dyDescent="0.25">
      <c r="B53" s="338"/>
      <c r="C53" s="338"/>
      <c r="D53" s="338"/>
      <c r="E53" s="338"/>
      <c r="F53" s="338"/>
      <c r="H53" s="198">
        <v>10</v>
      </c>
      <c r="I53" s="198">
        <v>2</v>
      </c>
      <c r="J53" s="198">
        <v>3</v>
      </c>
    </row>
    <row r="54" spans="2:11" s="189" customFormat="1" x14ac:dyDescent="0.25"/>
    <row r="55" spans="2:11" s="189" customFormat="1" x14ac:dyDescent="0.25">
      <c r="B55" s="189" t="s">
        <v>441</v>
      </c>
      <c r="K55" s="200" t="s">
        <v>450</v>
      </c>
    </row>
    <row r="56" spans="2:11" s="189" customFormat="1" x14ac:dyDescent="0.25">
      <c r="B56" s="87" t="s">
        <v>53</v>
      </c>
      <c r="C56" s="196" t="s">
        <v>442</v>
      </c>
      <c r="H56" s="26" t="s">
        <v>419</v>
      </c>
      <c r="I56" s="383"/>
      <c r="J56" s="384"/>
      <c r="K56" s="189">
        <f>H53+I53</f>
        <v>12</v>
      </c>
    </row>
    <row r="57" spans="2:11" s="189" customFormat="1" x14ac:dyDescent="0.25">
      <c r="B57" s="87" t="s">
        <v>54</v>
      </c>
      <c r="C57" s="196" t="s">
        <v>443</v>
      </c>
    </row>
    <row r="58" spans="2:11" s="189" customFormat="1" x14ac:dyDescent="0.25">
      <c r="B58" s="87" t="s">
        <v>55</v>
      </c>
      <c r="C58" s="196" t="s">
        <v>444</v>
      </c>
    </row>
    <row r="59" spans="2:11" s="189" customFormat="1" x14ac:dyDescent="0.25">
      <c r="B59" s="87" t="s">
        <v>280</v>
      </c>
      <c r="C59" s="196" t="s">
        <v>445</v>
      </c>
    </row>
    <row r="60" spans="2:11" s="189" customFormat="1" x14ac:dyDescent="0.25"/>
    <row r="61" spans="2:11" s="189" customFormat="1" x14ac:dyDescent="0.25">
      <c r="B61" s="189" t="s">
        <v>446</v>
      </c>
      <c r="H61" s="26" t="s">
        <v>419</v>
      </c>
      <c r="I61" s="383"/>
      <c r="J61" s="384"/>
      <c r="K61" s="189">
        <f>J53-I53</f>
        <v>1</v>
      </c>
    </row>
    <row r="62" spans="2:11" s="189" customFormat="1" x14ac:dyDescent="0.25"/>
    <row r="63" spans="2:11" s="189" customFormat="1" x14ac:dyDescent="0.25">
      <c r="B63" s="189" t="s">
        <v>447</v>
      </c>
      <c r="H63" s="26" t="s">
        <v>419</v>
      </c>
      <c r="I63" s="383"/>
      <c r="J63" s="384"/>
      <c r="K63" s="189">
        <f>I53*J53</f>
        <v>6</v>
      </c>
    </row>
    <row r="64" spans="2:11" s="189" customFormat="1" x14ac:dyDescent="0.25">
      <c r="H64" s="26"/>
    </row>
    <row r="65" spans="2:11" s="189" customFormat="1" x14ac:dyDescent="0.25">
      <c r="B65" s="189" t="s">
        <v>448</v>
      </c>
      <c r="H65" s="26" t="s">
        <v>419</v>
      </c>
      <c r="I65" s="383"/>
      <c r="J65" s="384"/>
      <c r="K65" s="189">
        <f>H53/I53</f>
        <v>5</v>
      </c>
    </row>
    <row r="66" spans="2:11" s="189" customFormat="1" x14ac:dyDescent="0.25">
      <c r="H66" s="26"/>
    </row>
    <row r="67" spans="2:11" s="189" customFormat="1" x14ac:dyDescent="0.25">
      <c r="B67" s="189" t="s">
        <v>474</v>
      </c>
      <c r="H67" s="26" t="s">
        <v>419</v>
      </c>
      <c r="I67" s="383"/>
      <c r="J67" s="384"/>
      <c r="K67" s="189">
        <f>H53^I53</f>
        <v>100</v>
      </c>
    </row>
    <row r="68" spans="2:11" s="189" customFormat="1" x14ac:dyDescent="0.25"/>
    <row r="69" spans="2:11" s="189" customFormat="1" x14ac:dyDescent="0.25"/>
    <row r="70" spans="2:11" s="156" customFormat="1" ht="19.5" thickBot="1" x14ac:dyDescent="0.35">
      <c r="B70" s="7" t="s">
        <v>440</v>
      </c>
      <c r="C70" s="7"/>
      <c r="D70" s="7"/>
      <c r="E70" s="7"/>
      <c r="F70" s="7"/>
      <c r="G70" s="7"/>
      <c r="H70" s="7"/>
      <c r="I70" s="7"/>
      <c r="J70" s="7"/>
      <c r="K70" s="7"/>
    </row>
    <row r="71" spans="2:11" s="189" customFormat="1" x14ac:dyDescent="0.25"/>
    <row r="72" spans="2:11" s="189" customFormat="1" x14ac:dyDescent="0.25">
      <c r="B72" s="338" t="s">
        <v>463</v>
      </c>
      <c r="C72" s="338"/>
      <c r="D72" s="338"/>
      <c r="E72" s="338"/>
      <c r="F72" s="338"/>
      <c r="G72" s="338"/>
      <c r="H72" s="338"/>
      <c r="I72" s="338"/>
      <c r="J72" s="338"/>
      <c r="K72" s="338"/>
    </row>
    <row r="73" spans="2:11" s="189" customFormat="1" x14ac:dyDescent="0.25">
      <c r="B73" s="338"/>
      <c r="C73" s="338"/>
      <c r="D73" s="338"/>
      <c r="E73" s="338"/>
      <c r="F73" s="338"/>
      <c r="G73" s="338"/>
      <c r="H73" s="338"/>
      <c r="I73" s="338"/>
      <c r="J73" s="338"/>
      <c r="K73" s="338"/>
    </row>
    <row r="74" spans="2:11" s="189" customFormat="1" x14ac:dyDescent="0.25">
      <c r="B74" s="338"/>
      <c r="C74" s="338"/>
      <c r="D74" s="338"/>
      <c r="E74" s="338"/>
      <c r="F74" s="338"/>
      <c r="G74" s="338"/>
      <c r="H74" s="338"/>
      <c r="I74" s="338"/>
      <c r="J74" s="338"/>
      <c r="K74" s="338"/>
    </row>
    <row r="75" spans="2:11" s="189" customFormat="1" x14ac:dyDescent="0.25"/>
    <row r="76" spans="2:11" s="189" customFormat="1" x14ac:dyDescent="0.25">
      <c r="B76" s="387" t="s">
        <v>531</v>
      </c>
      <c r="C76" s="387"/>
      <c r="D76" s="387"/>
      <c r="E76" s="387"/>
      <c r="F76" s="387"/>
      <c r="G76" s="387"/>
      <c r="H76" s="387"/>
      <c r="I76" s="387"/>
      <c r="J76" s="387"/>
      <c r="K76" s="387"/>
    </row>
    <row r="77" spans="2:11" s="189" customFormat="1" x14ac:dyDescent="0.25">
      <c r="B77" s="387"/>
      <c r="C77" s="387"/>
      <c r="D77" s="387"/>
      <c r="E77" s="387"/>
      <c r="F77" s="387"/>
      <c r="G77" s="387"/>
      <c r="H77" s="387"/>
      <c r="I77" s="387"/>
      <c r="J77" s="387"/>
      <c r="K77" s="387"/>
    </row>
    <row r="78" spans="2:11" s="245" customFormat="1" x14ac:dyDescent="0.25">
      <c r="B78" s="387"/>
      <c r="C78" s="387"/>
      <c r="D78" s="387"/>
      <c r="E78" s="387"/>
      <c r="F78" s="387"/>
      <c r="G78" s="387"/>
      <c r="H78" s="387"/>
      <c r="I78" s="387"/>
      <c r="J78" s="387"/>
      <c r="K78" s="387"/>
    </row>
    <row r="79" spans="2:11" s="189" customFormat="1" x14ac:dyDescent="0.25">
      <c r="B79" s="387"/>
      <c r="C79" s="387"/>
      <c r="D79" s="387"/>
      <c r="E79" s="387"/>
      <c r="F79" s="387"/>
      <c r="G79" s="387"/>
      <c r="H79" s="387"/>
      <c r="I79" s="387"/>
      <c r="J79" s="387"/>
      <c r="K79" s="387"/>
    </row>
    <row r="80" spans="2:11" s="189" customFormat="1" x14ac:dyDescent="0.25">
      <c r="G80" s="388" t="s">
        <v>459</v>
      </c>
      <c r="H80" s="388"/>
    </row>
    <row r="81" spans="2:11" s="189" customFormat="1" x14ac:dyDescent="0.25">
      <c r="B81" s="201" t="s">
        <v>451</v>
      </c>
      <c r="C81" s="201"/>
      <c r="D81" s="201"/>
      <c r="E81" s="201"/>
      <c r="F81" s="201" t="s">
        <v>7</v>
      </c>
      <c r="G81" s="204" t="s">
        <v>460</v>
      </c>
      <c r="H81" s="204" t="s">
        <v>461</v>
      </c>
      <c r="J81" s="186" t="s">
        <v>419</v>
      </c>
    </row>
    <row r="82" spans="2:11" s="189" customFormat="1" x14ac:dyDescent="0.25">
      <c r="B82" s="189" t="s">
        <v>452</v>
      </c>
      <c r="F82" s="20" t="s">
        <v>464</v>
      </c>
      <c r="G82" s="162">
        <f>(-10)^2</f>
        <v>100</v>
      </c>
      <c r="H82" s="162">
        <f>-(10^2)</f>
        <v>-100</v>
      </c>
      <c r="J82" s="202"/>
    </row>
    <row r="83" spans="2:11" s="189" customFormat="1" x14ac:dyDescent="0.25">
      <c r="B83" s="189" t="s">
        <v>453</v>
      </c>
      <c r="F83" s="20" t="s">
        <v>465</v>
      </c>
      <c r="G83" s="205">
        <f>(2+10)%</f>
        <v>0.12</v>
      </c>
      <c r="H83" s="205">
        <f>2+(10%)</f>
        <v>2.1</v>
      </c>
      <c r="J83" s="203"/>
    </row>
    <row r="84" spans="2:11" s="189" customFormat="1" x14ac:dyDescent="0.25">
      <c r="B84" s="189" t="s">
        <v>454</v>
      </c>
      <c r="F84" s="20" t="s">
        <v>466</v>
      </c>
      <c r="G84" s="162">
        <f>(2^2)*2</f>
        <v>8</v>
      </c>
      <c r="H84" s="162">
        <f>2^(2*2)</f>
        <v>16</v>
      </c>
      <c r="J84" s="202"/>
    </row>
    <row r="85" spans="2:11" s="156" customFormat="1" x14ac:dyDescent="0.25">
      <c r="B85" s="156" t="s">
        <v>455</v>
      </c>
      <c r="F85" s="156" t="s">
        <v>467</v>
      </c>
      <c r="G85" s="162">
        <f>(20+10)/2</f>
        <v>15</v>
      </c>
      <c r="H85" s="162">
        <f>20+(10/2)</f>
        <v>25</v>
      </c>
      <c r="J85" s="202"/>
      <c r="K85" s="189"/>
    </row>
    <row r="86" spans="2:11" s="189" customFormat="1" x14ac:dyDescent="0.25">
      <c r="B86" s="189" t="s">
        <v>456</v>
      </c>
      <c r="F86" s="189" t="s">
        <v>468</v>
      </c>
      <c r="G86" s="162" t="str">
        <f>(2+3)&amp;"kg"</f>
        <v>5kg</v>
      </c>
      <c r="H86" s="162" t="s">
        <v>462</v>
      </c>
      <c r="J86" s="202"/>
    </row>
    <row r="87" spans="2:11" s="189" customFormat="1" x14ac:dyDescent="0.25">
      <c r="B87" s="189" t="s">
        <v>457</v>
      </c>
      <c r="F87" s="189" t="s">
        <v>469</v>
      </c>
      <c r="G87" s="162" t="b">
        <f>(2&amp;3)="23"</f>
        <v>1</v>
      </c>
      <c r="H87" s="162" t="str">
        <f>2&amp;(3="23")</f>
        <v>2FALSE</v>
      </c>
      <c r="J87" s="202"/>
    </row>
    <row r="88" spans="2:11" s="189" customFormat="1" x14ac:dyDescent="0.25">
      <c r="B88" s="189" t="s">
        <v>458</v>
      </c>
      <c r="F88" s="189" t="s">
        <v>470</v>
      </c>
      <c r="G88" s="162" t="b">
        <f>(5*5)&gt;20</f>
        <v>1</v>
      </c>
      <c r="H88" s="162">
        <f>5*(5&gt;20)</f>
        <v>0</v>
      </c>
      <c r="J88" s="202"/>
    </row>
    <row r="89" spans="2:11" s="156" customFormat="1" x14ac:dyDescent="0.25"/>
    <row r="90" spans="2:11" s="245" customFormat="1" x14ac:dyDescent="0.25">
      <c r="B90" s="61" t="s">
        <v>51</v>
      </c>
      <c r="C90" s="340" t="s">
        <v>530</v>
      </c>
      <c r="D90" s="340"/>
      <c r="E90" s="340"/>
      <c r="F90" s="340"/>
      <c r="G90" s="340"/>
      <c r="H90" s="340"/>
      <c r="I90" s="340"/>
      <c r="J90" s="340"/>
    </row>
    <row r="91" spans="2:11" s="245" customFormat="1" x14ac:dyDescent="0.25">
      <c r="C91" s="340"/>
      <c r="D91" s="340"/>
      <c r="E91" s="340"/>
      <c r="F91" s="340"/>
      <c r="G91" s="340"/>
      <c r="H91" s="340"/>
      <c r="I91" s="340"/>
      <c r="J91" s="340"/>
    </row>
    <row r="92" spans="2:11" s="189" customFormat="1" x14ac:dyDescent="0.25"/>
    <row r="93" spans="2:11" s="189" customFormat="1" ht="19.5" thickBot="1" x14ac:dyDescent="0.35">
      <c r="B93" s="7" t="s">
        <v>471</v>
      </c>
      <c r="C93" s="7"/>
      <c r="D93" s="7"/>
      <c r="E93" s="7"/>
      <c r="F93" s="7"/>
      <c r="G93" s="7"/>
      <c r="H93" s="7"/>
      <c r="I93" s="7"/>
      <c r="J93" s="7"/>
      <c r="K93" s="7"/>
    </row>
    <row r="94" spans="2:11" s="189" customFormat="1" x14ac:dyDescent="0.25"/>
    <row r="95" spans="2:11" s="189" customFormat="1" ht="15" customHeight="1" x14ac:dyDescent="0.25">
      <c r="B95" s="338" t="s">
        <v>475</v>
      </c>
      <c r="C95" s="338"/>
      <c r="D95" s="338"/>
      <c r="E95" s="338"/>
      <c r="F95" s="338"/>
      <c r="G95" s="338"/>
      <c r="H95" s="338"/>
      <c r="I95" s="338"/>
      <c r="J95" s="338"/>
      <c r="K95" s="338"/>
    </row>
    <row r="96" spans="2:11" s="189" customFormat="1" x14ac:dyDescent="0.25">
      <c r="B96" s="338"/>
      <c r="C96" s="338"/>
      <c r="D96" s="338"/>
      <c r="E96" s="338"/>
      <c r="F96" s="338"/>
      <c r="G96" s="338"/>
      <c r="H96" s="338"/>
      <c r="I96" s="338"/>
      <c r="J96" s="338"/>
      <c r="K96" s="338"/>
    </row>
    <row r="97" spans="2:11" s="189" customFormat="1" x14ac:dyDescent="0.25">
      <c r="B97" s="338"/>
      <c r="C97" s="338"/>
      <c r="D97" s="338"/>
      <c r="E97" s="338"/>
      <c r="F97" s="338"/>
      <c r="G97" s="338"/>
      <c r="H97" s="338"/>
      <c r="I97" s="338"/>
      <c r="J97" s="338"/>
      <c r="K97" s="338"/>
    </row>
    <row r="98" spans="2:11" s="189" customFormat="1" x14ac:dyDescent="0.25">
      <c r="B98" s="338"/>
      <c r="C98" s="338"/>
      <c r="D98" s="338"/>
      <c r="E98" s="338"/>
      <c r="F98" s="338"/>
      <c r="G98" s="338"/>
      <c r="H98" s="338"/>
      <c r="I98" s="338"/>
      <c r="J98" s="338"/>
      <c r="K98" s="338"/>
    </row>
    <row r="99" spans="2:11" s="189" customFormat="1" x14ac:dyDescent="0.25"/>
    <row r="100" spans="2:11" s="189" customFormat="1" ht="15" customHeight="1" x14ac:dyDescent="0.25">
      <c r="B100" s="338" t="s">
        <v>481</v>
      </c>
      <c r="C100" s="338"/>
      <c r="D100" s="338"/>
      <c r="E100" s="338"/>
      <c r="F100" s="338"/>
      <c r="G100" s="338"/>
      <c r="H100" s="338"/>
      <c r="I100" s="338"/>
      <c r="J100" s="338"/>
      <c r="K100" s="338"/>
    </row>
    <row r="101" spans="2:11" s="189" customFormat="1" ht="15" customHeight="1" x14ac:dyDescent="0.25">
      <c r="B101" s="338"/>
      <c r="C101" s="338"/>
      <c r="D101" s="338"/>
      <c r="E101" s="338"/>
      <c r="F101" s="338"/>
      <c r="G101" s="338"/>
      <c r="H101" s="338"/>
      <c r="I101" s="338"/>
      <c r="J101" s="338"/>
      <c r="K101" s="338"/>
    </row>
    <row r="102" spans="2:11" ht="15" customHeight="1" x14ac:dyDescent="0.25"/>
    <row r="103" spans="2:11" s="189" customFormat="1" ht="15" customHeight="1" x14ac:dyDescent="0.25">
      <c r="C103" s="9"/>
      <c r="D103" s="9"/>
      <c r="E103" s="9"/>
      <c r="F103" s="9"/>
      <c r="G103" s="9"/>
      <c r="H103" s="44" t="s">
        <v>379</v>
      </c>
      <c r="I103" s="44" t="s">
        <v>210</v>
      </c>
      <c r="J103" s="44" t="s">
        <v>439</v>
      </c>
    </row>
    <row r="104" spans="2:11" s="189" customFormat="1" x14ac:dyDescent="0.25">
      <c r="B104" s="9"/>
      <c r="C104" s="9"/>
      <c r="D104" s="9"/>
      <c r="E104" s="9"/>
      <c r="F104" s="9"/>
      <c r="G104" s="9"/>
      <c r="H104" s="198">
        <v>10</v>
      </c>
      <c r="I104" s="198">
        <v>2</v>
      </c>
      <c r="J104" s="198">
        <v>3</v>
      </c>
    </row>
    <row r="105" spans="2:11" s="189" customFormat="1" x14ac:dyDescent="0.25">
      <c r="B105" s="338" t="s">
        <v>476</v>
      </c>
      <c r="C105" s="338"/>
      <c r="D105" s="338"/>
      <c r="E105" s="338"/>
      <c r="F105" s="338"/>
      <c r="G105" s="338"/>
      <c r="K105" s="206" t="s">
        <v>450</v>
      </c>
    </row>
    <row r="106" spans="2:11" s="189" customFormat="1" x14ac:dyDescent="0.25">
      <c r="B106" s="338"/>
      <c r="C106" s="338"/>
      <c r="D106" s="338"/>
      <c r="E106" s="338"/>
      <c r="F106" s="338"/>
      <c r="G106" s="338"/>
      <c r="H106" s="26" t="s">
        <v>419</v>
      </c>
      <c r="I106" s="385"/>
      <c r="J106" s="386"/>
      <c r="K106" s="189">
        <f>H104+I104+J104</f>
        <v>15</v>
      </c>
    </row>
    <row r="107" spans="2:11" s="189" customFormat="1" x14ac:dyDescent="0.25">
      <c r="K107" s="206" t="s">
        <v>450</v>
      </c>
    </row>
    <row r="108" spans="2:11" s="189" customFormat="1" x14ac:dyDescent="0.25">
      <c r="B108" s="338" t="s">
        <v>477</v>
      </c>
      <c r="C108" s="338"/>
      <c r="D108" s="338"/>
      <c r="E108" s="338"/>
      <c r="F108" s="338"/>
      <c r="G108" s="338"/>
      <c r="H108" s="26" t="s">
        <v>419</v>
      </c>
      <c r="I108" s="385"/>
      <c r="J108" s="386"/>
      <c r="K108" s="189">
        <f>SUM(H104,I104,J104)</f>
        <v>15</v>
      </c>
    </row>
    <row r="109" spans="2:11" s="189" customFormat="1" x14ac:dyDescent="0.25">
      <c r="B109" s="338"/>
      <c r="C109" s="338"/>
      <c r="D109" s="338"/>
      <c r="E109" s="338"/>
      <c r="F109" s="338"/>
      <c r="G109" s="338"/>
    </row>
    <row r="110" spans="2:11" s="189" customFormat="1" x14ac:dyDescent="0.25">
      <c r="B110" s="338"/>
      <c r="C110" s="338"/>
      <c r="D110" s="338"/>
      <c r="E110" s="338"/>
      <c r="F110" s="338"/>
      <c r="G110" s="338"/>
    </row>
    <row r="111" spans="2:11" s="189" customFormat="1" x14ac:dyDescent="0.25">
      <c r="B111" s="338"/>
      <c r="C111" s="338"/>
      <c r="D111" s="338"/>
      <c r="E111" s="338"/>
      <c r="F111" s="338"/>
      <c r="G111" s="338"/>
    </row>
    <row r="112" spans="2:11" s="189" customFormat="1" x14ac:dyDescent="0.25"/>
    <row r="113" spans="2:11" s="189" customFormat="1" x14ac:dyDescent="0.25">
      <c r="B113" s="76" t="s">
        <v>49</v>
      </c>
      <c r="C113" s="367" t="s">
        <v>478</v>
      </c>
      <c r="D113" s="367"/>
      <c r="E113" s="367"/>
      <c r="F113" s="367"/>
      <c r="G113" s="367"/>
      <c r="H113" s="367"/>
      <c r="I113" s="367"/>
      <c r="J113" s="367"/>
    </row>
    <row r="114" spans="2:11" s="189" customFormat="1" x14ac:dyDescent="0.25">
      <c r="C114" s="367"/>
      <c r="D114" s="367"/>
      <c r="E114" s="367"/>
      <c r="F114" s="367"/>
      <c r="G114" s="367"/>
      <c r="H114" s="367"/>
      <c r="I114" s="367"/>
      <c r="J114" s="367"/>
    </row>
    <row r="115" spans="2:11" x14ac:dyDescent="0.25">
      <c r="K115" s="206" t="s">
        <v>450</v>
      </c>
    </row>
    <row r="116" spans="2:11" s="189" customFormat="1" x14ac:dyDescent="0.25">
      <c r="B116" s="338" t="s">
        <v>479</v>
      </c>
      <c r="C116" s="338"/>
      <c r="D116" s="338"/>
      <c r="E116" s="338"/>
      <c r="F116" s="338"/>
      <c r="G116" s="338"/>
      <c r="H116" s="26" t="s">
        <v>419</v>
      </c>
      <c r="I116" s="385"/>
      <c r="J116" s="386"/>
      <c r="K116" s="189">
        <f>SUM(H104:J104)</f>
        <v>15</v>
      </c>
    </row>
    <row r="117" spans="2:11" s="189" customFormat="1" x14ac:dyDescent="0.25">
      <c r="B117" s="338"/>
      <c r="C117" s="338"/>
      <c r="D117" s="338"/>
      <c r="E117" s="338"/>
      <c r="F117" s="338"/>
      <c r="G117" s="338"/>
    </row>
    <row r="118" spans="2:11" s="189" customFormat="1" x14ac:dyDescent="0.25">
      <c r="B118" s="338"/>
      <c r="C118" s="338"/>
      <c r="D118" s="338"/>
      <c r="E118" s="338"/>
      <c r="F118" s="338"/>
      <c r="G118" s="338"/>
    </row>
    <row r="120" spans="2:11" s="189" customFormat="1" x14ac:dyDescent="0.25">
      <c r="I120" s="209" t="s">
        <v>175</v>
      </c>
      <c r="J120" s="210" t="s">
        <v>47</v>
      </c>
    </row>
    <row r="121" spans="2:11" s="189" customFormat="1" ht="15" customHeight="1" x14ac:dyDescent="0.25">
      <c r="B121" s="338" t="s">
        <v>482</v>
      </c>
      <c r="C121" s="338"/>
      <c r="D121" s="338"/>
      <c r="E121" s="338"/>
      <c r="F121" s="338"/>
      <c r="G121" s="338"/>
      <c r="I121" s="211" t="s">
        <v>186</v>
      </c>
      <c r="J121" s="212">
        <v>25</v>
      </c>
    </row>
    <row r="122" spans="2:11" s="189" customFormat="1" x14ac:dyDescent="0.25">
      <c r="B122" s="338"/>
      <c r="C122" s="338"/>
      <c r="D122" s="338"/>
      <c r="E122" s="338"/>
      <c r="F122" s="338"/>
      <c r="G122" s="338"/>
      <c r="I122" s="213" t="s">
        <v>187</v>
      </c>
      <c r="J122" s="214">
        <v>23</v>
      </c>
    </row>
    <row r="123" spans="2:11" s="156" customFormat="1" x14ac:dyDescent="0.25">
      <c r="B123" s="338"/>
      <c r="C123" s="338"/>
      <c r="D123" s="338"/>
      <c r="E123" s="338"/>
      <c r="F123" s="338"/>
      <c r="G123" s="338"/>
      <c r="I123" s="211" t="s">
        <v>188</v>
      </c>
      <c r="J123" s="212">
        <v>12</v>
      </c>
    </row>
    <row r="124" spans="2:11" s="189" customFormat="1" x14ac:dyDescent="0.25">
      <c r="B124" s="338"/>
      <c r="C124" s="338"/>
      <c r="D124" s="338"/>
      <c r="E124" s="338"/>
      <c r="F124" s="338"/>
      <c r="G124" s="338"/>
      <c r="I124" s="213" t="s">
        <v>189</v>
      </c>
      <c r="J124" s="214">
        <v>12</v>
      </c>
    </row>
    <row r="125" spans="2:11" s="189" customFormat="1" x14ac:dyDescent="0.25">
      <c r="I125" s="211" t="s">
        <v>180</v>
      </c>
      <c r="J125" s="212">
        <v>67</v>
      </c>
    </row>
    <row r="126" spans="2:11" s="189" customFormat="1" x14ac:dyDescent="0.25">
      <c r="B126" s="9"/>
      <c r="I126" s="213" t="s">
        <v>190</v>
      </c>
      <c r="J126" s="214">
        <v>32</v>
      </c>
    </row>
    <row r="127" spans="2:11" s="189" customFormat="1" x14ac:dyDescent="0.25">
      <c r="B127" s="9"/>
      <c r="I127" s="211" t="s">
        <v>191</v>
      </c>
      <c r="J127" s="212">
        <v>19</v>
      </c>
    </row>
    <row r="128" spans="2:11" s="189" customFormat="1" ht="15" customHeight="1" x14ac:dyDescent="0.25">
      <c r="B128" s="76" t="s">
        <v>49</v>
      </c>
      <c r="C128" s="367" t="s">
        <v>480</v>
      </c>
      <c r="D128" s="367"/>
      <c r="E128" s="367"/>
      <c r="F128" s="367"/>
      <c r="G128" s="367"/>
      <c r="I128" s="213" t="s">
        <v>192</v>
      </c>
      <c r="J128" s="214">
        <v>39</v>
      </c>
    </row>
    <row r="129" spans="2:11" s="189" customFormat="1" x14ac:dyDescent="0.25">
      <c r="C129" s="367"/>
      <c r="D129" s="367"/>
      <c r="E129" s="367"/>
      <c r="F129" s="367"/>
      <c r="G129" s="367"/>
      <c r="I129" s="211" t="s">
        <v>193</v>
      </c>
      <c r="J129" s="212">
        <v>62</v>
      </c>
    </row>
    <row r="130" spans="2:11" s="189" customFormat="1" x14ac:dyDescent="0.25">
      <c r="C130" s="367"/>
      <c r="D130" s="367"/>
      <c r="E130" s="367"/>
      <c r="F130" s="367"/>
      <c r="G130" s="367"/>
      <c r="I130" s="213" t="s">
        <v>194</v>
      </c>
      <c r="J130" s="214">
        <v>39</v>
      </c>
    </row>
    <row r="131" spans="2:11" s="189" customFormat="1" x14ac:dyDescent="0.25">
      <c r="C131" s="367"/>
      <c r="D131" s="367"/>
      <c r="E131" s="367"/>
      <c r="F131" s="367"/>
      <c r="G131" s="367"/>
      <c r="I131" s="211" t="s">
        <v>195</v>
      </c>
      <c r="J131" s="212">
        <v>20</v>
      </c>
    </row>
    <row r="132" spans="2:11" s="156" customFormat="1" x14ac:dyDescent="0.25">
      <c r="I132" s="207" t="s">
        <v>196</v>
      </c>
      <c r="J132" s="208">
        <v>28</v>
      </c>
    </row>
    <row r="133" spans="2:11" s="189" customFormat="1" x14ac:dyDescent="0.25">
      <c r="I133" s="10" t="s">
        <v>278</v>
      </c>
      <c r="J133" s="199"/>
    </row>
    <row r="134" spans="2:11" s="156" customFormat="1" x14ac:dyDescent="0.25">
      <c r="I134" s="189"/>
      <c r="J134" s="189"/>
    </row>
    <row r="135" spans="2:11" s="189" customFormat="1" x14ac:dyDescent="0.25">
      <c r="G135" s="26"/>
    </row>
    <row r="136" spans="2:11" s="189" customFormat="1" ht="15" customHeight="1" x14ac:dyDescent="0.25">
      <c r="B136" s="73" t="s">
        <v>52</v>
      </c>
      <c r="C136" s="358" t="s">
        <v>483</v>
      </c>
      <c r="D136" s="358"/>
      <c r="E136" s="358"/>
      <c r="F136" s="358"/>
      <c r="G136" s="358"/>
      <c r="H136" s="31"/>
      <c r="I136" s="31"/>
      <c r="J136" s="31"/>
    </row>
    <row r="137" spans="2:11" s="189" customFormat="1" x14ac:dyDescent="0.25">
      <c r="C137" s="358"/>
      <c r="D137" s="358"/>
      <c r="E137" s="358"/>
      <c r="F137" s="358"/>
      <c r="G137" s="358"/>
      <c r="H137" s="31"/>
      <c r="I137" s="31"/>
      <c r="J137" s="31"/>
    </row>
    <row r="138" spans="2:11" s="189" customFormat="1" x14ac:dyDescent="0.25">
      <c r="C138" s="358"/>
      <c r="D138" s="358"/>
      <c r="E138" s="358"/>
      <c r="F138" s="358"/>
      <c r="G138" s="358"/>
      <c r="H138" s="31"/>
      <c r="I138" s="31"/>
      <c r="J138" s="31"/>
    </row>
    <row r="139" spans="2:11" s="189" customFormat="1" x14ac:dyDescent="0.25">
      <c r="C139" s="358"/>
      <c r="D139" s="358"/>
      <c r="E139" s="358"/>
      <c r="F139" s="358"/>
      <c r="G139" s="358"/>
      <c r="H139" s="31"/>
      <c r="I139" s="31"/>
      <c r="J139" s="31"/>
    </row>
    <row r="140" spans="2:11" s="85" customFormat="1" x14ac:dyDescent="0.25"/>
    <row r="141" spans="2:11" s="85" customFormat="1" x14ac:dyDescent="0.25">
      <c r="B141" s="294"/>
      <c r="C141" s="294"/>
      <c r="D141" s="294"/>
      <c r="E141" s="294"/>
      <c r="F141" s="294"/>
      <c r="G141" s="294"/>
      <c r="H141" s="294"/>
    </row>
    <row r="142" spans="2:11" s="85" customFormat="1" ht="18.75" x14ac:dyDescent="0.3">
      <c r="B142" s="273" t="str">
        <f ca="1">"Tip #"&amp;A30</f>
        <v>Tip #1</v>
      </c>
      <c r="C142" s="299"/>
      <c r="D142" s="299"/>
      <c r="E142" s="297"/>
      <c r="F142" s="297"/>
      <c r="G142" s="297"/>
      <c r="H142" s="297"/>
      <c r="I142" s="297"/>
      <c r="J142" s="295"/>
      <c r="K142" s="295"/>
    </row>
    <row r="143" spans="2:11" s="85" customFormat="1" x14ac:dyDescent="0.25">
      <c r="B143" s="294"/>
      <c r="C143" s="294"/>
      <c r="D143" s="294"/>
      <c r="E143" s="294"/>
      <c r="F143" s="294"/>
      <c r="G143" s="294"/>
      <c r="H143" s="294"/>
    </row>
    <row r="144" spans="2:11" s="156" customFormat="1" ht="15.75" customHeight="1" x14ac:dyDescent="0.25">
      <c r="B144" s="57"/>
      <c r="C144" s="58" t="s">
        <v>101</v>
      </c>
      <c r="D144" s="59"/>
      <c r="E144" s="59"/>
      <c r="F144" s="59"/>
      <c r="G144" s="59"/>
      <c r="H144" s="59"/>
      <c r="I144" s="59"/>
      <c r="J144" s="59"/>
      <c r="K144" s="59"/>
    </row>
    <row r="145" spans="1:11" s="156" customFormat="1" x14ac:dyDescent="0.25"/>
    <row r="146" spans="1:11" s="156" customFormat="1" x14ac:dyDescent="0.25">
      <c r="B146" s="61" t="s">
        <v>129</v>
      </c>
      <c r="C146" s="391" t="s">
        <v>404</v>
      </c>
      <c r="D146" s="391"/>
      <c r="E146" s="391"/>
      <c r="F146" s="391"/>
      <c r="G146" s="391"/>
      <c r="H146" s="391"/>
      <c r="I146" s="391"/>
      <c r="J146" s="391"/>
      <c r="K146" s="391"/>
    </row>
    <row r="147" spans="1:11" s="156" customFormat="1" x14ac:dyDescent="0.25"/>
    <row r="148" spans="1:11" s="85" customFormat="1" x14ac:dyDescent="0.25">
      <c r="A148" s="171"/>
      <c r="B148" s="172" t="s">
        <v>413</v>
      </c>
      <c r="C148" s="172"/>
      <c r="D148" s="172"/>
      <c r="E148" s="172"/>
      <c r="F148" s="172"/>
      <c r="G148" s="172"/>
      <c r="H148" s="172"/>
      <c r="I148" s="171"/>
      <c r="J148" s="171"/>
    </row>
    <row r="149" spans="1:11" s="85" customFormat="1" x14ac:dyDescent="0.25">
      <c r="A149" s="171"/>
      <c r="B149" s="173" t="s">
        <v>411</v>
      </c>
      <c r="C149" s="174"/>
      <c r="D149" s="174" t="s">
        <v>412</v>
      </c>
      <c r="E149" s="174"/>
      <c r="F149" s="174"/>
      <c r="G149" s="174"/>
      <c r="H149" s="174"/>
      <c r="I149" s="171"/>
      <c r="J149" s="171"/>
    </row>
    <row r="150" spans="1:11" s="85" customFormat="1" x14ac:dyDescent="0.25">
      <c r="A150" s="171"/>
      <c r="B150" s="170" t="s">
        <v>405</v>
      </c>
      <c r="C150" s="175"/>
      <c r="D150" s="175" t="s">
        <v>406</v>
      </c>
      <c r="E150" s="175"/>
      <c r="F150" s="175"/>
      <c r="G150" s="175"/>
      <c r="H150" s="175"/>
      <c r="I150" s="171"/>
      <c r="J150" s="171"/>
    </row>
    <row r="151" spans="1:11" s="85" customFormat="1" x14ac:dyDescent="0.25">
      <c r="A151" s="171"/>
      <c r="B151" s="173" t="s">
        <v>127</v>
      </c>
      <c r="C151" s="174"/>
      <c r="D151" s="174" t="s">
        <v>407</v>
      </c>
      <c r="E151" s="174"/>
      <c r="F151" s="174"/>
      <c r="G151" s="174"/>
      <c r="H151" s="174"/>
      <c r="I151" s="171"/>
      <c r="J151" s="171"/>
    </row>
    <row r="152" spans="1:11" s="85" customFormat="1" x14ac:dyDescent="0.25">
      <c r="A152" s="171"/>
      <c r="B152" s="382" t="s">
        <v>410</v>
      </c>
      <c r="C152" s="382"/>
      <c r="D152" s="175" t="s">
        <v>414</v>
      </c>
      <c r="E152" s="175"/>
      <c r="F152" s="175"/>
      <c r="G152" s="175"/>
      <c r="H152" s="175"/>
      <c r="I152" s="171"/>
      <c r="J152" s="171"/>
    </row>
    <row r="153" spans="1:11" s="85" customFormat="1" x14ac:dyDescent="0.25">
      <c r="A153" s="171"/>
      <c r="B153" s="390" t="s">
        <v>408</v>
      </c>
      <c r="C153" s="390"/>
      <c r="D153" s="174" t="s">
        <v>409</v>
      </c>
      <c r="E153" s="174"/>
      <c r="F153" s="174"/>
      <c r="G153" s="174"/>
      <c r="H153" s="174"/>
      <c r="I153" s="171"/>
      <c r="J153" s="171"/>
    </row>
    <row r="154" spans="1:11" s="85" customFormat="1" x14ac:dyDescent="0.25">
      <c r="A154" s="171"/>
      <c r="B154" s="382" t="s">
        <v>415</v>
      </c>
      <c r="C154" s="382"/>
      <c r="D154" s="175" t="s">
        <v>416</v>
      </c>
      <c r="E154" s="175"/>
      <c r="F154" s="175"/>
      <c r="G154" s="175"/>
      <c r="H154" s="175"/>
      <c r="I154" s="171"/>
      <c r="J154" s="171"/>
    </row>
    <row r="155" spans="1:11" s="156" customFormat="1" x14ac:dyDescent="0.25"/>
    <row r="156" spans="1:11" s="171" customFormat="1" x14ac:dyDescent="0.25"/>
    <row r="157" spans="1:11" ht="26.25" x14ac:dyDescent="0.25">
      <c r="A157" s="21">
        <f ca="1">MAX(OFFSET(INDIRECT("A1"),0,0,ROW()-1,1))+1</f>
        <v>2</v>
      </c>
      <c r="B157" s="23" t="s">
        <v>402</v>
      </c>
      <c r="C157" s="8"/>
      <c r="D157" s="8"/>
      <c r="E157" s="8"/>
      <c r="F157" s="8"/>
      <c r="G157" s="8"/>
      <c r="H157" s="8"/>
      <c r="I157" s="290" t="str">
        <f ca="1">IF(OFFSET($B$5,A157,8,1,1),"√  mastered","")</f>
        <v/>
      </c>
      <c r="J157" s="8"/>
      <c r="K157" s="47" t="s">
        <v>57</v>
      </c>
    </row>
    <row r="159" spans="1:11" s="307" customFormat="1" ht="15" customHeight="1" x14ac:dyDescent="0.25">
      <c r="B159" s="338" t="s">
        <v>380</v>
      </c>
      <c r="C159" s="338"/>
      <c r="D159" s="338"/>
      <c r="E159" s="338"/>
      <c r="F159" s="338"/>
      <c r="G159" s="338"/>
      <c r="H159" s="338"/>
      <c r="I159" s="338"/>
      <c r="J159" s="306"/>
      <c r="K159" s="306"/>
    </row>
    <row r="160" spans="1:11" s="307" customFormat="1" x14ac:dyDescent="0.25">
      <c r="B160" s="338"/>
      <c r="C160" s="338"/>
      <c r="D160" s="338"/>
      <c r="E160" s="338"/>
      <c r="F160" s="338"/>
      <c r="G160" s="338"/>
      <c r="H160" s="338"/>
      <c r="I160" s="338"/>
      <c r="J160" s="306"/>
      <c r="K160" s="306"/>
    </row>
    <row r="161" spans="2:11" s="307" customFormat="1" x14ac:dyDescent="0.25">
      <c r="B161" s="338"/>
      <c r="C161" s="338"/>
      <c r="D161" s="338"/>
      <c r="E161" s="338"/>
      <c r="F161" s="338"/>
      <c r="G161" s="338"/>
      <c r="H161" s="338"/>
      <c r="I161" s="338"/>
      <c r="J161" s="306"/>
      <c r="K161" s="306"/>
    </row>
    <row r="162" spans="2:11" s="307" customFormat="1" x14ac:dyDescent="0.25">
      <c r="B162" s="338"/>
      <c r="C162" s="338"/>
      <c r="D162" s="338"/>
      <c r="E162" s="338"/>
      <c r="F162" s="338"/>
      <c r="G162" s="338"/>
      <c r="H162" s="338"/>
      <c r="I162" s="338"/>
    </row>
    <row r="163" spans="2:11" s="307" customFormat="1" x14ac:dyDescent="0.25"/>
    <row r="164" spans="2:11" s="307" customFormat="1" ht="15" customHeight="1" x14ac:dyDescent="0.25">
      <c r="B164" s="61" t="s">
        <v>51</v>
      </c>
      <c r="C164" s="340" t="s">
        <v>400</v>
      </c>
      <c r="D164" s="340"/>
      <c r="E164" s="340"/>
      <c r="F164" s="340"/>
      <c r="G164" s="340"/>
      <c r="H164" s="340"/>
      <c r="I164" s="340"/>
      <c r="J164" s="340"/>
    </row>
    <row r="165" spans="2:11" s="307" customFormat="1" ht="15" customHeight="1" x14ac:dyDescent="0.25">
      <c r="C165" s="340"/>
      <c r="D165" s="340"/>
      <c r="E165" s="340"/>
      <c r="F165" s="340"/>
      <c r="G165" s="340"/>
      <c r="H165" s="340"/>
      <c r="I165" s="340"/>
      <c r="J165" s="340"/>
    </row>
    <row r="166" spans="2:11" s="307" customFormat="1" x14ac:dyDescent="0.25">
      <c r="C166" s="340"/>
      <c r="D166" s="340"/>
      <c r="E166" s="340"/>
      <c r="F166" s="340"/>
      <c r="G166" s="340"/>
      <c r="H166" s="340"/>
      <c r="I166" s="340"/>
      <c r="J166" s="340"/>
    </row>
    <row r="167" spans="2:11" s="307" customFormat="1" x14ac:dyDescent="0.25"/>
    <row r="168" spans="2:11" s="307" customFormat="1" x14ac:dyDescent="0.25"/>
    <row r="169" spans="2:11" s="307" customFormat="1" x14ac:dyDescent="0.25"/>
    <row r="170" spans="2:11" s="307" customFormat="1" x14ac:dyDescent="0.25"/>
    <row r="171" spans="2:11" s="307" customFormat="1" x14ac:dyDescent="0.25"/>
    <row r="172" spans="2:11" s="307" customFormat="1" x14ac:dyDescent="0.25"/>
    <row r="173" spans="2:11" s="307" customFormat="1" x14ac:dyDescent="0.25"/>
    <row r="174" spans="2:11" s="307" customFormat="1" x14ac:dyDescent="0.25"/>
    <row r="175" spans="2:11" s="307" customFormat="1" x14ac:dyDescent="0.25"/>
    <row r="176" spans="2:11" s="307" customFormat="1" x14ac:dyDescent="0.25"/>
    <row r="177" spans="2:11" s="307" customFormat="1" x14ac:dyDescent="0.25"/>
    <row r="178" spans="2:11" s="307" customFormat="1" x14ac:dyDescent="0.25"/>
    <row r="179" spans="2:11" s="307" customFormat="1" x14ac:dyDescent="0.25"/>
    <row r="180" spans="2:11" s="307" customFormat="1" x14ac:dyDescent="0.25"/>
    <row r="181" spans="2:11" s="307" customFormat="1" x14ac:dyDescent="0.25"/>
    <row r="182" spans="2:11" s="307" customFormat="1" x14ac:dyDescent="0.25">
      <c r="C182" s="300"/>
      <c r="D182" s="300"/>
      <c r="E182" s="300"/>
      <c r="F182" s="300"/>
      <c r="G182" s="300"/>
      <c r="H182" s="300"/>
      <c r="I182" s="300"/>
      <c r="J182" s="300"/>
      <c r="K182" s="300"/>
    </row>
    <row r="183" spans="2:11" s="307" customFormat="1" ht="15" customHeight="1" x14ac:dyDescent="0.25">
      <c r="B183" s="73" t="s">
        <v>52</v>
      </c>
      <c r="C183" s="358" t="s">
        <v>401</v>
      </c>
      <c r="D183" s="358"/>
      <c r="E183" s="358"/>
      <c r="F183" s="358"/>
      <c r="G183" s="358"/>
    </row>
    <row r="184" spans="2:11" s="307" customFormat="1" x14ac:dyDescent="0.25">
      <c r="C184" s="358"/>
      <c r="D184" s="358"/>
      <c r="E184" s="358"/>
      <c r="F184" s="358"/>
      <c r="G184" s="358"/>
    </row>
    <row r="185" spans="2:11" s="307" customFormat="1" x14ac:dyDescent="0.25">
      <c r="C185" s="358"/>
      <c r="D185" s="358"/>
      <c r="E185" s="358"/>
      <c r="F185" s="358"/>
      <c r="G185" s="358"/>
    </row>
    <row r="186" spans="2:11" s="307" customFormat="1" x14ac:dyDescent="0.25"/>
    <row r="187" spans="2:11" s="307" customFormat="1" x14ac:dyDescent="0.25"/>
    <row r="188" spans="2:11" s="307" customFormat="1" ht="15" customHeight="1" x14ac:dyDescent="0.25">
      <c r="B188" s="76" t="s">
        <v>49</v>
      </c>
      <c r="C188" s="367" t="s">
        <v>168</v>
      </c>
      <c r="D188" s="367"/>
      <c r="E188" s="367"/>
      <c r="F188" s="367"/>
      <c r="G188" s="367"/>
      <c r="H188" s="367"/>
    </row>
    <row r="189" spans="2:11" s="307" customFormat="1" x14ac:dyDescent="0.25">
      <c r="C189" s="367"/>
      <c r="D189" s="367"/>
      <c r="E189" s="367"/>
      <c r="F189" s="367"/>
      <c r="G189" s="367"/>
      <c r="H189" s="367"/>
    </row>
    <row r="190" spans="2:11" s="307" customFormat="1" x14ac:dyDescent="0.25">
      <c r="C190" s="367"/>
      <c r="D190" s="367"/>
      <c r="E190" s="367"/>
      <c r="F190" s="367"/>
      <c r="G190" s="367"/>
      <c r="H190" s="367"/>
    </row>
    <row r="191" spans="2:11" s="307" customFormat="1" x14ac:dyDescent="0.25">
      <c r="C191" s="367"/>
      <c r="D191" s="367"/>
      <c r="E191" s="367"/>
      <c r="F191" s="367"/>
      <c r="G191" s="367"/>
      <c r="H191" s="367"/>
    </row>
    <row r="192" spans="2:11" s="307" customFormat="1" x14ac:dyDescent="0.25">
      <c r="C192" s="302"/>
      <c r="D192" s="302"/>
      <c r="E192" s="302"/>
      <c r="F192" s="302"/>
      <c r="G192" s="302"/>
      <c r="H192" s="302"/>
    </row>
    <row r="193" spans="1:11" s="307" customFormat="1" x14ac:dyDescent="0.25">
      <c r="B193" s="73" t="s">
        <v>52</v>
      </c>
      <c r="C193" s="358" t="s">
        <v>399</v>
      </c>
      <c r="D193" s="358"/>
      <c r="E193" s="358"/>
      <c r="F193" s="358"/>
      <c r="G193" s="358"/>
      <c r="H193" s="358"/>
    </row>
    <row r="194" spans="1:11" s="307" customFormat="1" x14ac:dyDescent="0.25">
      <c r="C194" s="358"/>
      <c r="D194" s="358"/>
      <c r="E194" s="358"/>
      <c r="F194" s="358"/>
      <c r="G194" s="358"/>
      <c r="H194" s="358"/>
    </row>
    <row r="195" spans="1:11" s="307" customFormat="1" x14ac:dyDescent="0.25"/>
    <row r="196" spans="1:11" s="307" customFormat="1" x14ac:dyDescent="0.25">
      <c r="B196" s="300"/>
      <c r="C196" s="300"/>
      <c r="D196" s="300"/>
      <c r="E196" s="300"/>
      <c r="F196" s="300"/>
      <c r="G196" s="300"/>
      <c r="H196" s="300"/>
    </row>
    <row r="197" spans="1:11" s="307" customFormat="1" ht="15.75" x14ac:dyDescent="0.25">
      <c r="A197" s="29"/>
      <c r="B197" s="29"/>
      <c r="C197" s="29" t="s">
        <v>50</v>
      </c>
      <c r="D197" s="29"/>
      <c r="E197" s="29"/>
      <c r="F197" s="29"/>
      <c r="G197" s="29"/>
      <c r="H197" s="29"/>
      <c r="I197" s="29"/>
      <c r="J197" s="29"/>
      <c r="K197" s="29"/>
    </row>
    <row r="198" spans="1:11" s="307" customFormat="1" x14ac:dyDescent="0.25">
      <c r="B198" s="300"/>
      <c r="C198" s="300"/>
      <c r="D198" s="300"/>
      <c r="E198" s="300"/>
      <c r="F198" s="300"/>
      <c r="G198" s="300"/>
      <c r="H198" s="300"/>
    </row>
    <row r="199" spans="1:11" s="307" customFormat="1" x14ac:dyDescent="0.25">
      <c r="B199" s="300"/>
      <c r="C199" s="300"/>
      <c r="D199" s="300"/>
      <c r="E199" s="300"/>
      <c r="F199" s="300"/>
      <c r="G199" s="300"/>
      <c r="H199" s="300"/>
      <c r="I199" s="306"/>
      <c r="J199" s="306"/>
      <c r="K199" s="306"/>
    </row>
    <row r="200" spans="1:11" s="307" customFormat="1" x14ac:dyDescent="0.25">
      <c r="B200" s="303" t="s">
        <v>394</v>
      </c>
      <c r="C200" s="300"/>
      <c r="D200" s="300"/>
      <c r="E200" s="300"/>
      <c r="F200" s="300"/>
      <c r="G200" s="300"/>
      <c r="H200" s="300"/>
      <c r="I200" s="306"/>
      <c r="J200" s="306"/>
      <c r="K200" s="306"/>
    </row>
    <row r="201" spans="1:11" s="307" customFormat="1" x14ac:dyDescent="0.25">
      <c r="B201" s="300"/>
      <c r="C201" s="300"/>
      <c r="D201" s="300"/>
      <c r="E201" s="300"/>
      <c r="F201" s="300"/>
      <c r="G201" s="300"/>
      <c r="H201" s="300"/>
      <c r="I201" s="306"/>
      <c r="J201" s="306"/>
      <c r="K201" s="306"/>
    </row>
    <row r="202" spans="1:11" s="85" customFormat="1" x14ac:dyDescent="0.25">
      <c r="B202" s="303"/>
      <c r="C202" s="303"/>
      <c r="D202" s="303"/>
      <c r="E202" s="303"/>
      <c r="F202" s="303"/>
      <c r="G202" s="303"/>
      <c r="H202" s="303"/>
    </row>
    <row r="203" spans="1:11" s="85" customFormat="1" ht="18.75" x14ac:dyDescent="0.3">
      <c r="B203" s="273" t="str">
        <f ca="1">"Tip #"&amp;A157</f>
        <v>Tip #2</v>
      </c>
      <c r="C203" s="299"/>
      <c r="D203" s="299"/>
      <c r="E203" s="294"/>
      <c r="F203" s="294"/>
      <c r="G203" s="294"/>
      <c r="H203" s="294"/>
    </row>
    <row r="204" spans="1:11" x14ac:dyDescent="0.25">
      <c r="B204" s="303"/>
      <c r="C204" s="303"/>
      <c r="D204" s="303"/>
    </row>
    <row r="205" spans="1:11" s="307" customFormat="1" x14ac:dyDescent="0.25"/>
    <row r="206" spans="1:11" s="100" customFormat="1" ht="26.25" x14ac:dyDescent="0.25">
      <c r="A206" s="21">
        <f ca="1">MAX(OFFSET(INDIRECT("A1"),0,0,ROW()-1,1))+1</f>
        <v>3</v>
      </c>
      <c r="B206" s="23" t="s">
        <v>381</v>
      </c>
      <c r="C206" s="8"/>
      <c r="D206" s="8"/>
      <c r="E206" s="8"/>
      <c r="F206" s="8"/>
      <c r="G206" s="8"/>
      <c r="H206" s="8"/>
      <c r="I206" s="290" t="str">
        <f ca="1">IF(OFFSET($B$5,A206,8,1,1),"√  mastered","")</f>
        <v/>
      </c>
      <c r="J206" s="8"/>
      <c r="K206" s="47" t="s">
        <v>57</v>
      </c>
    </row>
    <row r="207" spans="1:11" s="100" customFormat="1" x14ac:dyDescent="0.25"/>
    <row r="208" spans="1:11" s="307" customFormat="1" ht="15" customHeight="1" x14ac:dyDescent="0.25">
      <c r="B208" s="338" t="s">
        <v>395</v>
      </c>
      <c r="C208" s="338"/>
      <c r="D208" s="338"/>
      <c r="E208" s="338"/>
      <c r="F208" s="338"/>
      <c r="G208" s="338"/>
      <c r="H208" s="338"/>
      <c r="I208" s="338"/>
      <c r="J208" s="338"/>
      <c r="K208" s="338"/>
    </row>
    <row r="209" spans="1:11" s="307" customFormat="1" x14ac:dyDescent="0.25">
      <c r="B209" s="338"/>
      <c r="C209" s="338"/>
      <c r="D209" s="338"/>
      <c r="E209" s="338"/>
      <c r="F209" s="338"/>
      <c r="G209" s="338"/>
      <c r="H209" s="338"/>
      <c r="I209" s="338"/>
      <c r="J209" s="338"/>
      <c r="K209" s="338"/>
    </row>
    <row r="210" spans="1:11" s="307" customFormat="1" x14ac:dyDescent="0.25">
      <c r="B210" s="300"/>
      <c r="C210" s="300"/>
      <c r="D210" s="300"/>
      <c r="E210" s="300"/>
      <c r="F210" s="300"/>
      <c r="G210" s="300"/>
      <c r="H210" s="300"/>
      <c r="I210" s="300"/>
      <c r="J210" s="300"/>
      <c r="K210" s="300"/>
    </row>
    <row r="211" spans="1:11" s="307" customFormat="1" ht="15" customHeight="1" x14ac:dyDescent="0.25">
      <c r="B211" s="338" t="s">
        <v>396</v>
      </c>
      <c r="C211" s="338"/>
      <c r="D211" s="338"/>
      <c r="E211" s="338"/>
      <c r="F211" s="338"/>
      <c r="G211" s="306"/>
      <c r="H211" s="306"/>
      <c r="I211" s="306"/>
      <c r="J211" s="306"/>
      <c r="K211" s="306"/>
    </row>
    <row r="212" spans="1:11" s="307" customFormat="1" x14ac:dyDescent="0.25">
      <c r="B212" s="338"/>
      <c r="C212" s="338"/>
      <c r="D212" s="338"/>
      <c r="E212" s="338"/>
      <c r="F212" s="338"/>
      <c r="G212" s="306"/>
      <c r="H212" s="306"/>
      <c r="I212" s="306"/>
      <c r="J212" s="306"/>
      <c r="K212" s="306"/>
    </row>
    <row r="213" spans="1:11" s="307" customFormat="1" x14ac:dyDescent="0.25">
      <c r="B213" s="338"/>
      <c r="C213" s="338"/>
      <c r="D213" s="338"/>
      <c r="E213" s="338"/>
      <c r="F213" s="338"/>
      <c r="G213" s="306"/>
      <c r="H213" s="306"/>
      <c r="I213" s="306"/>
      <c r="J213" s="306"/>
      <c r="K213" s="306"/>
    </row>
    <row r="214" spans="1:11" s="307" customFormat="1" x14ac:dyDescent="0.25">
      <c r="B214" s="338"/>
      <c r="C214" s="338"/>
      <c r="D214" s="338"/>
      <c r="E214" s="338"/>
      <c r="F214" s="338"/>
      <c r="G214" s="306"/>
      <c r="H214" s="306"/>
      <c r="I214" s="306"/>
      <c r="J214" s="306"/>
      <c r="K214" s="306"/>
    </row>
    <row r="215" spans="1:11" s="307" customFormat="1" x14ac:dyDescent="0.25">
      <c r="B215" s="338"/>
      <c r="C215" s="338"/>
      <c r="D215" s="338"/>
      <c r="E215" s="338"/>
      <c r="F215" s="338"/>
      <c r="G215" s="306"/>
      <c r="H215" s="306"/>
      <c r="I215" s="306"/>
      <c r="J215" s="306"/>
      <c r="K215" s="306"/>
    </row>
    <row r="216" spans="1:11" s="307" customFormat="1" x14ac:dyDescent="0.25">
      <c r="B216" s="300"/>
      <c r="C216" s="300"/>
      <c r="D216" s="300"/>
      <c r="E216" s="300"/>
      <c r="F216" s="300"/>
      <c r="G216" s="300"/>
      <c r="H216" s="300"/>
      <c r="I216" s="300"/>
      <c r="J216" s="300"/>
      <c r="K216" s="300"/>
    </row>
    <row r="217" spans="1:11" s="307" customFormat="1" x14ac:dyDescent="0.25">
      <c r="B217" s="300"/>
      <c r="C217" s="300"/>
      <c r="D217" s="300"/>
      <c r="E217" s="300"/>
      <c r="F217" s="300"/>
      <c r="G217" s="300"/>
      <c r="H217" s="300"/>
      <c r="I217" s="300"/>
      <c r="J217" s="300"/>
      <c r="K217" s="300"/>
    </row>
    <row r="218" spans="1:11" s="307" customFormat="1" x14ac:dyDescent="0.25">
      <c r="B218" s="73" t="s">
        <v>52</v>
      </c>
      <c r="C218" s="358" t="s">
        <v>398</v>
      </c>
      <c r="D218" s="358"/>
      <c r="E218" s="358"/>
      <c r="F218" s="358"/>
      <c r="G218" s="358"/>
      <c r="H218" s="358"/>
      <c r="I218" s="358"/>
      <c r="J218" s="358"/>
      <c r="K218" s="358"/>
    </row>
    <row r="219" spans="1:11" s="307" customFormat="1" x14ac:dyDescent="0.25">
      <c r="B219" s="300"/>
      <c r="C219" s="300"/>
      <c r="D219" s="300"/>
      <c r="E219" s="300"/>
      <c r="F219" s="300"/>
      <c r="G219" s="300"/>
      <c r="H219" s="300"/>
      <c r="I219" s="300"/>
      <c r="J219" s="300"/>
      <c r="K219" s="300"/>
    </row>
    <row r="220" spans="1:11" s="307" customFormat="1" x14ac:dyDescent="0.25">
      <c r="B220" s="300"/>
      <c r="C220" s="300"/>
      <c r="D220" s="300"/>
      <c r="E220" s="300"/>
      <c r="F220" s="300"/>
      <c r="G220" s="300"/>
      <c r="H220" s="300"/>
    </row>
    <row r="221" spans="1:11" s="307" customFormat="1" ht="15.75" x14ac:dyDescent="0.25">
      <c r="A221" s="29"/>
      <c r="B221" s="29"/>
      <c r="C221" s="29" t="s">
        <v>50</v>
      </c>
      <c r="D221" s="29"/>
      <c r="E221" s="29"/>
      <c r="F221" s="29"/>
      <c r="G221" s="29"/>
      <c r="H221" s="29"/>
      <c r="I221" s="29"/>
      <c r="J221" s="29"/>
      <c r="K221" s="29"/>
    </row>
    <row r="222" spans="1:11" s="307" customFormat="1" x14ac:dyDescent="0.25">
      <c r="B222" s="300"/>
      <c r="C222" s="300"/>
      <c r="D222" s="300"/>
      <c r="E222" s="300"/>
      <c r="F222" s="300"/>
      <c r="G222" s="300"/>
      <c r="H222" s="300"/>
    </row>
    <row r="223" spans="1:11" s="307" customFormat="1" x14ac:dyDescent="0.25">
      <c r="B223" s="300"/>
      <c r="C223" s="300"/>
      <c r="D223" s="300"/>
      <c r="E223" s="300"/>
      <c r="F223" s="300"/>
      <c r="G223" s="300"/>
      <c r="H223" s="300"/>
      <c r="I223" s="306"/>
      <c r="J223" s="306"/>
      <c r="K223" s="306"/>
    </row>
    <row r="224" spans="1:11" s="307" customFormat="1" x14ac:dyDescent="0.25">
      <c r="B224" s="338" t="str">
        <f>"A) Edit the formula below. Modify the formula so it references the 4 rather than the 3. You can do this by modifying the reference from "&amp;ADDRESS(ROW(H228),COLUMN(H228),4)&amp;" to "&amp;ADDRESS(ROW(I228),COLUMN(I228),4)&amp;" or by dragging/moving the colored box to the right."</f>
        <v>A) Edit the formula below. Modify the formula so it references the 4 rather than the 3. You can do this by modifying the reference from H228 to I228 or by dragging/moving the colored box to the right.</v>
      </c>
      <c r="C224" s="338"/>
      <c r="D224" s="338"/>
      <c r="E224" s="338"/>
      <c r="F224" s="338"/>
      <c r="G224" s="338"/>
      <c r="H224" s="338"/>
      <c r="I224" s="338"/>
      <c r="J224" s="338"/>
      <c r="K224" s="338"/>
    </row>
    <row r="225" spans="2:11" s="307" customFormat="1" x14ac:dyDescent="0.25">
      <c r="B225" s="338"/>
      <c r="C225" s="338"/>
      <c r="D225" s="338"/>
      <c r="E225" s="338"/>
      <c r="F225" s="338"/>
      <c r="G225" s="338"/>
      <c r="H225" s="338"/>
      <c r="I225" s="338"/>
      <c r="J225" s="338"/>
      <c r="K225" s="338"/>
    </row>
    <row r="226" spans="2:11" s="307" customFormat="1" x14ac:dyDescent="0.25">
      <c r="B226" s="300"/>
      <c r="C226" s="300"/>
      <c r="D226" s="300"/>
      <c r="E226" s="300"/>
      <c r="F226" s="300"/>
      <c r="G226" s="300"/>
      <c r="H226" s="300"/>
      <c r="I226" s="300"/>
      <c r="J226" s="300"/>
      <c r="K226" s="300"/>
    </row>
    <row r="227" spans="2:11" s="307" customFormat="1" x14ac:dyDescent="0.25">
      <c r="B227" s="306"/>
      <c r="C227" s="306" t="s">
        <v>206</v>
      </c>
      <c r="D227" s="306"/>
      <c r="E227" s="306"/>
      <c r="F227" s="1" t="s">
        <v>343</v>
      </c>
      <c r="G227" s="306"/>
      <c r="H227" s="306"/>
      <c r="I227" s="306"/>
      <c r="J227" s="306"/>
      <c r="K227" s="306"/>
    </row>
    <row r="228" spans="2:11" s="307" customFormat="1" x14ac:dyDescent="0.25">
      <c r="B228" s="300"/>
      <c r="C228" s="101">
        <f>(((F228-H228))^2+((G228)/H228))</f>
        <v>49.666666666666664</v>
      </c>
      <c r="F228" s="300">
        <v>10</v>
      </c>
      <c r="G228" s="300">
        <v>2</v>
      </c>
      <c r="H228" s="300">
        <v>3</v>
      </c>
      <c r="I228" s="300">
        <v>4</v>
      </c>
      <c r="J228" s="300"/>
      <c r="K228" s="300"/>
    </row>
    <row r="229" spans="2:11" s="307" customFormat="1" x14ac:dyDescent="0.25">
      <c r="B229" s="300"/>
      <c r="F229" s="300"/>
      <c r="G229" s="300"/>
      <c r="H229" s="300"/>
      <c r="I229" s="300"/>
      <c r="J229" s="300"/>
      <c r="K229" s="300"/>
    </row>
    <row r="230" spans="2:11" s="307" customFormat="1" x14ac:dyDescent="0.25">
      <c r="B230" s="300"/>
      <c r="F230" s="300"/>
      <c r="G230" s="300"/>
      <c r="H230" s="300"/>
      <c r="I230" s="300"/>
      <c r="J230" s="300"/>
      <c r="K230" s="300"/>
    </row>
    <row r="231" spans="2:11" s="307" customFormat="1" x14ac:dyDescent="0.25">
      <c r="B231" s="73" t="s">
        <v>52</v>
      </c>
      <c r="C231" s="358" t="s">
        <v>397</v>
      </c>
      <c r="D231" s="358"/>
      <c r="E231" s="358"/>
      <c r="F231" s="358"/>
      <c r="G231" s="358"/>
      <c r="H231" s="358"/>
      <c r="I231" s="358"/>
      <c r="J231" s="358"/>
      <c r="K231" s="358"/>
    </row>
    <row r="232" spans="2:11" s="307" customFormat="1" x14ac:dyDescent="0.25">
      <c r="B232" s="300"/>
      <c r="C232" s="358"/>
      <c r="D232" s="358"/>
      <c r="E232" s="358"/>
      <c r="F232" s="358"/>
      <c r="G232" s="358"/>
      <c r="H232" s="358"/>
      <c r="I232" s="358"/>
      <c r="J232" s="358"/>
      <c r="K232" s="358"/>
    </row>
    <row r="233" spans="2:11" s="307" customFormat="1" x14ac:dyDescent="0.25">
      <c r="B233" s="300"/>
      <c r="C233" s="358"/>
      <c r="D233" s="358"/>
      <c r="E233" s="358"/>
      <c r="F233" s="358"/>
      <c r="G233" s="358"/>
      <c r="H233" s="358"/>
      <c r="I233" s="358"/>
      <c r="J233" s="358"/>
      <c r="K233" s="358"/>
    </row>
    <row r="234" spans="2:11" s="307" customFormat="1" x14ac:dyDescent="0.25">
      <c r="B234" s="300"/>
      <c r="C234" s="300"/>
      <c r="D234" s="300"/>
      <c r="E234" s="300"/>
      <c r="F234" s="300"/>
      <c r="G234" s="300"/>
      <c r="H234" s="300"/>
      <c r="I234" s="300"/>
      <c r="J234" s="300"/>
      <c r="K234" s="300"/>
    </row>
    <row r="235" spans="2:11" s="307" customFormat="1" ht="15" customHeight="1" x14ac:dyDescent="0.25">
      <c r="B235" s="338" t="s">
        <v>418</v>
      </c>
      <c r="C235" s="338"/>
      <c r="D235" s="338"/>
      <c r="E235" s="338"/>
      <c r="F235" s="338"/>
      <c r="G235" s="338"/>
      <c r="H235" s="338"/>
      <c r="I235" s="338"/>
      <c r="J235" s="338"/>
      <c r="K235" s="338"/>
    </row>
    <row r="236" spans="2:11" s="307" customFormat="1" ht="15" customHeight="1" x14ac:dyDescent="0.25">
      <c r="B236" s="338"/>
      <c r="C236" s="338"/>
      <c r="D236" s="338"/>
      <c r="E236" s="338"/>
      <c r="F236" s="338"/>
      <c r="G236" s="338"/>
      <c r="H236" s="338"/>
      <c r="I236" s="338"/>
      <c r="J236" s="338"/>
      <c r="K236" s="338"/>
    </row>
    <row r="237" spans="2:11" s="307" customFormat="1" x14ac:dyDescent="0.25">
      <c r="B237" s="338"/>
      <c r="C237" s="338"/>
      <c r="D237" s="338"/>
      <c r="E237" s="338"/>
      <c r="F237" s="338"/>
      <c r="G237" s="338"/>
      <c r="H237" s="338"/>
      <c r="I237" s="338"/>
      <c r="J237" s="338"/>
      <c r="K237" s="338"/>
    </row>
    <row r="238" spans="2:11" s="307" customFormat="1" x14ac:dyDescent="0.25">
      <c r="C238" s="305"/>
      <c r="D238" s="305"/>
      <c r="E238" s="305"/>
      <c r="F238" s="305"/>
      <c r="G238" s="305"/>
      <c r="H238" s="305"/>
      <c r="I238" s="305"/>
      <c r="J238" s="305"/>
      <c r="K238" s="305"/>
    </row>
    <row r="239" spans="2:11" s="85" customFormat="1" x14ac:dyDescent="0.25">
      <c r="B239" s="303"/>
      <c r="C239" s="303"/>
      <c r="D239" s="303"/>
      <c r="E239" s="303"/>
      <c r="F239" s="303"/>
      <c r="G239" s="303"/>
      <c r="H239" s="303"/>
    </row>
    <row r="240" spans="2:11" s="85" customFormat="1" ht="18.75" x14ac:dyDescent="0.3">
      <c r="B240" s="273" t="str">
        <f ca="1">"Tip #"&amp;A206</f>
        <v>Tip #3</v>
      </c>
      <c r="C240" s="299"/>
      <c r="D240" s="299"/>
      <c r="E240" s="307"/>
      <c r="F240" s="307"/>
      <c r="G240" s="307"/>
      <c r="H240" s="294"/>
    </row>
    <row r="241" spans="1:11" x14ac:dyDescent="0.25">
      <c r="A241" s="85"/>
      <c r="B241" s="303"/>
      <c r="C241" s="303"/>
      <c r="D241" s="303"/>
      <c r="E241" s="303"/>
      <c r="F241" s="303"/>
      <c r="G241" s="303"/>
    </row>
    <row r="242" spans="1:11" s="307" customFormat="1" x14ac:dyDescent="0.25"/>
    <row r="243" spans="1:11" ht="26.25" x14ac:dyDescent="0.25">
      <c r="A243" s="21">
        <f ca="1">MAX(OFFSET(INDIRECT("A1"),0,0,ROW()-1,1))+1</f>
        <v>4</v>
      </c>
      <c r="B243" s="23" t="s">
        <v>403</v>
      </c>
      <c r="C243" s="8"/>
      <c r="D243" s="8"/>
      <c r="E243" s="8"/>
      <c r="F243" s="8"/>
      <c r="G243" s="8"/>
      <c r="H243" s="8"/>
      <c r="I243" s="290" t="str">
        <f ca="1">IF(OFFSET($B$5,A243,8,1,1),"√  mastered","")</f>
        <v/>
      </c>
      <c r="J243" s="8"/>
      <c r="K243" s="47" t="s">
        <v>57</v>
      </c>
    </row>
    <row r="245" spans="1:11" s="307" customFormat="1" ht="15" customHeight="1" x14ac:dyDescent="0.25">
      <c r="B245" s="338" t="s">
        <v>392</v>
      </c>
      <c r="C245" s="338"/>
      <c r="D245" s="338"/>
      <c r="E245" s="338"/>
      <c r="F245" s="338"/>
      <c r="G245" s="338"/>
      <c r="H245" s="338"/>
      <c r="I245" s="338"/>
      <c r="J245" s="338"/>
      <c r="K245" s="338"/>
    </row>
    <row r="246" spans="1:11" s="307" customFormat="1" x14ac:dyDescent="0.25">
      <c r="B246" s="338"/>
      <c r="C246" s="338"/>
      <c r="D246" s="338"/>
      <c r="E246" s="338"/>
      <c r="F246" s="338"/>
      <c r="G246" s="338"/>
      <c r="H246" s="338"/>
      <c r="I246" s="338"/>
      <c r="J246" s="338"/>
      <c r="K246" s="338"/>
    </row>
    <row r="247" spans="1:11" s="307" customFormat="1" x14ac:dyDescent="0.25">
      <c r="B247" s="338"/>
      <c r="C247" s="338"/>
      <c r="D247" s="338"/>
      <c r="E247" s="338"/>
      <c r="F247" s="338"/>
      <c r="G247" s="338"/>
      <c r="H247" s="338"/>
      <c r="I247" s="338"/>
      <c r="J247" s="338"/>
      <c r="K247" s="338"/>
    </row>
    <row r="248" spans="1:11" s="307" customFormat="1" x14ac:dyDescent="0.25">
      <c r="B248" s="338"/>
      <c r="C248" s="338"/>
      <c r="D248" s="338"/>
      <c r="E248" s="338"/>
      <c r="F248" s="338"/>
      <c r="G248" s="338"/>
      <c r="H248" s="338"/>
      <c r="I248" s="338"/>
      <c r="J248" s="338"/>
      <c r="K248" s="338"/>
    </row>
    <row r="249" spans="1:11" s="307" customFormat="1" x14ac:dyDescent="0.25">
      <c r="B249" s="300"/>
      <c r="C249" s="300"/>
      <c r="D249" s="300"/>
      <c r="E249" s="300"/>
      <c r="F249" s="300"/>
      <c r="G249" s="300"/>
      <c r="H249" s="300"/>
      <c r="I249" s="300"/>
      <c r="J249" s="300"/>
      <c r="K249" s="300"/>
    </row>
    <row r="250" spans="1:11" s="307" customFormat="1" x14ac:dyDescent="0.25">
      <c r="B250" s="338" t="s">
        <v>393</v>
      </c>
      <c r="C250" s="338"/>
      <c r="D250" s="338"/>
      <c r="E250" s="338"/>
      <c r="F250" s="338"/>
      <c r="G250" s="338"/>
      <c r="H250" s="338"/>
      <c r="I250" s="338"/>
      <c r="J250" s="338"/>
      <c r="K250" s="338"/>
    </row>
    <row r="251" spans="1:11" s="307" customFormat="1" x14ac:dyDescent="0.25">
      <c r="B251" s="338"/>
      <c r="C251" s="338"/>
      <c r="D251" s="338"/>
      <c r="E251" s="338"/>
      <c r="F251" s="338"/>
      <c r="G251" s="338"/>
      <c r="H251" s="338"/>
      <c r="I251" s="338"/>
      <c r="J251" s="338"/>
      <c r="K251" s="338"/>
    </row>
    <row r="252" spans="1:11" s="307" customFormat="1" x14ac:dyDescent="0.25">
      <c r="B252" s="338"/>
      <c r="C252" s="338"/>
      <c r="D252" s="338"/>
      <c r="E252" s="338"/>
      <c r="F252" s="338"/>
      <c r="G252" s="338"/>
      <c r="H252" s="338"/>
      <c r="I252" s="338"/>
      <c r="J252" s="338"/>
      <c r="K252" s="338"/>
    </row>
    <row r="253" spans="1:11" s="307" customFormat="1" x14ac:dyDescent="0.25">
      <c r="B253" s="300"/>
      <c r="C253" s="300"/>
      <c r="D253" s="300"/>
      <c r="E253" s="300"/>
      <c r="F253" s="300"/>
      <c r="G253" s="300"/>
      <c r="H253" s="300"/>
      <c r="I253" s="300"/>
      <c r="J253" s="300"/>
      <c r="K253" s="300"/>
    </row>
    <row r="254" spans="1:11" s="307" customFormat="1" x14ac:dyDescent="0.25">
      <c r="B254" s="73" t="s">
        <v>52</v>
      </c>
      <c r="C254" s="358" t="s">
        <v>391</v>
      </c>
      <c r="D254" s="358"/>
      <c r="E254" s="358"/>
      <c r="F254" s="358"/>
      <c r="G254" s="358"/>
      <c r="H254" s="358"/>
      <c r="I254" s="358"/>
      <c r="J254" s="358"/>
      <c r="K254" s="300"/>
    </row>
    <row r="255" spans="1:11" s="307" customFormat="1" x14ac:dyDescent="0.25">
      <c r="B255" s="300"/>
      <c r="C255" s="358"/>
      <c r="D255" s="358"/>
      <c r="E255" s="358"/>
      <c r="F255" s="358"/>
      <c r="G255" s="358"/>
      <c r="H255" s="358"/>
      <c r="I255" s="358"/>
      <c r="J255" s="358"/>
      <c r="K255" s="300"/>
    </row>
    <row r="256" spans="1:11" s="307" customFormat="1" x14ac:dyDescent="0.25">
      <c r="B256" s="300"/>
      <c r="C256" s="358"/>
      <c r="D256" s="358"/>
      <c r="E256" s="358"/>
      <c r="F256" s="358"/>
      <c r="G256" s="358"/>
      <c r="H256" s="358"/>
      <c r="I256" s="358"/>
      <c r="J256" s="358"/>
      <c r="K256" s="300"/>
    </row>
    <row r="257" spans="1:11" s="307" customFormat="1" x14ac:dyDescent="0.25">
      <c r="B257" s="300"/>
      <c r="C257" s="300"/>
      <c r="D257" s="300"/>
      <c r="E257" s="300"/>
      <c r="F257" s="300"/>
      <c r="G257" s="300"/>
      <c r="H257" s="300"/>
      <c r="I257" s="300"/>
      <c r="J257" s="300"/>
      <c r="K257" s="300"/>
    </row>
    <row r="258" spans="1:11" s="307" customFormat="1" x14ac:dyDescent="0.25">
      <c r="B258" s="300"/>
      <c r="C258" s="300"/>
      <c r="D258" s="300"/>
      <c r="E258" s="300"/>
      <c r="F258" s="300"/>
      <c r="G258" s="300"/>
      <c r="H258" s="300"/>
    </row>
    <row r="259" spans="1:11" s="307" customFormat="1" ht="15.75" x14ac:dyDescent="0.25">
      <c r="A259" s="29"/>
      <c r="B259" s="29"/>
      <c r="C259" s="29" t="s">
        <v>50</v>
      </c>
      <c r="D259" s="29"/>
      <c r="E259" s="29"/>
      <c r="F259" s="29"/>
      <c r="G259" s="29"/>
      <c r="H259" s="29"/>
      <c r="I259" s="29"/>
      <c r="J259" s="29"/>
      <c r="K259" s="29"/>
    </row>
    <row r="260" spans="1:11" s="307" customFormat="1" x14ac:dyDescent="0.25">
      <c r="B260" s="300"/>
      <c r="C260" s="300"/>
      <c r="D260" s="300"/>
      <c r="E260" s="300"/>
      <c r="F260" s="300"/>
      <c r="G260" s="300"/>
      <c r="H260" s="300"/>
    </row>
    <row r="261" spans="1:11" s="307" customFormat="1" x14ac:dyDescent="0.25"/>
    <row r="262" spans="1:11" s="307" customFormat="1" ht="19.5" thickBot="1" x14ac:dyDescent="0.35">
      <c r="B262" s="7" t="s">
        <v>387</v>
      </c>
      <c r="C262" s="7"/>
      <c r="D262" s="7"/>
      <c r="E262" s="7"/>
      <c r="F262" s="7"/>
      <c r="G262" s="7"/>
      <c r="H262" s="7"/>
      <c r="I262" s="7"/>
      <c r="J262" s="7"/>
      <c r="K262" s="7"/>
    </row>
    <row r="263" spans="1:11" s="307" customFormat="1" ht="15" customHeight="1" x14ac:dyDescent="0.25">
      <c r="B263" s="338" t="s">
        <v>344</v>
      </c>
      <c r="C263" s="338"/>
      <c r="D263" s="338"/>
      <c r="E263" s="338"/>
      <c r="F263" s="338"/>
      <c r="G263" s="338"/>
      <c r="H263" s="338"/>
      <c r="I263" s="338"/>
      <c r="J263" s="338"/>
      <c r="K263" s="338"/>
    </row>
    <row r="264" spans="1:11" s="307" customFormat="1" ht="15" customHeight="1" x14ac:dyDescent="0.25">
      <c r="B264" s="338"/>
      <c r="C264" s="338"/>
      <c r="D264" s="338"/>
      <c r="E264" s="338"/>
      <c r="F264" s="338"/>
      <c r="G264" s="338"/>
      <c r="H264" s="338"/>
      <c r="I264" s="338"/>
      <c r="J264" s="338"/>
      <c r="K264" s="338"/>
    </row>
    <row r="265" spans="1:11" s="307" customFormat="1" x14ac:dyDescent="0.25">
      <c r="B265" s="338"/>
      <c r="C265" s="338"/>
      <c r="D265" s="338"/>
      <c r="E265" s="338"/>
      <c r="F265" s="338"/>
      <c r="G265" s="338"/>
      <c r="H265" s="338"/>
      <c r="I265" s="338"/>
      <c r="J265" s="338"/>
      <c r="K265" s="338"/>
    </row>
    <row r="266" spans="1:11" s="307" customFormat="1" x14ac:dyDescent="0.25"/>
    <row r="267" spans="1:11" s="307" customFormat="1" x14ac:dyDescent="0.25">
      <c r="D267" s="304" t="s">
        <v>29</v>
      </c>
      <c r="J267" s="304" t="s">
        <v>30</v>
      </c>
    </row>
    <row r="268" spans="1:11" s="307" customFormat="1" x14ac:dyDescent="0.25">
      <c r="B268" s="304">
        <v>0</v>
      </c>
      <c r="C268" s="304">
        <v>1</v>
      </c>
      <c r="D268" s="17">
        <f>B268+C268</f>
        <v>1</v>
      </c>
      <c r="E268" s="17"/>
      <c r="F268" s="17"/>
      <c r="G268" s="17"/>
      <c r="H268" s="17"/>
      <c r="I268" s="17"/>
      <c r="J268" s="17"/>
    </row>
    <row r="269" spans="1:11" s="307" customFormat="1" x14ac:dyDescent="0.25"/>
    <row r="270" spans="1:11" s="307" customFormat="1" x14ac:dyDescent="0.25"/>
    <row r="271" spans="1:11" s="307" customFormat="1" ht="19.5" thickBot="1" x14ac:dyDescent="0.35">
      <c r="B271" s="7" t="s">
        <v>388</v>
      </c>
      <c r="C271" s="7"/>
      <c r="D271" s="7"/>
      <c r="E271" s="7"/>
      <c r="F271" s="7"/>
      <c r="G271" s="7"/>
      <c r="H271" s="7"/>
      <c r="I271" s="7"/>
      <c r="J271" s="7"/>
      <c r="K271" s="7"/>
    </row>
    <row r="272" spans="1:11" s="307" customFormat="1" ht="15" customHeight="1" x14ac:dyDescent="0.25">
      <c r="B272" s="338" t="s">
        <v>345</v>
      </c>
      <c r="C272" s="338"/>
      <c r="D272" s="338"/>
      <c r="E272" s="338"/>
      <c r="F272" s="338"/>
      <c r="G272" s="338"/>
      <c r="H272" s="338"/>
      <c r="I272" s="338"/>
      <c r="J272" s="338"/>
      <c r="K272" s="338"/>
    </row>
    <row r="273" spans="2:11" s="307" customFormat="1" ht="15" customHeight="1" x14ac:dyDescent="0.25">
      <c r="B273" s="338"/>
      <c r="C273" s="338"/>
      <c r="D273" s="338"/>
      <c r="E273" s="338"/>
      <c r="F273" s="338"/>
      <c r="G273" s="338"/>
      <c r="H273" s="338"/>
      <c r="I273" s="338"/>
      <c r="J273" s="338"/>
      <c r="K273" s="338"/>
    </row>
    <row r="274" spans="2:11" s="307" customFormat="1" x14ac:dyDescent="0.25">
      <c r="B274" s="338"/>
      <c r="C274" s="338"/>
      <c r="D274" s="338"/>
      <c r="E274" s="338"/>
      <c r="F274" s="338"/>
      <c r="G274" s="338"/>
      <c r="H274" s="338"/>
      <c r="I274" s="338"/>
      <c r="J274" s="338"/>
      <c r="K274" s="338"/>
    </row>
    <row r="275" spans="2:11" s="307" customFormat="1" x14ac:dyDescent="0.25">
      <c r="B275" s="300"/>
      <c r="C275" s="300"/>
      <c r="D275" s="300"/>
      <c r="E275" s="300"/>
      <c r="F275" s="300"/>
      <c r="G275" s="300"/>
      <c r="H275" s="300"/>
      <c r="I275" s="300"/>
      <c r="J275" s="300"/>
      <c r="K275" s="300"/>
    </row>
    <row r="276" spans="2:11" s="307" customFormat="1" x14ac:dyDescent="0.25">
      <c r="B276" s="6" t="s">
        <v>31</v>
      </c>
      <c r="C276" s="24">
        <v>10</v>
      </c>
      <c r="D276" s="6" t="s">
        <v>32</v>
      </c>
      <c r="E276" s="304">
        <v>5</v>
      </c>
      <c r="F276" s="304">
        <v>10</v>
      </c>
      <c r="G276" s="304">
        <v>15</v>
      </c>
      <c r="H276" s="304">
        <v>20</v>
      </c>
      <c r="I276" s="304">
        <v>25</v>
      </c>
      <c r="J276" s="304">
        <v>35</v>
      </c>
    </row>
    <row r="277" spans="2:11" s="307" customFormat="1" x14ac:dyDescent="0.25"/>
    <row r="278" spans="2:11" s="307" customFormat="1" x14ac:dyDescent="0.25">
      <c r="E278" s="304" t="s">
        <v>29</v>
      </c>
      <c r="J278" s="304" t="s">
        <v>30</v>
      </c>
    </row>
    <row r="279" spans="2:11" s="307" customFormat="1" x14ac:dyDescent="0.25">
      <c r="E279" s="17">
        <f>$C$276+E276</f>
        <v>15</v>
      </c>
      <c r="F279" s="17"/>
      <c r="G279" s="17"/>
      <c r="H279" s="17"/>
      <c r="I279" s="17"/>
      <c r="J279" s="17"/>
    </row>
    <row r="280" spans="2:11" s="307" customFormat="1" x14ac:dyDescent="0.25"/>
    <row r="281" spans="2:11" s="307" customFormat="1" ht="19.5" thickBot="1" x14ac:dyDescent="0.35">
      <c r="B281" s="7" t="s">
        <v>389</v>
      </c>
      <c r="C281" s="7"/>
      <c r="D281" s="7"/>
      <c r="E281" s="7"/>
      <c r="F281" s="7"/>
      <c r="G281" s="7"/>
      <c r="H281" s="7"/>
      <c r="I281" s="7"/>
      <c r="J281" s="7"/>
      <c r="K281" s="7"/>
    </row>
    <row r="282" spans="2:11" s="307" customFormat="1" ht="15" customHeight="1" x14ac:dyDescent="0.25">
      <c r="B282" s="338" t="s">
        <v>33</v>
      </c>
      <c r="C282" s="338"/>
      <c r="D282" s="338"/>
      <c r="E282" s="338"/>
      <c r="F282" s="338"/>
      <c r="G282" s="338"/>
      <c r="H282" s="338"/>
      <c r="I282" s="338"/>
      <c r="J282" s="338"/>
      <c r="K282" s="338"/>
    </row>
    <row r="283" spans="2:11" s="307" customFormat="1" x14ac:dyDescent="0.25"/>
    <row r="284" spans="2:11" s="307" customFormat="1" x14ac:dyDescent="0.25">
      <c r="B284" s="307" t="s">
        <v>428</v>
      </c>
    </row>
    <row r="285" spans="2:11" s="307" customFormat="1" x14ac:dyDescent="0.25">
      <c r="B285" s="307" t="s">
        <v>34</v>
      </c>
    </row>
    <row r="286" spans="2:11" s="307" customFormat="1" x14ac:dyDescent="0.25">
      <c r="B286" s="307" t="s">
        <v>35</v>
      </c>
    </row>
    <row r="287" spans="2:11" s="307" customFormat="1" x14ac:dyDescent="0.25">
      <c r="B287" s="307" t="s">
        <v>36</v>
      </c>
    </row>
    <row r="288" spans="2:11" s="307" customFormat="1" x14ac:dyDescent="0.25">
      <c r="B288" s="307" t="s">
        <v>37</v>
      </c>
    </row>
    <row r="289" spans="1:11" s="307" customFormat="1" x14ac:dyDescent="0.25">
      <c r="B289" s="307" t="s">
        <v>38</v>
      </c>
    </row>
    <row r="290" spans="1:11" s="307" customFormat="1" x14ac:dyDescent="0.25">
      <c r="B290" s="307" t="s">
        <v>39</v>
      </c>
    </row>
    <row r="291" spans="1:11" s="307" customFormat="1" x14ac:dyDescent="0.25"/>
    <row r="292" spans="1:11" s="307" customFormat="1" x14ac:dyDescent="0.25">
      <c r="E292" s="304" t="s">
        <v>1</v>
      </c>
      <c r="F292" s="304" t="s">
        <v>2</v>
      </c>
      <c r="G292" s="304" t="s">
        <v>3</v>
      </c>
    </row>
    <row r="293" spans="1:11" s="307" customFormat="1" x14ac:dyDescent="0.25">
      <c r="D293" s="304">
        <v>1</v>
      </c>
      <c r="E293" s="17" t="str">
        <f>E$292 &amp; $D293</f>
        <v>A1</v>
      </c>
      <c r="F293" s="17"/>
      <c r="G293" s="17"/>
    </row>
    <row r="294" spans="1:11" s="307" customFormat="1" x14ac:dyDescent="0.25">
      <c r="D294" s="304">
        <v>2</v>
      </c>
      <c r="E294" s="17"/>
      <c r="F294" s="17"/>
      <c r="G294" s="17"/>
    </row>
    <row r="295" spans="1:11" s="307" customFormat="1" x14ac:dyDescent="0.25">
      <c r="D295" s="304">
        <v>3</v>
      </c>
      <c r="E295" s="17"/>
      <c r="F295" s="17"/>
      <c r="G295" s="17"/>
    </row>
    <row r="296" spans="1:11" s="307" customFormat="1" x14ac:dyDescent="0.25">
      <c r="D296" s="304">
        <v>4</v>
      </c>
      <c r="E296" s="17"/>
      <c r="F296" s="17"/>
      <c r="G296" s="17"/>
    </row>
    <row r="297" spans="1:11" s="307" customFormat="1" x14ac:dyDescent="0.25"/>
    <row r="298" spans="1:11" s="307" customFormat="1" x14ac:dyDescent="0.25"/>
    <row r="299" spans="1:11" s="85" customFormat="1" x14ac:dyDescent="0.25">
      <c r="B299" s="303"/>
      <c r="C299" s="303"/>
      <c r="D299" s="303"/>
      <c r="E299" s="303"/>
      <c r="F299" s="303"/>
      <c r="G299" s="303"/>
      <c r="H299" s="303"/>
    </row>
    <row r="300" spans="1:11" s="85" customFormat="1" ht="18.75" x14ac:dyDescent="0.3">
      <c r="B300" s="273" t="str">
        <f ca="1">"Tip #"&amp;A243</f>
        <v>Tip #4</v>
      </c>
      <c r="C300" s="299"/>
      <c r="D300" s="299"/>
      <c r="E300" s="307"/>
      <c r="F300" s="307"/>
      <c r="G300" s="307"/>
      <c r="H300" s="307"/>
      <c r="I300" s="307"/>
      <c r="J300" s="307"/>
      <c r="K300" s="307"/>
    </row>
    <row r="301" spans="1:11" s="85" customFormat="1" x14ac:dyDescent="0.25">
      <c r="B301" s="303"/>
      <c r="C301" s="303"/>
      <c r="D301" s="303"/>
      <c r="E301" s="303"/>
      <c r="F301" s="303"/>
      <c r="G301" s="303"/>
      <c r="H301" s="303"/>
    </row>
    <row r="302" spans="1:11" s="307" customFormat="1" x14ac:dyDescent="0.25"/>
    <row r="303" spans="1:11" ht="26.25" x14ac:dyDescent="0.25">
      <c r="A303" s="311">
        <f ca="1">MAX(OFFSET(INDIRECT("A1"),0,0,ROW()-1,1))+1</f>
        <v>5</v>
      </c>
      <c r="B303" s="320" t="s">
        <v>169</v>
      </c>
      <c r="C303" s="312"/>
      <c r="D303" s="312"/>
      <c r="E303" s="312"/>
      <c r="F303" s="312"/>
      <c r="G303" s="312"/>
      <c r="H303" s="312"/>
      <c r="I303" s="313" t="str">
        <f ca="1">IF(OFFSET($B$5,A303,8,1,1),"√  mastered","")</f>
        <v/>
      </c>
      <c r="J303" s="312"/>
      <c r="K303" s="314" t="s">
        <v>57</v>
      </c>
    </row>
    <row r="304" spans="1:11" s="171" customFormat="1" x14ac:dyDescent="0.25"/>
    <row r="305" spans="1:11" s="85" customFormat="1" x14ac:dyDescent="0.25">
      <c r="A305" s="289"/>
      <c r="B305" s="315" t="s">
        <v>599</v>
      </c>
      <c r="C305" s="287"/>
      <c r="D305" s="287"/>
      <c r="E305" s="287"/>
      <c r="F305" s="287"/>
      <c r="G305" s="287"/>
      <c r="H305" s="287"/>
      <c r="I305" s="289"/>
      <c r="J305" s="289"/>
    </row>
    <row r="306" spans="1:11" x14ac:dyDescent="0.25">
      <c r="A306" s="3"/>
      <c r="B306" s="3"/>
      <c r="C306" s="3"/>
      <c r="D306" s="3"/>
      <c r="E306" s="3"/>
      <c r="F306" s="3"/>
      <c r="G306" s="3"/>
      <c r="H306" s="3"/>
      <c r="I306" s="3"/>
      <c r="J306" s="3"/>
      <c r="K306" s="3"/>
    </row>
    <row r="307" spans="1:11" s="307" customFormat="1" x14ac:dyDescent="0.25">
      <c r="A307" s="304"/>
      <c r="B307" s="304"/>
      <c r="C307" s="304"/>
      <c r="D307" s="304"/>
      <c r="E307" s="304"/>
      <c r="F307" s="304"/>
      <c r="G307" s="304"/>
      <c r="H307" s="304"/>
      <c r="I307" s="304"/>
      <c r="J307" s="304"/>
      <c r="K307" s="304"/>
    </row>
    <row r="308" spans="1:11" ht="26.25" x14ac:dyDescent="0.25">
      <c r="A308" s="311">
        <f ca="1">MAX(OFFSET(INDIRECT("A1"),0,0,ROW()-1,1))+1</f>
        <v>6</v>
      </c>
      <c r="B308" s="320" t="s">
        <v>40</v>
      </c>
      <c r="C308" s="312"/>
      <c r="D308" s="312"/>
      <c r="E308" s="312"/>
      <c r="F308" s="312"/>
      <c r="G308" s="312"/>
      <c r="H308" s="312"/>
      <c r="I308" s="313" t="str">
        <f ca="1">IF(OFFSET($B$5,A308,8,1,1),"√  mastered","")</f>
        <v/>
      </c>
      <c r="J308" s="312"/>
      <c r="K308" s="314" t="s">
        <v>57</v>
      </c>
    </row>
    <row r="310" spans="1:11" s="85" customFormat="1" x14ac:dyDescent="0.25">
      <c r="A310" s="289"/>
      <c r="B310" s="315" t="s">
        <v>599</v>
      </c>
      <c r="C310" s="287"/>
      <c r="D310" s="287"/>
      <c r="E310" s="287"/>
      <c r="F310" s="287"/>
      <c r="G310" s="287"/>
      <c r="H310" s="287"/>
      <c r="I310" s="289"/>
      <c r="J310" s="289"/>
    </row>
    <row r="311" spans="1:11" s="189" customFormat="1" x14ac:dyDescent="0.25"/>
    <row r="312" spans="1:11" s="307" customFormat="1" x14ac:dyDescent="0.25"/>
    <row r="313" spans="1:11" s="177" customFormat="1" ht="26.25" x14ac:dyDescent="0.25">
      <c r="A313" s="311">
        <f ca="1">MAX(OFFSET(INDIRECT("A1"),0,0,ROW()-1,1))+1</f>
        <v>7</v>
      </c>
      <c r="B313" s="320" t="s">
        <v>421</v>
      </c>
      <c r="C313" s="312"/>
      <c r="D313" s="312"/>
      <c r="E313" s="312"/>
      <c r="F313" s="312"/>
      <c r="G313" s="312"/>
      <c r="H313" s="312"/>
      <c r="I313" s="313" t="str">
        <f ca="1">IF(OFFSET($B$5,A313,8,1,1),"√  mastered","")</f>
        <v/>
      </c>
      <c r="J313" s="312"/>
      <c r="K313" s="314" t="s">
        <v>57</v>
      </c>
    </row>
    <row r="314" spans="1:11" s="177" customFormat="1" x14ac:dyDescent="0.25"/>
    <row r="315" spans="1:11" s="177" customFormat="1" x14ac:dyDescent="0.25">
      <c r="B315" s="315" t="s">
        <v>599</v>
      </c>
    </row>
    <row r="316" spans="1:11" s="177" customFormat="1" x14ac:dyDescent="0.25"/>
    <row r="317" spans="1:11" s="307" customFormat="1" x14ac:dyDescent="0.25"/>
    <row r="318" spans="1:11" ht="26.25" x14ac:dyDescent="0.25">
      <c r="A318" s="311">
        <f ca="1">MAX(OFFSET(INDIRECT("A1"),0,0,ROW()-1,1))+1</f>
        <v>8</v>
      </c>
      <c r="B318" s="320" t="s">
        <v>42</v>
      </c>
      <c r="C318" s="312"/>
      <c r="D318" s="312"/>
      <c r="E318" s="312"/>
      <c r="F318" s="312"/>
      <c r="G318" s="312"/>
      <c r="H318" s="312"/>
      <c r="I318" s="313" t="str">
        <f ca="1">IF(OFFSET($B$5,A318,8,1,1),"√  mastered","")</f>
        <v/>
      </c>
      <c r="J318" s="312"/>
      <c r="K318" s="314" t="s">
        <v>57</v>
      </c>
    </row>
    <row r="320" spans="1:11" s="85" customFormat="1" x14ac:dyDescent="0.25">
      <c r="A320" s="289"/>
      <c r="B320" s="315" t="s">
        <v>599</v>
      </c>
      <c r="C320" s="287"/>
      <c r="D320" s="287"/>
      <c r="E320" s="287"/>
      <c r="F320" s="287"/>
      <c r="G320" s="287"/>
      <c r="H320" s="287"/>
      <c r="I320" s="289"/>
      <c r="J320" s="289"/>
    </row>
    <row r="321" spans="1:11" s="180" customFormat="1" x14ac:dyDescent="0.25"/>
    <row r="322" spans="1:11" s="307" customFormat="1" x14ac:dyDescent="0.25"/>
    <row r="323" spans="1:11" ht="26.25" x14ac:dyDescent="0.25">
      <c r="A323" s="311">
        <f ca="1">MAX(OFFSET(INDIRECT("A1"),0,0,ROW()-1,1))+1</f>
        <v>9</v>
      </c>
      <c r="B323" s="320" t="s">
        <v>43</v>
      </c>
      <c r="C323" s="312"/>
      <c r="D323" s="312"/>
      <c r="E323" s="312"/>
      <c r="F323" s="312"/>
      <c r="G323" s="312"/>
      <c r="H323" s="312"/>
      <c r="I323" s="313" t="str">
        <f ca="1">IF(OFFSET($B$5,A323,8,1,1),"√  mastered","")</f>
        <v/>
      </c>
      <c r="J323" s="312"/>
      <c r="K323" s="314" t="s">
        <v>57</v>
      </c>
    </row>
    <row r="325" spans="1:11" s="85" customFormat="1" x14ac:dyDescent="0.25">
      <c r="A325" s="289"/>
      <c r="B325" s="315" t="s">
        <v>599</v>
      </c>
      <c r="C325" s="287"/>
      <c r="D325" s="287"/>
      <c r="E325" s="287"/>
      <c r="F325" s="287"/>
      <c r="G325" s="287"/>
      <c r="H325" s="287"/>
      <c r="I325" s="289"/>
      <c r="J325" s="289"/>
    </row>
    <row r="326" spans="1:11" s="176" customFormat="1" x14ac:dyDescent="0.25"/>
    <row r="327" spans="1:11" s="307" customFormat="1" x14ac:dyDescent="0.25"/>
    <row r="328" spans="1:11" s="176" customFormat="1" ht="26.25" x14ac:dyDescent="0.25">
      <c r="A328" s="311">
        <f ca="1">MAX(OFFSET(INDIRECT("A1"),0,0,ROW()-1,1))+1</f>
        <v>10</v>
      </c>
      <c r="B328" s="320" t="s">
        <v>420</v>
      </c>
      <c r="C328" s="312"/>
      <c r="D328" s="312"/>
      <c r="E328" s="312"/>
      <c r="F328" s="312"/>
      <c r="G328" s="312"/>
      <c r="H328" s="312"/>
      <c r="I328" s="313" t="str">
        <f ca="1">IF(OFFSET($B$5,A328,8,1,1),"√  mastered","")</f>
        <v/>
      </c>
      <c r="J328" s="312"/>
      <c r="K328" s="314" t="s">
        <v>57</v>
      </c>
    </row>
    <row r="329" spans="1:11" s="176" customFormat="1" x14ac:dyDescent="0.25"/>
    <row r="330" spans="1:11" s="184" customFormat="1" x14ac:dyDescent="0.25">
      <c r="B330" s="315" t="s">
        <v>599</v>
      </c>
    </row>
    <row r="331" spans="1:11" s="131" customFormat="1" x14ac:dyDescent="0.25"/>
    <row r="332" spans="1:11" s="307" customFormat="1" x14ac:dyDescent="0.25"/>
    <row r="333" spans="1:11" s="131" customFormat="1" ht="26.25" x14ac:dyDescent="0.25">
      <c r="A333" s="311">
        <f ca="1">MAX(OFFSET(INDIRECT("A1"),0,0,ROW()-1,1))+1</f>
        <v>11</v>
      </c>
      <c r="B333" s="320" t="s">
        <v>581</v>
      </c>
      <c r="C333" s="312"/>
      <c r="D333" s="312"/>
      <c r="E333" s="312"/>
      <c r="F333" s="312"/>
      <c r="G333" s="312"/>
      <c r="H333" s="312"/>
      <c r="I333" s="313" t="str">
        <f ca="1">IF(OFFSET($B$5,A333,8,1,1),"√  mastered","")</f>
        <v/>
      </c>
      <c r="J333" s="312"/>
      <c r="K333" s="314" t="s">
        <v>57</v>
      </c>
    </row>
    <row r="334" spans="1:11" s="131" customFormat="1" x14ac:dyDescent="0.25"/>
    <row r="335" spans="1:11" s="85" customFormat="1" x14ac:dyDescent="0.25">
      <c r="A335" s="289"/>
      <c r="B335" s="315" t="s">
        <v>599</v>
      </c>
      <c r="C335" s="287"/>
      <c r="D335" s="287"/>
      <c r="E335" s="287"/>
      <c r="F335" s="287"/>
      <c r="G335" s="287"/>
      <c r="H335" s="287"/>
      <c r="I335" s="289"/>
      <c r="J335" s="289"/>
    </row>
    <row r="336" spans="1:11" s="269" customFormat="1" x14ac:dyDescent="0.25"/>
    <row r="337" spans="1:11" s="307" customFormat="1" x14ac:dyDescent="0.25"/>
    <row r="338" spans="1:11" s="269" customFormat="1" ht="26.25" x14ac:dyDescent="0.25">
      <c r="A338" s="311">
        <f ca="1">MAX(OFFSET(INDIRECT("A1"),0,0,ROW()-1,1))+1</f>
        <v>12</v>
      </c>
      <c r="B338" s="320" t="s">
        <v>580</v>
      </c>
      <c r="C338" s="312"/>
      <c r="D338" s="312"/>
      <c r="E338" s="312"/>
      <c r="F338" s="312"/>
      <c r="G338" s="312"/>
      <c r="H338" s="312"/>
      <c r="I338" s="313" t="str">
        <f ca="1">IF(OFFSET($B$5,A338,8,1,1),"√  mastered","")</f>
        <v/>
      </c>
      <c r="J338" s="312"/>
      <c r="K338" s="314" t="s">
        <v>57</v>
      </c>
    </row>
    <row r="339" spans="1:11" s="269" customFormat="1" x14ac:dyDescent="0.25"/>
    <row r="340" spans="1:11" s="85" customFormat="1" x14ac:dyDescent="0.25">
      <c r="A340" s="289"/>
      <c r="B340" s="315" t="s">
        <v>599</v>
      </c>
      <c r="C340" s="287"/>
      <c r="D340" s="287"/>
      <c r="E340" s="287"/>
      <c r="F340" s="287"/>
      <c r="G340" s="287"/>
      <c r="H340" s="287"/>
      <c r="I340" s="289"/>
      <c r="J340" s="289"/>
    </row>
    <row r="341" spans="1:11" s="269" customFormat="1" x14ac:dyDescent="0.25"/>
    <row r="342" spans="1:11" s="307" customFormat="1" x14ac:dyDescent="0.25"/>
    <row r="343" spans="1:11" s="269" customFormat="1" ht="26.25" x14ac:dyDescent="0.25">
      <c r="A343" s="311">
        <f ca="1">MAX(OFFSET(INDIRECT("A1"),0,0,ROW()-1,1))+1</f>
        <v>13</v>
      </c>
      <c r="B343" s="320" t="s">
        <v>579</v>
      </c>
      <c r="C343" s="312"/>
      <c r="D343" s="312"/>
      <c r="E343" s="312"/>
      <c r="F343" s="312"/>
      <c r="G343" s="312"/>
      <c r="H343" s="312"/>
      <c r="I343" s="313" t="str">
        <f ca="1">IF(OFFSET($B$5,A343,8,1,1),"√  mastered","")</f>
        <v/>
      </c>
      <c r="J343" s="312"/>
      <c r="K343" s="314" t="s">
        <v>57</v>
      </c>
    </row>
    <row r="344" spans="1:11" s="269" customFormat="1" x14ac:dyDescent="0.25"/>
    <row r="345" spans="1:11" s="85" customFormat="1" x14ac:dyDescent="0.25">
      <c r="A345" s="289"/>
      <c r="B345" s="315" t="s">
        <v>599</v>
      </c>
      <c r="C345" s="287"/>
      <c r="D345" s="287"/>
      <c r="E345" s="287"/>
      <c r="F345" s="287"/>
      <c r="G345" s="287"/>
      <c r="H345" s="287"/>
      <c r="I345" s="289"/>
      <c r="J345" s="289"/>
    </row>
    <row r="347" spans="1:11" s="307" customFormat="1" x14ac:dyDescent="0.25"/>
    <row r="348" spans="1:11" ht="26.25" x14ac:dyDescent="0.25">
      <c r="A348" s="311">
        <f ca="1">MAX(OFFSET(INDIRECT("A1"),0,0,ROW()-1,1))+1</f>
        <v>14</v>
      </c>
      <c r="B348" s="320" t="s">
        <v>425</v>
      </c>
      <c r="C348" s="312"/>
      <c r="D348" s="312"/>
      <c r="E348" s="312"/>
      <c r="F348" s="312"/>
      <c r="G348" s="312"/>
      <c r="H348" s="312"/>
      <c r="I348" s="313" t="str">
        <f ca="1">IF(OFFSET($B$5,A348,8,1,1),"√  mastered","")</f>
        <v/>
      </c>
      <c r="J348" s="312"/>
      <c r="K348" s="314" t="s">
        <v>57</v>
      </c>
    </row>
    <row r="350" spans="1:11" s="85" customFormat="1" x14ac:dyDescent="0.25">
      <c r="A350" s="289"/>
      <c r="B350" s="315" t="s">
        <v>599</v>
      </c>
      <c r="C350" s="287"/>
      <c r="D350" s="287"/>
      <c r="E350" s="287"/>
      <c r="F350" s="287"/>
      <c r="G350" s="287"/>
      <c r="H350" s="287"/>
      <c r="I350" s="289"/>
      <c r="J350" s="289"/>
    </row>
    <row r="351" spans="1:11" s="185" customFormat="1" x14ac:dyDescent="0.25"/>
    <row r="352" spans="1:11" s="307" customFormat="1" x14ac:dyDescent="0.25"/>
    <row r="353" spans="1:11" s="182" customFormat="1" ht="26.25" x14ac:dyDescent="0.25">
      <c r="A353" s="311">
        <f ca="1">MAX(OFFSET(INDIRECT("A1"),0,0,ROW()-1,1))+1</f>
        <v>15</v>
      </c>
      <c r="B353" s="320" t="s">
        <v>426</v>
      </c>
      <c r="C353" s="312"/>
      <c r="D353" s="312"/>
      <c r="E353" s="312"/>
      <c r="F353" s="312"/>
      <c r="G353" s="312"/>
      <c r="H353" s="312"/>
      <c r="I353" s="313" t="str">
        <f ca="1">IF(OFFSET($B$5,A353,8,1,1),"√  mastered","")</f>
        <v/>
      </c>
      <c r="J353" s="312"/>
      <c r="K353" s="314" t="s">
        <v>57</v>
      </c>
    </row>
    <row r="354" spans="1:11" s="182" customFormat="1" x14ac:dyDescent="0.25"/>
    <row r="355" spans="1:11" s="184" customFormat="1" x14ac:dyDescent="0.25">
      <c r="B355" s="315" t="s">
        <v>599</v>
      </c>
    </row>
    <row r="356" spans="1:11" s="182" customFormat="1" x14ac:dyDescent="0.25"/>
    <row r="357" spans="1:11" s="307" customFormat="1" x14ac:dyDescent="0.25"/>
    <row r="358" spans="1:11" ht="26.25" x14ac:dyDescent="0.25">
      <c r="A358" s="311">
        <f ca="1">MAX(OFFSET(INDIRECT("A1"),0,0,ROW()-1,1))+1</f>
        <v>16</v>
      </c>
      <c r="B358" s="320" t="s">
        <v>417</v>
      </c>
      <c r="C358" s="312"/>
      <c r="D358" s="312"/>
      <c r="E358" s="312"/>
      <c r="F358" s="312"/>
      <c r="G358" s="312"/>
      <c r="H358" s="312"/>
      <c r="I358" s="313" t="str">
        <f ca="1">IF(OFFSET($B$5,A358,8,1,1),"√  mastered","")</f>
        <v/>
      </c>
      <c r="J358" s="312"/>
      <c r="K358" s="314" t="s">
        <v>57</v>
      </c>
    </row>
    <row r="360" spans="1:11" s="85" customFormat="1" x14ac:dyDescent="0.25">
      <c r="A360" s="289"/>
      <c r="B360" s="315" t="s">
        <v>599</v>
      </c>
      <c r="C360" s="287"/>
      <c r="D360" s="287"/>
      <c r="E360" s="287"/>
      <c r="F360" s="287"/>
      <c r="G360" s="287"/>
      <c r="H360" s="287"/>
      <c r="I360" s="289"/>
      <c r="J360" s="289"/>
    </row>
    <row r="362" spans="1:11" s="307" customFormat="1" x14ac:dyDescent="0.25"/>
    <row r="363" spans="1:11" ht="26.25" x14ac:dyDescent="0.25">
      <c r="A363" s="311">
        <f ca="1">MAX(OFFSET(INDIRECT("A1"),0,0,ROW()-1,1))+1</f>
        <v>17</v>
      </c>
      <c r="B363" s="320" t="s">
        <v>205</v>
      </c>
      <c r="C363" s="312"/>
      <c r="D363" s="312"/>
      <c r="E363" s="312"/>
      <c r="F363" s="312"/>
      <c r="G363" s="312"/>
      <c r="H363" s="312"/>
      <c r="I363" s="313" t="str">
        <f ca="1">IF(OFFSET($B$5,A363,8,1,1),"√  mastered","")</f>
        <v/>
      </c>
      <c r="J363" s="312"/>
      <c r="K363" s="314" t="s">
        <v>57</v>
      </c>
    </row>
    <row r="365" spans="1:11" x14ac:dyDescent="0.25">
      <c r="B365" s="315" t="s">
        <v>599</v>
      </c>
      <c r="C365" s="98"/>
    </row>
    <row r="367" spans="1:11" s="307" customFormat="1" x14ac:dyDescent="0.25"/>
    <row r="368" spans="1:11" ht="26.25" x14ac:dyDescent="0.25">
      <c r="A368" s="311">
        <f ca="1">MAX(OFFSET(INDIRECT("A1"),0,0,ROW()-1,1))+1</f>
        <v>18</v>
      </c>
      <c r="B368" s="320" t="s">
        <v>493</v>
      </c>
      <c r="C368" s="312"/>
      <c r="D368" s="312"/>
      <c r="E368" s="312"/>
      <c r="F368" s="312"/>
      <c r="G368" s="312"/>
      <c r="H368" s="312"/>
      <c r="I368" s="313" t="str">
        <f ca="1">IF(OFFSET($B$5,A368,8,1,1),"√  mastered","")</f>
        <v/>
      </c>
      <c r="J368" s="312"/>
      <c r="K368" s="314" t="s">
        <v>57</v>
      </c>
    </row>
    <row r="370" spans="1:11" s="85" customFormat="1" x14ac:dyDescent="0.25">
      <c r="A370" s="289"/>
      <c r="B370" s="315" t="s">
        <v>599</v>
      </c>
      <c r="C370" s="287"/>
      <c r="D370" s="287"/>
      <c r="E370" s="287"/>
      <c r="F370" s="287"/>
      <c r="G370" s="287"/>
      <c r="H370" s="287"/>
      <c r="I370" s="289"/>
      <c r="J370" s="289"/>
    </row>
    <row r="372" spans="1:11" s="307" customFormat="1" x14ac:dyDescent="0.25"/>
    <row r="373" spans="1:11" s="182" customFormat="1" ht="26.25" x14ac:dyDescent="0.25">
      <c r="A373" s="311">
        <f ca="1">MAX(OFFSET(INDIRECT("A1"),0,0,ROW()-1,1))+1</f>
        <v>19</v>
      </c>
      <c r="B373" s="320" t="s">
        <v>427</v>
      </c>
      <c r="C373" s="312"/>
      <c r="D373" s="312"/>
      <c r="E373" s="312"/>
      <c r="F373" s="312"/>
      <c r="G373" s="312"/>
      <c r="H373" s="312"/>
      <c r="I373" s="313" t="str">
        <f ca="1">IF(OFFSET($B$5,A373,8,1,1),"√  mastered","")</f>
        <v/>
      </c>
      <c r="J373" s="312"/>
      <c r="K373" s="314" t="s">
        <v>57</v>
      </c>
    </row>
    <row r="374" spans="1:11" s="182" customFormat="1" x14ac:dyDescent="0.25"/>
    <row r="375" spans="1:11" s="182" customFormat="1" x14ac:dyDescent="0.25">
      <c r="B375" s="315" t="s">
        <v>599</v>
      </c>
      <c r="C375" s="181"/>
      <c r="D375" s="181"/>
      <c r="E375" s="181"/>
      <c r="F375" s="181"/>
      <c r="G375" s="181"/>
      <c r="H375" s="181"/>
      <c r="I375" s="181"/>
      <c r="J375" s="181"/>
      <c r="K375" s="181"/>
    </row>
    <row r="376" spans="1:11" s="307" customFormat="1" x14ac:dyDescent="0.25">
      <c r="B376" s="315"/>
      <c r="C376" s="300"/>
      <c r="D376" s="300"/>
      <c r="E376" s="300"/>
      <c r="F376" s="300"/>
      <c r="G376" s="300"/>
      <c r="H376" s="300"/>
      <c r="I376" s="300"/>
      <c r="J376" s="300"/>
      <c r="K376" s="300"/>
    </row>
    <row r="377" spans="1:11" s="307" customFormat="1" x14ac:dyDescent="0.25">
      <c r="B377" s="315"/>
      <c r="C377" s="300"/>
      <c r="D377" s="300"/>
      <c r="E377" s="300"/>
      <c r="F377" s="300"/>
      <c r="G377" s="300"/>
      <c r="H377" s="300"/>
      <c r="I377" s="300"/>
      <c r="J377" s="300"/>
      <c r="K377" s="300"/>
    </row>
    <row r="378" spans="1:11" ht="26.25" x14ac:dyDescent="0.25">
      <c r="A378" s="311">
        <f ca="1">MAX(OFFSET(INDIRECT("A1"),0,0,ROW()-1,1))+1</f>
        <v>20</v>
      </c>
      <c r="B378" s="320" t="s">
        <v>41</v>
      </c>
      <c r="C378" s="312"/>
      <c r="D378" s="312"/>
      <c r="E378" s="312"/>
      <c r="F378" s="312"/>
      <c r="G378" s="312"/>
      <c r="H378" s="312"/>
      <c r="I378" s="313" t="str">
        <f ca="1">IF(OFFSET($B$5,A378,8,1,1),"√  mastered","")</f>
        <v/>
      </c>
      <c r="J378" s="312"/>
      <c r="K378" s="314" t="s">
        <v>57</v>
      </c>
    </row>
    <row r="380" spans="1:11" s="85" customFormat="1" x14ac:dyDescent="0.25">
      <c r="A380" s="289"/>
      <c r="B380" s="315" t="s">
        <v>599</v>
      </c>
      <c r="C380" s="287"/>
      <c r="D380" s="287"/>
      <c r="E380" s="287"/>
      <c r="F380" s="287"/>
      <c r="G380" s="287"/>
      <c r="H380" s="287"/>
      <c r="I380" s="289"/>
      <c r="J380" s="289"/>
    </row>
    <row r="382" spans="1:11" s="307" customFormat="1" x14ac:dyDescent="0.25"/>
    <row r="383" spans="1:11" ht="26.25" x14ac:dyDescent="0.25">
      <c r="A383" s="311">
        <f ca="1">MAX(OFFSET(INDIRECT("A1"),0,0,ROW()-1,1))+1</f>
        <v>21</v>
      </c>
      <c r="B383" s="320" t="s">
        <v>204</v>
      </c>
      <c r="C383" s="312"/>
      <c r="D383" s="312"/>
      <c r="E383" s="312"/>
      <c r="F383" s="312"/>
      <c r="G383" s="312"/>
      <c r="H383" s="312"/>
      <c r="I383" s="313" t="str">
        <f ca="1">IF(OFFSET($B$5,A383,8,1,1),"√  mastered","")</f>
        <v/>
      </c>
      <c r="J383" s="312"/>
      <c r="K383" s="314" t="s">
        <v>57</v>
      </c>
    </row>
    <row r="385" spans="1:11" s="85" customFormat="1" x14ac:dyDescent="0.25">
      <c r="A385" s="289"/>
      <c r="B385" s="315" t="s">
        <v>599</v>
      </c>
      <c r="C385" s="287"/>
      <c r="D385" s="287"/>
      <c r="E385" s="287"/>
      <c r="F385" s="287"/>
      <c r="G385" s="287"/>
      <c r="H385" s="287"/>
      <c r="I385" s="289"/>
      <c r="J385" s="289"/>
    </row>
    <row r="387" spans="1:11" s="307" customFormat="1" x14ac:dyDescent="0.25"/>
    <row r="388" spans="1:11" s="100" customFormat="1" ht="26.25" x14ac:dyDescent="0.25">
      <c r="A388" s="311">
        <f ca="1">MAX(OFFSET(INDIRECT("A1"),0,0,ROW()-1,1))+1</f>
        <v>22</v>
      </c>
      <c r="B388" s="320" t="s">
        <v>378</v>
      </c>
      <c r="C388" s="312"/>
      <c r="D388" s="312"/>
      <c r="E388" s="312"/>
      <c r="F388" s="312"/>
      <c r="G388" s="312"/>
      <c r="H388" s="312"/>
      <c r="I388" s="313" t="str">
        <f ca="1">IF(OFFSET($B$5,A388,8,1,1),"√  mastered","")</f>
        <v/>
      </c>
      <c r="J388" s="312"/>
      <c r="K388" s="314" t="s">
        <v>57</v>
      </c>
    </row>
    <row r="389" spans="1:11" s="100" customFormat="1" x14ac:dyDescent="0.25"/>
    <row r="390" spans="1:11" s="85" customFormat="1" x14ac:dyDescent="0.25">
      <c r="A390" s="289"/>
      <c r="B390" s="315" t="s">
        <v>599</v>
      </c>
      <c r="C390" s="287"/>
      <c r="D390" s="287"/>
      <c r="E390" s="287"/>
      <c r="F390" s="287"/>
      <c r="G390" s="287"/>
      <c r="H390" s="287"/>
      <c r="I390" s="289"/>
      <c r="J390" s="289"/>
    </row>
    <row r="392" spans="1:11" s="307" customFormat="1" x14ac:dyDescent="0.25"/>
    <row r="393" spans="1:11" ht="18.75" x14ac:dyDescent="0.3">
      <c r="A393" s="40" t="s">
        <v>75</v>
      </c>
      <c r="B393" s="41"/>
      <c r="C393" s="41"/>
      <c r="D393" s="41"/>
      <c r="E393" s="41"/>
      <c r="F393" s="41"/>
      <c r="G393" s="41"/>
      <c r="H393" s="41"/>
      <c r="I393" s="41"/>
      <c r="J393" s="41"/>
      <c r="K393" s="41"/>
    </row>
    <row r="394" spans="1:11" x14ac:dyDescent="0.25">
      <c r="A394" s="43" t="s">
        <v>76</v>
      </c>
      <c r="B394" s="41"/>
      <c r="C394" s="41"/>
      <c r="D394" s="41"/>
      <c r="E394" s="41"/>
      <c r="F394" s="41"/>
      <c r="G394" s="41"/>
      <c r="H394" s="41"/>
      <c r="I394" s="41"/>
      <c r="J394" s="41"/>
      <c r="K394" s="41"/>
    </row>
  </sheetData>
  <sortState ref="H1242:K1249">
    <sortCondition descending="1" ref="J812"/>
  </sortState>
  <mergeCells count="70">
    <mergeCell ref="B159:I162"/>
    <mergeCell ref="C164:J166"/>
    <mergeCell ref="C183:G185"/>
    <mergeCell ref="C188:H191"/>
    <mergeCell ref="B245:K248"/>
    <mergeCell ref="B208:K209"/>
    <mergeCell ref="B211:F215"/>
    <mergeCell ref="C218:K218"/>
    <mergeCell ref="B224:K225"/>
    <mergeCell ref="C231:K233"/>
    <mergeCell ref="B235:K237"/>
    <mergeCell ref="C193:H194"/>
    <mergeCell ref="B250:K252"/>
    <mergeCell ref="C254:J256"/>
    <mergeCell ref="B263:K265"/>
    <mergeCell ref="B272:K274"/>
    <mergeCell ref="B282:K282"/>
    <mergeCell ref="H1:K1"/>
    <mergeCell ref="I63:J63"/>
    <mergeCell ref="C26:H26"/>
    <mergeCell ref="B152:C152"/>
    <mergeCell ref="C44:K44"/>
    <mergeCell ref="B52:F53"/>
    <mergeCell ref="C6:H6"/>
    <mergeCell ref="C7:H7"/>
    <mergeCell ref="C8:H8"/>
    <mergeCell ref="C21:H21"/>
    <mergeCell ref="C22:H22"/>
    <mergeCell ref="C23:H23"/>
    <mergeCell ref="C16:H16"/>
    <mergeCell ref="C25:H25"/>
    <mergeCell ref="C146:K146"/>
    <mergeCell ref="H3:K3"/>
    <mergeCell ref="B153:C153"/>
    <mergeCell ref="B32:K39"/>
    <mergeCell ref="I56:J56"/>
    <mergeCell ref="I61:J61"/>
    <mergeCell ref="B100:K101"/>
    <mergeCell ref="C113:J114"/>
    <mergeCell ref="C90:J91"/>
    <mergeCell ref="B121:G124"/>
    <mergeCell ref="C128:G131"/>
    <mergeCell ref="C136:G139"/>
    <mergeCell ref="I67:J67"/>
    <mergeCell ref="C14:H14"/>
    <mergeCell ref="C15:H15"/>
    <mergeCell ref="C19:H19"/>
    <mergeCell ref="C9:H9"/>
    <mergeCell ref="C10:H10"/>
    <mergeCell ref="C11:H11"/>
    <mergeCell ref="C13:H13"/>
    <mergeCell ref="C12:H12"/>
    <mergeCell ref="C18:H18"/>
    <mergeCell ref="C17:H17"/>
    <mergeCell ref="C20:H20"/>
    <mergeCell ref="C24:H24"/>
    <mergeCell ref="C42:K42"/>
    <mergeCell ref="C27:H27"/>
    <mergeCell ref="B154:C154"/>
    <mergeCell ref="B72:K74"/>
    <mergeCell ref="I65:J65"/>
    <mergeCell ref="I106:J106"/>
    <mergeCell ref="I108:J108"/>
    <mergeCell ref="B116:G118"/>
    <mergeCell ref="I116:J116"/>
    <mergeCell ref="B105:G106"/>
    <mergeCell ref="B108:G111"/>
    <mergeCell ref="B76:K79"/>
    <mergeCell ref="G80:H80"/>
    <mergeCell ref="B95:K98"/>
  </mergeCells>
  <conditionalFormatting sqref="H3">
    <cfRule type="dataBar" priority="43">
      <dataBar>
        <cfvo type="num" val="0"/>
        <cfvo type="num" val="1"/>
        <color theme="8"/>
      </dataBar>
      <extLst>
        <ext xmlns:x14="http://schemas.microsoft.com/office/spreadsheetml/2009/9/main" uri="{B025F937-C7B1-47D3-B67F-A62EFF666E3E}">
          <x14:id>{BB5F8B85-716C-4777-A4D3-E52D2A1DEA97}</x14:id>
        </ext>
      </extLst>
    </cfRule>
  </conditionalFormatting>
  <conditionalFormatting sqref="K6:K16 K19:K27">
    <cfRule type="iconSet" priority="25">
      <iconSet iconSet="4Rating" showValue="0">
        <cfvo type="percent" val="0"/>
        <cfvo type="num" val="2"/>
        <cfvo type="num" val="3"/>
        <cfvo type="num" val="4"/>
      </iconSet>
    </cfRule>
  </conditionalFormatting>
  <conditionalFormatting sqref="K18">
    <cfRule type="iconSet" priority="21">
      <iconSet iconSet="4Rating" showValue="0">
        <cfvo type="percent" val="0"/>
        <cfvo type="num" val="2"/>
        <cfvo type="num" val="3"/>
        <cfvo type="num" val="4"/>
      </iconSet>
    </cfRule>
  </conditionalFormatting>
  <conditionalFormatting sqref="K17">
    <cfRule type="iconSet" priority="19">
      <iconSet iconSet="4Rating" showValue="0">
        <cfvo type="percent" val="0"/>
        <cfvo type="num" val="2"/>
        <cfvo type="num" val="3"/>
        <cfvo type="num" val="4"/>
      </iconSet>
    </cfRule>
  </conditionalFormatting>
  <hyperlinks>
    <hyperlink ref="K157" location="Formulas!A1" display="▲"/>
    <hyperlink ref="K243" location="Formulas!A1" display="▲"/>
    <hyperlink ref="K303" location="Formulas!A1" display="▲"/>
    <hyperlink ref="K308" location="Formulas!A1" display="▲"/>
    <hyperlink ref="K378" location="Formulas!A1" display="▲"/>
    <hyperlink ref="K318" location="Formulas!A1" display="▲"/>
    <hyperlink ref="K323" location="Formulas!A1" display="▲"/>
    <hyperlink ref="K348" location="Formulas!A1" display="▲"/>
    <hyperlink ref="K358" location="Formulas!A1" display="▲"/>
    <hyperlink ref="K368" location="Formulas!A1" display="▲"/>
    <hyperlink ref="K383" location="Formulas!A1" display="▲"/>
    <hyperlink ref="K363" location="Formulas!A1" display="▲"/>
    <hyperlink ref="K206" location="Formulas!A1" display="▲"/>
    <hyperlink ref="K388" location="Formulas!A1" display="▲"/>
    <hyperlink ref="K333" location="Formulas!A1" display="▲"/>
    <hyperlink ref="K30" location="Formulas!A1" display="▲"/>
    <hyperlink ref="C42" r:id="rId1" display="http://office.microsoft.com/en-us/excel-help/video-add-numbers-in-excel-2013-VA103988761.aspx"/>
    <hyperlink ref="C42:K42" r:id="rId2" display="Excel Help: Add Numbers in Excel 2013 (applies to 2010 also)"/>
    <hyperlink ref="C44" r:id="rId3" display="http://office.microsoft.com/en-us/excel-help/video-the-sum-function-VA103988767.aspx"/>
    <hyperlink ref="C44:K44" r:id="rId4" display="Excel Help: The SUM Function"/>
    <hyperlink ref="C146" r:id="rId5" display="http://office.microsoft.com/en-us/excel-help/keyboard-shortcuts-for-formulas-5-35-RZ102673162.aspx"/>
    <hyperlink ref="C146:K146" r:id="rId6" display="Excel Help: Keyboard shortcuts for formulas"/>
    <hyperlink ref="K328" location="Formulas!A1" display="▲"/>
    <hyperlink ref="K313" location="Formulas!A1" display="▲"/>
    <hyperlink ref="K353" location="Formulas!A1" display="▲"/>
    <hyperlink ref="K373" location="Formulas!A1" display="▲"/>
    <hyperlink ref="K343" location="Formulas!A1" display="▲"/>
    <hyperlink ref="K338" location="Formulas!A1" display="▲"/>
    <hyperlink ref="C6:H6" location="tip_fun1" display="tip_fun1"/>
    <hyperlink ref="C9:H9" location="tip_fun4" display="Copy formulas using Absolute or Relative references"/>
    <hyperlink ref="C7:H7" location="tip_fun2" display="Use the Insert Function dialog box and Help"/>
    <hyperlink ref="C8:H8" location="tip_fun3" display="Edit an existing formula"/>
  </hyperlinks>
  <pageMargins left="0.25" right="0.25" top="0.75" bottom="0.75" header="0.3" footer="0.3"/>
  <pageSetup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28961" r:id="rId10" name="Check Box 289">
              <controlPr defaultSize="0" autoFill="0" autoLine="0" autoPict="0">
                <anchor moveWithCells="1">
                  <from>
                    <xdr:col>2</xdr:col>
                    <xdr:colOff>0</xdr:colOff>
                    <xdr:row>141</xdr:row>
                    <xdr:rowOff>0</xdr:rowOff>
                  </from>
                  <to>
                    <xdr:col>3</xdr:col>
                    <xdr:colOff>323850</xdr:colOff>
                    <xdr:row>142</xdr:row>
                    <xdr:rowOff>0</xdr:rowOff>
                  </to>
                </anchor>
              </controlPr>
            </control>
          </mc:Choice>
        </mc:AlternateContent>
        <mc:AlternateContent xmlns:mc="http://schemas.openxmlformats.org/markup-compatibility/2006">
          <mc:Choice Requires="x14">
            <control shapeId="29012" r:id="rId11" name="Check Box 340">
              <controlPr defaultSize="0" autoFill="0" autoLine="0" autoPict="0">
                <anchor moveWithCells="1">
                  <from>
                    <xdr:col>2</xdr:col>
                    <xdr:colOff>0</xdr:colOff>
                    <xdr:row>299</xdr:row>
                    <xdr:rowOff>0</xdr:rowOff>
                  </from>
                  <to>
                    <xdr:col>3</xdr:col>
                    <xdr:colOff>323850</xdr:colOff>
                    <xdr:row>300</xdr:row>
                    <xdr:rowOff>0</xdr:rowOff>
                  </to>
                </anchor>
              </controlPr>
            </control>
          </mc:Choice>
        </mc:AlternateContent>
        <mc:AlternateContent xmlns:mc="http://schemas.openxmlformats.org/markup-compatibility/2006">
          <mc:Choice Requires="x14">
            <control shapeId="29014" r:id="rId12" name="Check Box 342">
              <controlPr defaultSize="0" autoFill="0" autoLine="0" autoPict="0">
                <anchor moveWithCells="1">
                  <from>
                    <xdr:col>2</xdr:col>
                    <xdr:colOff>0</xdr:colOff>
                    <xdr:row>239</xdr:row>
                    <xdr:rowOff>0</xdr:rowOff>
                  </from>
                  <to>
                    <xdr:col>3</xdr:col>
                    <xdr:colOff>323850</xdr:colOff>
                    <xdr:row>240</xdr:row>
                    <xdr:rowOff>0</xdr:rowOff>
                  </to>
                </anchor>
              </controlPr>
            </control>
          </mc:Choice>
        </mc:AlternateContent>
        <mc:AlternateContent xmlns:mc="http://schemas.openxmlformats.org/markup-compatibility/2006">
          <mc:Choice Requires="x14">
            <control shapeId="29015" r:id="rId13" name="Check Box 343">
              <controlPr defaultSize="0" autoFill="0" autoLine="0" autoPict="0">
                <anchor moveWithCells="1">
                  <from>
                    <xdr:col>2</xdr:col>
                    <xdr:colOff>0</xdr:colOff>
                    <xdr:row>202</xdr:row>
                    <xdr:rowOff>0</xdr:rowOff>
                  </from>
                  <to>
                    <xdr:col>3</xdr:col>
                    <xdr:colOff>323850</xdr:colOff>
                    <xdr:row>203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B5F8B85-716C-4777-A4D3-E52D2A1DEA97}">
            <x14:dataBar minLength="0" maxLength="100" gradient="0">
              <x14:cfvo type="num">
                <xm:f>0</xm:f>
              </x14:cfvo>
              <x14:cfvo type="num">
                <xm:f>1</xm:f>
              </x14:cfvo>
              <x14:negativeFillColor rgb="FFFF0000"/>
              <x14:axisColor rgb="FF000000"/>
            </x14:dataBar>
          </x14:cfRule>
          <xm:sqref>H3</xm:sqref>
        </x14:conditionalFormatting>
        <x14:conditionalFormatting xmlns:xm="http://schemas.microsoft.com/office/excel/2006/main">
          <x14:cfRule type="iconSet" priority="18" id="{BC71607C-0F42-4677-8613-105A3A4A374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I6 I10:I27</xm:sqref>
        </x14:conditionalFormatting>
        <x14:conditionalFormatting xmlns:xm="http://schemas.microsoft.com/office/excel/2006/main">
          <x14:cfRule type="iconSet" priority="3" id="{46EB6D9A-A41D-474D-9586-30BF1550E7B4}">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I9</xm:sqref>
        </x14:conditionalFormatting>
        <x14:conditionalFormatting xmlns:xm="http://schemas.microsoft.com/office/excel/2006/main">
          <x14:cfRule type="iconSet" priority="2" id="{18869523-872A-4F3A-B832-51D539469D8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I8</xm:sqref>
        </x14:conditionalFormatting>
        <x14:conditionalFormatting xmlns:xm="http://schemas.microsoft.com/office/excel/2006/main">
          <x14:cfRule type="iconSet" priority="1" id="{F758CB35-8CFD-466B-93F4-3700061D577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I7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92D050"/>
    <pageSetUpPr fitToPage="1"/>
  </sheetPr>
  <dimension ref="A1:S130"/>
  <sheetViews>
    <sheetView showGridLines="0" zoomScaleNormal="100" workbookViewId="0"/>
  </sheetViews>
  <sheetFormatPr defaultColWidth="0" defaultRowHeight="15" x14ac:dyDescent="0.25"/>
  <cols>
    <col min="1" max="1" width="7.7109375" customWidth="1"/>
    <col min="2" max="2" width="11" customWidth="1"/>
    <col min="3" max="3" width="40.7109375" customWidth="1"/>
    <col min="4" max="9" width="9.140625" customWidth="1"/>
    <col min="10" max="10" width="9.140625" hidden="1" customWidth="1"/>
    <col min="11" max="19" width="0" hidden="1" customWidth="1"/>
    <col min="20" max="16384" width="9.140625" hidden="1"/>
  </cols>
  <sheetData>
    <row r="1" spans="1:8" ht="31.5" x14ac:dyDescent="0.5">
      <c r="A1" s="275" t="s">
        <v>108</v>
      </c>
      <c r="E1" s="360"/>
      <c r="F1" s="360"/>
      <c r="G1" s="360"/>
      <c r="H1" s="360"/>
    </row>
    <row r="3" spans="1:8" ht="21.75" thickBot="1" x14ac:dyDescent="0.4">
      <c r="A3" s="49" t="s">
        <v>79</v>
      </c>
      <c r="B3" s="7"/>
      <c r="C3" s="7"/>
      <c r="D3" s="45" t="s">
        <v>82</v>
      </c>
      <c r="E3" s="354">
        <f>SUM(E5:E14)/(ROWS(E5:E14)-2)</f>
        <v>0</v>
      </c>
      <c r="F3" s="354"/>
      <c r="G3" s="354"/>
      <c r="H3" s="354"/>
    </row>
    <row r="4" spans="1:8" x14ac:dyDescent="0.25">
      <c r="F4" s="96"/>
    </row>
    <row r="5" spans="1:8" x14ac:dyDescent="0.25">
      <c r="E5" s="44" t="s">
        <v>81</v>
      </c>
      <c r="F5" s="96"/>
      <c r="G5" s="44" t="s">
        <v>377</v>
      </c>
    </row>
    <row r="6" spans="1:8" ht="15.75" x14ac:dyDescent="0.25">
      <c r="B6" s="165">
        <v>1</v>
      </c>
      <c r="C6" s="363" t="s">
        <v>100</v>
      </c>
      <c r="D6" s="363"/>
      <c r="E6" s="309" t="str">
        <f>IF(F6,1*F6," - ")</f>
        <v xml:space="preserve"> - </v>
      </c>
      <c r="F6" s="335" t="b">
        <v>0</v>
      </c>
      <c r="G6" s="218">
        <v>1</v>
      </c>
    </row>
    <row r="7" spans="1:8" ht="15.75" x14ac:dyDescent="0.25">
      <c r="B7" s="308">
        <v>2</v>
      </c>
      <c r="C7" s="359" t="s">
        <v>105</v>
      </c>
      <c r="D7" s="359"/>
      <c r="E7" s="309" t="str">
        <f t="shared" ref="E7:E13" si="0">IF(F7,1*F7," - ")</f>
        <v xml:space="preserve"> - </v>
      </c>
      <c r="F7" s="335" t="b">
        <v>0</v>
      </c>
      <c r="G7" s="218">
        <v>1</v>
      </c>
    </row>
    <row r="8" spans="1:8" ht="15.75" x14ac:dyDescent="0.25">
      <c r="B8" s="308">
        <v>3</v>
      </c>
      <c r="C8" s="359" t="s">
        <v>98</v>
      </c>
      <c r="D8" s="359"/>
      <c r="E8" s="309" t="str">
        <f t="shared" si="0"/>
        <v xml:space="preserve"> - </v>
      </c>
      <c r="F8" s="335" t="b">
        <v>0</v>
      </c>
      <c r="G8" s="3">
        <v>2</v>
      </c>
    </row>
    <row r="9" spans="1:8" ht="15.75" x14ac:dyDescent="0.25">
      <c r="B9" s="308">
        <v>4</v>
      </c>
      <c r="C9" s="359" t="s">
        <v>99</v>
      </c>
      <c r="D9" s="359"/>
      <c r="E9" s="309" t="str">
        <f t="shared" si="0"/>
        <v xml:space="preserve"> - </v>
      </c>
      <c r="F9" s="335" t="b">
        <v>0</v>
      </c>
      <c r="G9" s="3">
        <v>2</v>
      </c>
    </row>
    <row r="10" spans="1:8" ht="15.75" x14ac:dyDescent="0.25">
      <c r="B10" s="308">
        <v>5</v>
      </c>
      <c r="C10" s="359" t="s">
        <v>107</v>
      </c>
      <c r="D10" s="359"/>
      <c r="E10" s="309" t="str">
        <f t="shared" si="0"/>
        <v xml:space="preserve"> - </v>
      </c>
      <c r="F10" s="335" t="b">
        <v>0</v>
      </c>
      <c r="G10" s="3">
        <v>2</v>
      </c>
    </row>
    <row r="11" spans="1:8" ht="15.75" x14ac:dyDescent="0.25">
      <c r="B11" s="308">
        <v>6</v>
      </c>
      <c r="C11" s="359" t="s">
        <v>27</v>
      </c>
      <c r="D11" s="359"/>
      <c r="E11" s="309" t="str">
        <f t="shared" si="0"/>
        <v xml:space="preserve"> - </v>
      </c>
      <c r="F11" s="335" t="b">
        <v>0</v>
      </c>
      <c r="G11" s="3">
        <v>2</v>
      </c>
    </row>
    <row r="12" spans="1:8" ht="15.75" x14ac:dyDescent="0.25">
      <c r="B12" s="308">
        <v>7</v>
      </c>
      <c r="C12" s="359" t="s">
        <v>28</v>
      </c>
      <c r="D12" s="359"/>
      <c r="E12" s="309" t="str">
        <f t="shared" si="0"/>
        <v xml:space="preserve"> - </v>
      </c>
      <c r="F12" s="335" t="b">
        <v>0</v>
      </c>
      <c r="G12" s="3">
        <v>2</v>
      </c>
      <c r="H12" s="156"/>
    </row>
    <row r="13" spans="1:8" ht="15.75" x14ac:dyDescent="0.25">
      <c r="B13" s="308">
        <v>8</v>
      </c>
      <c r="C13" s="359" t="s">
        <v>290</v>
      </c>
      <c r="D13" s="359"/>
      <c r="E13" s="309" t="str">
        <f t="shared" si="0"/>
        <v xml:space="preserve"> - </v>
      </c>
      <c r="F13" s="335" t="b">
        <v>0</v>
      </c>
      <c r="G13" s="3">
        <v>4</v>
      </c>
    </row>
    <row r="14" spans="1:8" x14ac:dyDescent="0.25">
      <c r="B14" s="3"/>
      <c r="F14" s="96"/>
    </row>
    <row r="15" spans="1:8" x14ac:dyDescent="0.25">
      <c r="B15" s="3"/>
    </row>
    <row r="16" spans="1:8" ht="26.25" x14ac:dyDescent="0.25">
      <c r="A16" s="48">
        <f ca="1">MAX(OFFSET(INDIRECT("A1"),0,0,ROW()-1,1))+1</f>
        <v>1</v>
      </c>
      <c r="B16" s="8" t="s">
        <v>100</v>
      </c>
      <c r="C16" s="8"/>
      <c r="D16" s="8"/>
      <c r="E16" s="8"/>
      <c r="F16" s="290" t="str">
        <f ca="1">IF(OFFSET($B$5,A16,4,1,1),"√  mastered","")</f>
        <v/>
      </c>
      <c r="G16" s="8"/>
      <c r="H16" s="47" t="s">
        <v>57</v>
      </c>
    </row>
    <row r="18" spans="2:18" x14ac:dyDescent="0.25">
      <c r="B18" s="338" t="s">
        <v>241</v>
      </c>
      <c r="C18" s="338"/>
      <c r="D18" s="338"/>
      <c r="E18" s="338"/>
      <c r="F18" s="338"/>
      <c r="G18" s="338"/>
      <c r="H18" s="338"/>
    </row>
    <row r="19" spans="2:18" x14ac:dyDescent="0.25">
      <c r="B19" s="338"/>
      <c r="C19" s="338"/>
      <c r="D19" s="338"/>
      <c r="E19" s="338"/>
      <c r="F19" s="338"/>
      <c r="G19" s="338"/>
      <c r="H19" s="338"/>
    </row>
    <row r="20" spans="2:18" s="104" customFormat="1" x14ac:dyDescent="0.25"/>
    <row r="21" spans="2:18" ht="15" customHeight="1" x14ac:dyDescent="0.25">
      <c r="B21" s="65" t="s">
        <v>52</v>
      </c>
      <c r="C21" s="392" t="s">
        <v>225</v>
      </c>
      <c r="D21" s="392"/>
      <c r="E21" s="392"/>
      <c r="F21" s="392"/>
      <c r="G21" s="60"/>
      <c r="H21" s="60"/>
    </row>
    <row r="22" spans="2:18" x14ac:dyDescent="0.25">
      <c r="B22" s="51"/>
      <c r="C22" s="392"/>
      <c r="D22" s="392"/>
      <c r="E22" s="392"/>
      <c r="F22" s="392"/>
      <c r="G22" s="60"/>
      <c r="H22" s="60"/>
    </row>
    <row r="24" spans="2:18" s="104" customFormat="1" x14ac:dyDescent="0.25">
      <c r="B24" s="338" t="s">
        <v>242</v>
      </c>
      <c r="C24" s="338"/>
      <c r="D24" s="338"/>
      <c r="E24" s="338"/>
      <c r="F24" s="338"/>
      <c r="G24" s="338"/>
      <c r="H24" s="338"/>
    </row>
    <row r="25" spans="2:18" s="104" customFormat="1" x14ac:dyDescent="0.25">
      <c r="B25" s="338"/>
      <c r="C25" s="338"/>
      <c r="D25" s="338"/>
      <c r="E25" s="338"/>
      <c r="F25" s="338"/>
      <c r="G25" s="338"/>
      <c r="H25" s="338"/>
    </row>
    <row r="26" spans="2:18" s="104" customFormat="1" x14ac:dyDescent="0.25">
      <c r="B26" s="338"/>
      <c r="C26" s="338"/>
      <c r="D26" s="338"/>
      <c r="E26" s="338"/>
      <c r="F26" s="338"/>
      <c r="G26" s="338"/>
      <c r="H26" s="338"/>
    </row>
    <row r="27" spans="2:18" s="18" customFormat="1" x14ac:dyDescent="0.25">
      <c r="B27" s="53"/>
      <c r="C27" s="54"/>
      <c r="D27" s="54"/>
      <c r="E27" s="54"/>
      <c r="F27" s="54"/>
      <c r="G27" s="54"/>
      <c r="H27" s="54"/>
    </row>
    <row r="28" spans="2:18" ht="15" customHeight="1" x14ac:dyDescent="0.25">
      <c r="B28" s="338" t="s">
        <v>239</v>
      </c>
      <c r="C28" s="338"/>
      <c r="D28" s="338"/>
      <c r="E28" s="338"/>
      <c r="F28" s="338"/>
      <c r="G28" s="338"/>
      <c r="H28" s="338"/>
      <c r="K28" s="52"/>
    </row>
    <row r="29" spans="2:18" x14ac:dyDescent="0.25">
      <c r="B29" s="338"/>
      <c r="C29" s="338"/>
      <c r="D29" s="338"/>
      <c r="E29" s="338"/>
      <c r="F29" s="338"/>
      <c r="G29" s="338"/>
      <c r="H29" s="338"/>
    </row>
    <row r="30" spans="2:18" x14ac:dyDescent="0.25">
      <c r="B30" s="9"/>
      <c r="C30" s="31"/>
      <c r="D30" s="31"/>
      <c r="E30" s="56"/>
      <c r="F30" s="56"/>
      <c r="G30" s="51"/>
      <c r="H30" s="51"/>
    </row>
    <row r="31" spans="2:18" x14ac:dyDescent="0.25">
      <c r="B31" s="61" t="s">
        <v>142</v>
      </c>
      <c r="C31" s="338" t="s">
        <v>325</v>
      </c>
      <c r="D31" s="338"/>
      <c r="E31" s="338"/>
      <c r="F31" s="338"/>
      <c r="G31" s="338"/>
    </row>
    <row r="32" spans="2:18" x14ac:dyDescent="0.25">
      <c r="B32" s="9"/>
      <c r="C32" s="338"/>
      <c r="D32" s="338"/>
      <c r="E32" s="338"/>
      <c r="F32" s="338"/>
      <c r="G32" s="338"/>
      <c r="R32" s="104"/>
    </row>
    <row r="33" spans="2:8" s="146" customFormat="1" x14ac:dyDescent="0.25">
      <c r="B33" s="9"/>
      <c r="C33" s="338"/>
      <c r="D33" s="338"/>
      <c r="E33" s="338"/>
      <c r="F33" s="338"/>
      <c r="G33" s="338"/>
    </row>
    <row r="34" spans="2:8" s="146" customFormat="1" ht="13.5" customHeight="1" x14ac:dyDescent="0.25">
      <c r="B34" s="9"/>
      <c r="C34" s="145"/>
      <c r="D34" s="145"/>
      <c r="E34" s="145"/>
      <c r="F34" s="145"/>
      <c r="G34" s="145"/>
    </row>
    <row r="35" spans="2:8" s="104" customFormat="1" x14ac:dyDescent="0.25">
      <c r="B35" s="9"/>
      <c r="C35" s="31"/>
      <c r="D35" s="31"/>
      <c r="E35" s="109"/>
      <c r="F35" s="109"/>
      <c r="G35" s="109"/>
      <c r="H35" s="109"/>
    </row>
    <row r="36" spans="2:8" s="104" customFormat="1" x14ac:dyDescent="0.25">
      <c r="B36" s="9"/>
      <c r="C36" s="31"/>
      <c r="D36" s="31"/>
      <c r="E36" s="109"/>
      <c r="F36" s="109"/>
      <c r="G36" s="109"/>
      <c r="H36" s="109"/>
    </row>
    <row r="37" spans="2:8" s="104" customFormat="1" x14ac:dyDescent="0.25">
      <c r="B37" s="9"/>
      <c r="C37" s="31"/>
      <c r="D37" s="31"/>
      <c r="E37" s="109"/>
      <c r="F37" s="109"/>
      <c r="G37" s="109"/>
      <c r="H37" s="109"/>
    </row>
    <row r="38" spans="2:8" s="104" customFormat="1" x14ac:dyDescent="0.25">
      <c r="B38" s="9"/>
      <c r="C38" s="31"/>
      <c r="D38" s="31"/>
      <c r="E38" s="109"/>
      <c r="F38" s="109"/>
      <c r="G38" s="109"/>
      <c r="H38" s="109"/>
    </row>
    <row r="39" spans="2:8" s="104" customFormat="1" x14ac:dyDescent="0.25">
      <c r="B39" s="9"/>
      <c r="C39" s="31"/>
      <c r="D39" s="31"/>
      <c r="E39" s="109"/>
      <c r="F39" s="109"/>
      <c r="G39" s="109"/>
      <c r="H39" s="109"/>
    </row>
    <row r="40" spans="2:8" s="104" customFormat="1" x14ac:dyDescent="0.25">
      <c r="B40" s="9"/>
      <c r="C40" s="31"/>
      <c r="D40" s="31"/>
      <c r="E40" s="109"/>
      <c r="F40" s="109"/>
      <c r="G40" s="109"/>
      <c r="H40" s="109"/>
    </row>
    <row r="41" spans="2:8" s="104" customFormat="1" x14ac:dyDescent="0.25">
      <c r="B41" s="9"/>
      <c r="C41" s="31"/>
      <c r="D41" s="31"/>
      <c r="E41" s="109"/>
      <c r="F41" s="109"/>
      <c r="G41" s="109"/>
      <c r="H41" s="109"/>
    </row>
    <row r="42" spans="2:8" s="104" customFormat="1" x14ac:dyDescent="0.25">
      <c r="B42" s="9"/>
      <c r="C42" s="31"/>
      <c r="D42" s="31"/>
      <c r="E42" s="109"/>
      <c r="F42" s="109"/>
      <c r="G42" s="109"/>
      <c r="H42" s="109"/>
    </row>
    <row r="43" spans="2:8" s="104" customFormat="1" x14ac:dyDescent="0.25">
      <c r="B43" s="9"/>
      <c r="C43" s="31"/>
      <c r="D43" s="31"/>
      <c r="E43" s="109"/>
      <c r="F43" s="109"/>
      <c r="G43" s="109"/>
      <c r="H43" s="109"/>
    </row>
    <row r="44" spans="2:8" s="104" customFormat="1" x14ac:dyDescent="0.25">
      <c r="B44" s="9"/>
      <c r="C44" s="31"/>
      <c r="D44" s="31"/>
      <c r="E44" s="109"/>
      <c r="F44" s="109"/>
      <c r="G44" s="109"/>
      <c r="H44" s="109"/>
    </row>
    <row r="45" spans="2:8" s="104" customFormat="1" x14ac:dyDescent="0.25">
      <c r="B45" s="9"/>
      <c r="C45" s="31"/>
      <c r="D45" s="31"/>
      <c r="E45" s="109"/>
      <c r="F45" s="109"/>
      <c r="G45" s="109"/>
      <c r="H45" s="109"/>
    </row>
    <row r="46" spans="2:8" s="104" customFormat="1" x14ac:dyDescent="0.25">
      <c r="B46" s="9"/>
      <c r="C46" s="31"/>
      <c r="D46" s="31"/>
      <c r="E46" s="109"/>
      <c r="F46" s="109"/>
      <c r="G46" s="109"/>
      <c r="H46" s="109"/>
    </row>
    <row r="47" spans="2:8" s="104" customFormat="1" x14ac:dyDescent="0.25">
      <c r="B47" s="9"/>
      <c r="C47" s="31"/>
      <c r="D47" s="31"/>
      <c r="E47" s="109"/>
      <c r="F47" s="109"/>
      <c r="G47" s="109"/>
      <c r="H47" s="109"/>
    </row>
    <row r="48" spans="2:8" s="104" customFormat="1" x14ac:dyDescent="0.25">
      <c r="B48" s="9"/>
      <c r="C48" s="31"/>
      <c r="D48" s="31"/>
      <c r="E48" s="109"/>
      <c r="F48" s="109"/>
      <c r="G48" s="109"/>
      <c r="H48" s="109"/>
    </row>
    <row r="49" spans="1:11" s="104" customFormat="1" x14ac:dyDescent="0.25">
      <c r="B49" s="9"/>
      <c r="C49" s="31"/>
      <c r="D49" s="31"/>
      <c r="E49" s="109"/>
      <c r="F49" s="109"/>
      <c r="G49" s="109"/>
      <c r="H49" s="109"/>
    </row>
    <row r="50" spans="1:11" s="104" customFormat="1" x14ac:dyDescent="0.25">
      <c r="B50" s="9"/>
      <c r="C50" s="31"/>
      <c r="D50" s="31"/>
      <c r="E50" s="109"/>
      <c r="F50" s="109"/>
      <c r="G50" s="109"/>
      <c r="H50" s="109"/>
    </row>
    <row r="51" spans="1:11" s="104" customFormat="1" x14ac:dyDescent="0.25">
      <c r="B51" s="9"/>
      <c r="C51" s="31"/>
      <c r="D51" s="31"/>
      <c r="E51" s="109"/>
      <c r="F51" s="109"/>
      <c r="G51" s="109"/>
      <c r="H51" s="109"/>
    </row>
    <row r="52" spans="1:11" s="104" customFormat="1" x14ac:dyDescent="0.25">
      <c r="B52" s="9"/>
      <c r="C52" s="31"/>
      <c r="D52" s="31"/>
      <c r="E52" s="109"/>
      <c r="F52" s="109"/>
      <c r="G52" s="109"/>
      <c r="H52" s="109"/>
    </row>
    <row r="53" spans="1:11" s="104" customFormat="1" x14ac:dyDescent="0.25">
      <c r="B53" s="9"/>
      <c r="C53" s="31"/>
      <c r="D53" s="31"/>
      <c r="E53" s="109"/>
      <c r="F53" s="109"/>
      <c r="G53" s="109"/>
      <c r="H53" s="109"/>
    </row>
    <row r="54" spans="1:11" ht="15" customHeight="1" x14ac:dyDescent="0.25">
      <c r="B54" s="65" t="s">
        <v>52</v>
      </c>
      <c r="C54" s="392" t="s">
        <v>224</v>
      </c>
      <c r="D54" s="392"/>
      <c r="E54" s="392"/>
      <c r="F54" s="392"/>
      <c r="G54" s="51"/>
      <c r="H54" s="51"/>
    </row>
    <row r="55" spans="1:11" x14ac:dyDescent="0.25">
      <c r="C55" s="392"/>
      <c r="D55" s="392"/>
      <c r="E55" s="392"/>
      <c r="F55" s="392"/>
      <c r="G55" s="51"/>
      <c r="H55" s="51"/>
    </row>
    <row r="56" spans="1:11" x14ac:dyDescent="0.25">
      <c r="B56" s="51"/>
      <c r="C56" s="51"/>
      <c r="D56" s="51"/>
      <c r="E56" s="51"/>
      <c r="F56" s="51"/>
      <c r="G56" s="51"/>
      <c r="H56" s="51"/>
    </row>
    <row r="57" spans="1:11" ht="15" customHeight="1" x14ac:dyDescent="0.25">
      <c r="B57" s="65" t="s">
        <v>52</v>
      </c>
      <c r="C57" s="358" t="s">
        <v>104</v>
      </c>
      <c r="D57" s="358"/>
      <c r="E57" s="358"/>
      <c r="F57" s="358"/>
      <c r="G57" s="358"/>
      <c r="H57" s="358"/>
      <c r="K57" s="52"/>
    </row>
    <row r="58" spans="1:11" x14ac:dyDescent="0.25">
      <c r="B58" s="51"/>
      <c r="D58" s="51"/>
      <c r="E58" s="51"/>
      <c r="F58" s="51"/>
      <c r="G58" s="51"/>
      <c r="H58" s="51"/>
    </row>
    <row r="59" spans="1:11" s="135" customFormat="1" x14ac:dyDescent="0.25">
      <c r="B59" s="134"/>
      <c r="C59" s="134"/>
      <c r="D59" s="134"/>
      <c r="E59" s="134"/>
      <c r="F59" s="134"/>
      <c r="G59" s="134"/>
      <c r="H59" s="134"/>
    </row>
    <row r="60" spans="1:11" s="135" customFormat="1" ht="15.75" x14ac:dyDescent="0.25">
      <c r="A60" s="108"/>
      <c r="B60" s="108"/>
      <c r="C60" s="108" t="s">
        <v>106</v>
      </c>
      <c r="D60" s="108"/>
      <c r="E60" s="108"/>
      <c r="F60" s="108"/>
      <c r="G60" s="108"/>
      <c r="H60" s="108"/>
    </row>
    <row r="61" spans="1:11" s="135" customFormat="1" x14ac:dyDescent="0.25">
      <c r="B61" s="134"/>
      <c r="C61" s="134"/>
      <c r="D61" s="134"/>
      <c r="E61" s="134"/>
      <c r="F61" s="134"/>
      <c r="G61" s="134"/>
      <c r="H61" s="134"/>
    </row>
    <row r="62" spans="1:11" s="104" customFormat="1" x14ac:dyDescent="0.25">
      <c r="B62" s="109"/>
      <c r="C62" s="109"/>
      <c r="D62" s="109"/>
      <c r="E62" s="109"/>
      <c r="F62" s="109"/>
      <c r="G62" s="109"/>
      <c r="H62" s="109"/>
    </row>
    <row r="63" spans="1:11" x14ac:dyDescent="0.25">
      <c r="B63" s="338" t="s">
        <v>240</v>
      </c>
      <c r="C63" s="338"/>
      <c r="D63" s="338"/>
      <c r="E63" s="338"/>
      <c r="F63" s="338"/>
      <c r="G63" s="338"/>
      <c r="H63" s="338"/>
    </row>
    <row r="64" spans="1:11" x14ac:dyDescent="0.25">
      <c r="B64" s="338"/>
      <c r="C64" s="338"/>
      <c r="D64" s="338"/>
      <c r="E64" s="338"/>
      <c r="F64" s="338"/>
      <c r="G64" s="338"/>
      <c r="H64" s="338"/>
    </row>
    <row r="65" spans="1:10" x14ac:dyDescent="0.25">
      <c r="B65" s="338"/>
      <c r="C65" s="338"/>
      <c r="D65" s="338"/>
      <c r="E65" s="338"/>
      <c r="F65" s="338"/>
      <c r="G65" s="338"/>
      <c r="H65" s="338"/>
    </row>
    <row r="66" spans="1:10" x14ac:dyDescent="0.25">
      <c r="B66" s="51"/>
      <c r="C66" s="51"/>
      <c r="D66" s="51"/>
      <c r="E66" s="51"/>
      <c r="F66" s="51"/>
      <c r="G66" s="51"/>
      <c r="H66" s="51"/>
    </row>
    <row r="67" spans="1:10" x14ac:dyDescent="0.25">
      <c r="B67" s="56"/>
      <c r="C67" s="113" t="s">
        <v>102</v>
      </c>
      <c r="D67" s="56"/>
      <c r="E67" s="56"/>
      <c r="F67" s="56"/>
      <c r="G67" s="56"/>
      <c r="H67" s="56"/>
    </row>
    <row r="68" spans="1:10" x14ac:dyDescent="0.25">
      <c r="B68" s="56"/>
      <c r="C68" s="391" t="s">
        <v>103</v>
      </c>
      <c r="D68" s="391"/>
      <c r="E68" s="391"/>
      <c r="F68" s="391"/>
      <c r="G68" s="391"/>
      <c r="H68" s="391"/>
    </row>
    <row r="69" spans="1:10" x14ac:dyDescent="0.25">
      <c r="B69" s="56"/>
      <c r="C69" s="56"/>
      <c r="D69" s="56"/>
      <c r="E69" s="56"/>
      <c r="F69" s="56"/>
      <c r="G69" s="56"/>
      <c r="H69" s="56"/>
    </row>
    <row r="70" spans="1:10" x14ac:dyDescent="0.25">
      <c r="B70" s="56"/>
      <c r="C70" s="56"/>
      <c r="D70" s="56"/>
      <c r="E70" s="56"/>
      <c r="F70" s="56"/>
      <c r="G70" s="56"/>
      <c r="H70" s="56"/>
    </row>
    <row r="71" spans="1:10" s="289" customFormat="1" x14ac:dyDescent="0.25">
      <c r="B71" s="287"/>
      <c r="C71" s="288"/>
      <c r="D71" s="288"/>
      <c r="E71" s="287"/>
      <c r="F71" s="287"/>
      <c r="G71" s="287"/>
      <c r="H71" s="287"/>
    </row>
    <row r="72" spans="1:10" s="289" customFormat="1" ht="18.75" x14ac:dyDescent="0.3">
      <c r="B72" s="273" t="str">
        <f ca="1">"Tip #"&amp;A16</f>
        <v>Tip #1</v>
      </c>
      <c r="C72" s="274"/>
      <c r="D72" s="288"/>
      <c r="E72" s="287"/>
      <c r="F72" s="287"/>
      <c r="G72" s="287"/>
      <c r="H72" s="287"/>
    </row>
    <row r="73" spans="1:10" s="85" customFormat="1" x14ac:dyDescent="0.25">
      <c r="A73" s="289"/>
      <c r="B73" s="287"/>
      <c r="C73" s="287"/>
      <c r="D73" s="287"/>
      <c r="E73" s="287"/>
      <c r="F73" s="287"/>
      <c r="G73" s="287"/>
      <c r="H73" s="287"/>
      <c r="I73" s="289"/>
      <c r="J73" s="289"/>
    </row>
    <row r="74" spans="1:10" ht="15.75" customHeight="1" x14ac:dyDescent="0.25">
      <c r="B74" s="57"/>
      <c r="C74" s="58" t="s">
        <v>101</v>
      </c>
      <c r="D74" s="59"/>
      <c r="E74" s="59"/>
      <c r="F74" s="59"/>
      <c r="G74" s="59"/>
      <c r="H74" s="59"/>
    </row>
    <row r="75" spans="1:10" ht="15.75" customHeight="1" x14ac:dyDescent="0.25">
      <c r="B75" s="12"/>
      <c r="D75" s="56"/>
      <c r="E75" s="56"/>
      <c r="F75" s="56"/>
      <c r="G75" s="56"/>
      <c r="H75" s="56"/>
    </row>
    <row r="76" spans="1:10" ht="15.75" customHeight="1" x14ac:dyDescent="0.25">
      <c r="B76" s="61" t="s">
        <v>109</v>
      </c>
      <c r="C76" s="357" t="s">
        <v>110</v>
      </c>
      <c r="D76" s="357"/>
      <c r="E76" s="357"/>
      <c r="F76" s="357"/>
      <c r="G76" s="357"/>
      <c r="H76" s="357"/>
    </row>
    <row r="77" spans="1:10" s="104" customFormat="1" ht="15.75" customHeight="1" x14ac:dyDescent="0.25">
      <c r="B77" s="12"/>
      <c r="D77" s="109"/>
      <c r="E77" s="109"/>
      <c r="F77" s="109"/>
      <c r="G77" s="109"/>
      <c r="H77" s="109"/>
    </row>
    <row r="78" spans="1:10" s="104" customFormat="1" ht="15.75" customHeight="1" x14ac:dyDescent="0.25">
      <c r="B78" s="61" t="s">
        <v>111</v>
      </c>
      <c r="C78" s="357" t="s">
        <v>243</v>
      </c>
      <c r="D78" s="357"/>
      <c r="E78" s="357"/>
      <c r="F78" s="357"/>
      <c r="G78" s="357"/>
      <c r="H78" s="357"/>
    </row>
    <row r="79" spans="1:10" ht="15.75" customHeight="1" x14ac:dyDescent="0.25">
      <c r="B79" s="12"/>
      <c r="D79" s="56"/>
      <c r="E79" s="56"/>
      <c r="F79" s="56"/>
      <c r="G79" s="56"/>
      <c r="H79" s="56"/>
    </row>
    <row r="80" spans="1:10" ht="15.75" customHeight="1" x14ac:dyDescent="0.25">
      <c r="B80" s="12"/>
      <c r="D80" s="56"/>
      <c r="E80" s="56"/>
      <c r="F80" s="56"/>
      <c r="G80" s="56"/>
      <c r="H80" s="56"/>
    </row>
    <row r="81" spans="1:8" ht="26.25" x14ac:dyDescent="0.25">
      <c r="A81" s="311">
        <f ca="1">MAX(OFFSET(INDIRECT("A1"),0,0,ROW()-1,1))+1</f>
        <v>2</v>
      </c>
      <c r="B81" s="312" t="s">
        <v>105</v>
      </c>
      <c r="C81" s="312"/>
      <c r="D81" s="312"/>
      <c r="E81" s="312"/>
      <c r="F81" s="313" t="str">
        <f ca="1">IF(OFFSET($B$5,A81,4,1,1),"√  mastered","")</f>
        <v/>
      </c>
      <c r="G81" s="312"/>
      <c r="H81" s="314" t="s">
        <v>57</v>
      </c>
    </row>
    <row r="83" spans="1:8" s="189" customFormat="1" x14ac:dyDescent="0.25">
      <c r="B83" s="315" t="s">
        <v>599</v>
      </c>
    </row>
    <row r="84" spans="1:8" s="307" customFormat="1" x14ac:dyDescent="0.25"/>
    <row r="86" spans="1:8" ht="26.25" x14ac:dyDescent="0.25">
      <c r="A86" s="311">
        <f ca="1">MAX(OFFSET(INDIRECT("A1"),0,0,ROW()-1,1))+1</f>
        <v>3</v>
      </c>
      <c r="B86" s="312" t="s">
        <v>98</v>
      </c>
      <c r="C86" s="312"/>
      <c r="D86" s="312"/>
      <c r="E86" s="312"/>
      <c r="F86" s="313" t="str">
        <f ca="1">IF(OFFSET($B$5,A86,4,1,1),"√  mastered","")</f>
        <v/>
      </c>
      <c r="G86" s="312"/>
      <c r="H86" s="314" t="s">
        <v>57</v>
      </c>
    </row>
    <row r="88" spans="1:8" x14ac:dyDescent="0.25">
      <c r="B88" s="315" t="s">
        <v>599</v>
      </c>
    </row>
    <row r="89" spans="1:8" s="307" customFormat="1" x14ac:dyDescent="0.25"/>
    <row r="90" spans="1:8" s="136" customFormat="1" x14ac:dyDescent="0.25"/>
    <row r="91" spans="1:8" ht="26.25" x14ac:dyDescent="0.25">
      <c r="A91" s="311">
        <f ca="1">MAX(OFFSET(INDIRECT("A1"),0,0,ROW()-1,1))+1</f>
        <v>4</v>
      </c>
      <c r="B91" s="312" t="s">
        <v>99</v>
      </c>
      <c r="C91" s="312"/>
      <c r="D91" s="312"/>
      <c r="E91" s="312"/>
      <c r="F91" s="313" t="str">
        <f ca="1">IF(OFFSET($B$5,A91,4,1,1),"√  mastered","")</f>
        <v/>
      </c>
      <c r="G91" s="312"/>
      <c r="H91" s="314" t="s">
        <v>57</v>
      </c>
    </row>
    <row r="93" spans="1:8" x14ac:dyDescent="0.25">
      <c r="B93" s="315" t="s">
        <v>599</v>
      </c>
    </row>
    <row r="94" spans="1:8" s="307" customFormat="1" x14ac:dyDescent="0.25"/>
    <row r="96" spans="1:8" ht="26.25" x14ac:dyDescent="0.25">
      <c r="A96" s="311">
        <f ca="1">MAX(OFFSET(INDIRECT("A1"),0,0,ROW()-1,1))+1</f>
        <v>5</v>
      </c>
      <c r="B96" s="312" t="s">
        <v>107</v>
      </c>
      <c r="C96" s="312"/>
      <c r="D96" s="312"/>
      <c r="E96" s="312"/>
      <c r="F96" s="313" t="str">
        <f ca="1">IF(OFFSET($B$5,A96,4,1,1),"√  mastered","")</f>
        <v/>
      </c>
      <c r="G96" s="312"/>
      <c r="H96" s="314" t="s">
        <v>57</v>
      </c>
    </row>
    <row r="98" spans="1:10" x14ac:dyDescent="0.25">
      <c r="B98" s="315" t="s">
        <v>599</v>
      </c>
    </row>
    <row r="100" spans="1:10" x14ac:dyDescent="0.25">
      <c r="B100" s="22"/>
    </row>
    <row r="101" spans="1:10" ht="26.25" x14ac:dyDescent="0.25">
      <c r="A101" s="311">
        <f ca="1">MAX(OFFSET(INDIRECT("A1"),0,0,ROW()-1,1))+1</f>
        <v>6</v>
      </c>
      <c r="B101" s="312" t="s">
        <v>27</v>
      </c>
      <c r="C101" s="312"/>
      <c r="D101" s="312"/>
      <c r="E101" s="312"/>
      <c r="F101" s="313" t="str">
        <f ca="1">IF(OFFSET($B$5,A101,4,1,1),"√  mastered","")</f>
        <v/>
      </c>
      <c r="G101" s="312"/>
      <c r="H101" s="314" t="s">
        <v>57</v>
      </c>
    </row>
    <row r="103" spans="1:10" x14ac:dyDescent="0.25">
      <c r="B103" s="315" t="s">
        <v>599</v>
      </c>
    </row>
    <row r="104" spans="1:10" s="307" customFormat="1" x14ac:dyDescent="0.25"/>
    <row r="105" spans="1:10" x14ac:dyDescent="0.25">
      <c r="C105" s="55"/>
      <c r="D105" s="55"/>
      <c r="E105" s="55"/>
    </row>
    <row r="106" spans="1:10" ht="26.25" x14ac:dyDescent="0.25">
      <c r="A106" s="311">
        <f ca="1">MAX(OFFSET(INDIRECT("A1"),0,0,ROW()-1,1))+1</f>
        <v>7</v>
      </c>
      <c r="B106" s="312" t="s">
        <v>28</v>
      </c>
      <c r="C106" s="312"/>
      <c r="D106" s="312"/>
      <c r="E106" s="312"/>
      <c r="F106" s="313" t="str">
        <f ca="1">IF(OFFSET($B$5,A106,4,1,1),"√  mastered","")</f>
        <v/>
      </c>
      <c r="G106" s="312"/>
      <c r="H106" s="314" t="s">
        <v>57</v>
      </c>
    </row>
    <row r="108" spans="1:10" s="85" customFormat="1" x14ac:dyDescent="0.25">
      <c r="A108" s="289"/>
      <c r="B108" s="315" t="s">
        <v>599</v>
      </c>
      <c r="C108" s="287"/>
      <c r="D108" s="287"/>
      <c r="E108" s="287"/>
      <c r="F108" s="287"/>
      <c r="G108" s="287"/>
      <c r="H108" s="287"/>
      <c r="I108" s="289"/>
      <c r="J108" s="289"/>
    </row>
    <row r="109" spans="1:10" x14ac:dyDescent="0.25">
      <c r="C109" s="55"/>
      <c r="D109" s="55"/>
      <c r="E109" s="55"/>
    </row>
    <row r="110" spans="1:10" s="307" customFormat="1" x14ac:dyDescent="0.25">
      <c r="C110" s="301"/>
      <c r="D110" s="301"/>
      <c r="E110" s="301"/>
    </row>
    <row r="111" spans="1:10" ht="26.25" x14ac:dyDescent="0.25">
      <c r="A111" s="311">
        <f ca="1">MAX(OFFSET(INDIRECT("A1"),0,0,ROW()-1,1))+1</f>
        <v>8</v>
      </c>
      <c r="B111" s="312" t="s">
        <v>290</v>
      </c>
      <c r="C111" s="312"/>
      <c r="D111" s="312"/>
      <c r="E111" s="312"/>
      <c r="F111" s="313" t="str">
        <f ca="1">IF(OFFSET($B$5,A111,4,1,1),"√  mastered","")</f>
        <v/>
      </c>
      <c r="G111" s="312"/>
      <c r="H111" s="314" t="s">
        <v>57</v>
      </c>
    </row>
    <row r="112" spans="1:10" s="126" customFormat="1" x14ac:dyDescent="0.25"/>
    <row r="113" spans="1:10" s="85" customFormat="1" x14ac:dyDescent="0.25">
      <c r="A113" s="289"/>
      <c r="B113" s="315" t="s">
        <v>599</v>
      </c>
      <c r="C113" s="287"/>
      <c r="D113" s="287"/>
      <c r="E113" s="287"/>
      <c r="F113" s="287"/>
      <c r="G113" s="287"/>
      <c r="H113" s="287"/>
      <c r="I113" s="289"/>
      <c r="J113" s="289"/>
    </row>
    <row r="114" spans="1:10" s="85" customFormat="1" x14ac:dyDescent="0.25">
      <c r="A114" s="307"/>
      <c r="B114" s="300"/>
      <c r="C114" s="300"/>
      <c r="D114" s="300"/>
      <c r="E114" s="300"/>
      <c r="F114" s="300"/>
      <c r="G114" s="300"/>
      <c r="H114" s="300"/>
      <c r="I114" s="307"/>
      <c r="J114" s="307"/>
    </row>
    <row r="116" spans="1:10" s="189" customFormat="1" ht="18.75" x14ac:dyDescent="0.3">
      <c r="A116" s="40" t="s">
        <v>75</v>
      </c>
      <c r="B116" s="41"/>
      <c r="C116" s="41"/>
      <c r="D116" s="41"/>
      <c r="E116" s="41"/>
      <c r="F116" s="41"/>
      <c r="G116" s="41"/>
      <c r="H116" s="41"/>
      <c r="I116" s="41"/>
    </row>
    <row r="117" spans="1:10" s="189" customFormat="1" x14ac:dyDescent="0.25">
      <c r="A117" s="43" t="s">
        <v>76</v>
      </c>
      <c r="B117" s="41"/>
      <c r="C117" s="41"/>
      <c r="D117" s="41"/>
      <c r="E117" s="41"/>
      <c r="F117" s="41"/>
      <c r="G117" s="41"/>
      <c r="H117" s="41"/>
      <c r="I117" s="41"/>
    </row>
    <row r="120" spans="1:10" hidden="1" x14ac:dyDescent="0.25"/>
    <row r="121" spans="1:10" hidden="1" x14ac:dyDescent="0.25"/>
    <row r="122" spans="1:10" hidden="1" x14ac:dyDescent="0.25"/>
    <row r="123" spans="1:10" hidden="1" x14ac:dyDescent="0.25"/>
    <row r="124" spans="1:10" hidden="1" x14ac:dyDescent="0.25"/>
    <row r="125" spans="1:10" hidden="1" x14ac:dyDescent="0.25"/>
    <row r="126" spans="1:10" hidden="1" x14ac:dyDescent="0.25"/>
    <row r="127" spans="1:10" hidden="1" x14ac:dyDescent="0.25"/>
    <row r="128" spans="1:10" hidden="1" x14ac:dyDescent="0.25"/>
    <row r="129" hidden="1" x14ac:dyDescent="0.25"/>
    <row r="130" hidden="1" x14ac:dyDescent="0.25"/>
  </sheetData>
  <mergeCells count="21">
    <mergeCell ref="C11:D11"/>
    <mergeCell ref="C31:G33"/>
    <mergeCell ref="B24:H26"/>
    <mergeCell ref="E1:H1"/>
    <mergeCell ref="C12:D12"/>
    <mergeCell ref="C13:D13"/>
    <mergeCell ref="E3:H3"/>
    <mergeCell ref="B28:H29"/>
    <mergeCell ref="C6:D6"/>
    <mergeCell ref="C7:D7"/>
    <mergeCell ref="C8:D8"/>
    <mergeCell ref="C9:D9"/>
    <mergeCell ref="C10:D10"/>
    <mergeCell ref="C78:H78"/>
    <mergeCell ref="C76:H76"/>
    <mergeCell ref="C68:H68"/>
    <mergeCell ref="B63:H65"/>
    <mergeCell ref="B18:H19"/>
    <mergeCell ref="C54:F55"/>
    <mergeCell ref="C21:F22"/>
    <mergeCell ref="C57:H57"/>
  </mergeCells>
  <conditionalFormatting sqref="E3">
    <cfRule type="dataBar" priority="3">
      <dataBar>
        <cfvo type="num" val="0"/>
        <cfvo type="num" val="1"/>
        <color theme="8"/>
      </dataBar>
      <extLst>
        <ext xmlns:x14="http://schemas.microsoft.com/office/spreadsheetml/2009/9/main" uri="{B025F937-C7B1-47D3-B67F-A62EFF666E3E}">
          <x14:id>{E76E36C3-7F21-4CF2-8C4A-A97939E11421}</x14:id>
        </ext>
      </extLst>
    </cfRule>
  </conditionalFormatting>
  <conditionalFormatting sqref="G6:G13">
    <cfRule type="iconSet" priority="2">
      <iconSet iconSet="4Rating" showValue="0">
        <cfvo type="percent" val="0"/>
        <cfvo type="num" val="2"/>
        <cfvo type="num" val="3"/>
        <cfvo type="num" val="4"/>
      </iconSet>
    </cfRule>
  </conditionalFormatting>
  <hyperlinks>
    <hyperlink ref="H86" location="Printing!A1" display="▲"/>
    <hyperlink ref="H91" location="Printing!A1" display="▲"/>
    <hyperlink ref="H16" location="Printing!A1" display="▲"/>
    <hyperlink ref="H81" location="Printing!A1" display="▲"/>
    <hyperlink ref="H96" location="Printing!A1" display="▲"/>
    <hyperlink ref="H101" location="Printing!A1" display="▲"/>
    <hyperlink ref="H111" location="Printing!A1" display="▲"/>
    <hyperlink ref="H106" location="Printing!A1" display="▲"/>
    <hyperlink ref="C68" r:id="rId1"/>
    <hyperlink ref="C76" r:id="rId2" display="Set a print area on a worksheet"/>
    <hyperlink ref="C6" location="pr_1" display="pr_1"/>
    <hyperlink ref="C78" r:id="rId3" display="http://www.vertex42.com/calendars/perpetual-calendar.html"/>
    <hyperlink ref="C78:H78" r:id="rId4" display="Perpetual Calendar Template"/>
    <hyperlink ref="C6:D6" location="tip_pr1" display="tip_pr1"/>
  </hyperlinks>
  <pageMargins left="0.25" right="0.25" top="0.75" bottom="0.75" header="0.3" footer="0.3"/>
  <pageSetup scale="98" fitToHeight="0" orientation="portrait" r:id="rId5"/>
  <headerFooter>
    <oddFooter>&amp;L&amp;8© Vertex42 LLC. All rights reserved.&amp;C&amp;"-,Bold"Spreadsheet Tips Workbook</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7417" r:id="rId8" name="Check Box 9">
              <controlPr defaultSize="0" autoFill="0" autoLine="0" autoPict="0">
                <anchor moveWithCells="1">
                  <from>
                    <xdr:col>2</xdr:col>
                    <xdr:colOff>0</xdr:colOff>
                    <xdr:row>71</xdr:row>
                    <xdr:rowOff>0</xdr:rowOff>
                  </from>
                  <to>
                    <xdr:col>2</xdr:col>
                    <xdr:colOff>857250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E76E36C3-7F21-4CF2-8C4A-A97939E11421}">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1" id="{2EEB7138-B728-41A8-9980-191E14235130}">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sheetPr>
  <dimension ref="A1:Q192"/>
  <sheetViews>
    <sheetView showGridLines="0" zoomScaleNormal="100" workbookViewId="0"/>
  </sheetViews>
  <sheetFormatPr defaultColWidth="0" defaultRowHeight="15" outlineLevelRow="1" x14ac:dyDescent="0.25"/>
  <cols>
    <col min="1" max="1" width="7.7109375" customWidth="1"/>
    <col min="2" max="2" width="10.7109375" customWidth="1"/>
    <col min="3" max="3" width="40.7109375" customWidth="1"/>
    <col min="4" max="9" width="9.140625" customWidth="1"/>
    <col min="10" max="17" width="0" hidden="1" customWidth="1"/>
    <col min="18" max="16384" width="9.140625" hidden="1"/>
  </cols>
  <sheetData>
    <row r="1" spans="1:9" ht="31.5" x14ac:dyDescent="0.5">
      <c r="A1" s="275" t="s">
        <v>25</v>
      </c>
      <c r="E1" s="360"/>
      <c r="F1" s="360"/>
      <c r="G1" s="360"/>
      <c r="H1" s="360"/>
    </row>
    <row r="3" spans="1:9" ht="21.75" thickBot="1" x14ac:dyDescent="0.4">
      <c r="A3" s="49" t="s">
        <v>79</v>
      </c>
      <c r="B3" s="7"/>
      <c r="C3" s="7"/>
      <c r="D3" s="45" t="s">
        <v>82</v>
      </c>
      <c r="E3" s="354">
        <f>SUM(E5:E22)/(ROWS(E5:E22)-2)</f>
        <v>0</v>
      </c>
      <c r="F3" s="354"/>
      <c r="G3" s="354"/>
      <c r="H3" s="354"/>
    </row>
    <row r="5" spans="1:9" x14ac:dyDescent="0.25">
      <c r="B5" s="96"/>
      <c r="C5" s="104"/>
      <c r="D5" s="104"/>
      <c r="E5" s="44" t="s">
        <v>81</v>
      </c>
      <c r="F5" s="96"/>
      <c r="G5" s="44" t="s">
        <v>377</v>
      </c>
      <c r="H5" s="104"/>
      <c r="I5" s="10"/>
    </row>
    <row r="6" spans="1:9" ht="15.75" x14ac:dyDescent="0.25">
      <c r="B6" s="308">
        <v>1</v>
      </c>
      <c r="C6" s="359" t="s">
        <v>355</v>
      </c>
      <c r="D6" s="359"/>
      <c r="E6" s="309" t="str">
        <f>IF(F6,1*F6," - ")</f>
        <v xml:space="preserve"> - </v>
      </c>
      <c r="F6" s="335" t="b">
        <v>0</v>
      </c>
      <c r="G6" s="218">
        <v>1</v>
      </c>
      <c r="H6" s="104"/>
    </row>
    <row r="7" spans="1:9" ht="15.75" x14ac:dyDescent="0.25">
      <c r="B7" s="308">
        <v>2</v>
      </c>
      <c r="C7" s="359" t="s">
        <v>199</v>
      </c>
      <c r="D7" s="359"/>
      <c r="E7" s="309" t="str">
        <f t="shared" ref="E7:E21" si="0">IF(F7,1*F7," - ")</f>
        <v xml:space="preserve"> - </v>
      </c>
      <c r="F7" s="335" t="b">
        <v>0</v>
      </c>
      <c r="G7" s="218">
        <v>1</v>
      </c>
      <c r="H7" s="104"/>
    </row>
    <row r="8" spans="1:9" ht="15.75" x14ac:dyDescent="0.25">
      <c r="B8" s="308">
        <v>3</v>
      </c>
      <c r="C8" s="359" t="s">
        <v>422</v>
      </c>
      <c r="D8" s="359"/>
      <c r="E8" s="309" t="str">
        <f t="shared" si="0"/>
        <v xml:space="preserve"> - </v>
      </c>
      <c r="F8" s="335" t="b">
        <v>0</v>
      </c>
      <c r="G8" s="218">
        <v>1</v>
      </c>
      <c r="H8" s="104"/>
    </row>
    <row r="9" spans="1:9" ht="15.75" x14ac:dyDescent="0.25">
      <c r="B9" s="165">
        <v>4</v>
      </c>
      <c r="C9" s="363" t="s">
        <v>354</v>
      </c>
      <c r="D9" s="363"/>
      <c r="E9" s="309" t="str">
        <f t="shared" si="0"/>
        <v xml:space="preserve"> - </v>
      </c>
      <c r="F9" s="335" t="b">
        <v>0</v>
      </c>
      <c r="G9" s="218">
        <v>1</v>
      </c>
      <c r="H9" s="104"/>
    </row>
    <row r="10" spans="1:9" ht="15.75" x14ac:dyDescent="0.25">
      <c r="B10" s="308">
        <v>5</v>
      </c>
      <c r="C10" s="359" t="s">
        <v>202</v>
      </c>
      <c r="D10" s="359"/>
      <c r="E10" s="309" t="str">
        <f t="shared" si="0"/>
        <v xml:space="preserve"> - </v>
      </c>
      <c r="F10" s="335" t="b">
        <v>0</v>
      </c>
      <c r="G10" s="3">
        <v>2</v>
      </c>
    </row>
    <row r="11" spans="1:9" ht="15.75" x14ac:dyDescent="0.25">
      <c r="B11" s="308">
        <v>6</v>
      </c>
      <c r="C11" s="359" t="s">
        <v>200</v>
      </c>
      <c r="D11" s="359"/>
      <c r="E11" s="309" t="str">
        <f t="shared" si="0"/>
        <v xml:space="preserve"> - </v>
      </c>
      <c r="F11" s="335" t="b">
        <v>0</v>
      </c>
      <c r="G11" s="3">
        <v>2</v>
      </c>
      <c r="H11" s="297"/>
      <c r="I11" s="297"/>
    </row>
    <row r="12" spans="1:9" ht="15.75" x14ac:dyDescent="0.25">
      <c r="B12" s="308">
        <v>7</v>
      </c>
      <c r="C12" s="359" t="s">
        <v>201</v>
      </c>
      <c r="D12" s="359"/>
      <c r="E12" s="309" t="str">
        <f t="shared" si="0"/>
        <v xml:space="preserve"> - </v>
      </c>
      <c r="F12" s="335" t="b">
        <v>0</v>
      </c>
      <c r="G12" s="3">
        <v>2</v>
      </c>
      <c r="H12" s="297"/>
      <c r="I12" s="297"/>
    </row>
    <row r="13" spans="1:9" ht="15.75" x14ac:dyDescent="0.25">
      <c r="B13" s="165">
        <v>8</v>
      </c>
      <c r="C13" s="362" t="s">
        <v>136</v>
      </c>
      <c r="D13" s="362"/>
      <c r="E13" s="309" t="str">
        <f t="shared" si="0"/>
        <v xml:space="preserve"> - </v>
      </c>
      <c r="F13" s="335" t="b">
        <v>0</v>
      </c>
      <c r="G13" s="3">
        <v>2</v>
      </c>
      <c r="H13" s="297"/>
      <c r="I13" s="297"/>
    </row>
    <row r="14" spans="1:9" ht="15.75" x14ac:dyDescent="0.25">
      <c r="B14" s="308">
        <v>9</v>
      </c>
      <c r="C14" s="359" t="s">
        <v>356</v>
      </c>
      <c r="D14" s="359"/>
      <c r="E14" s="309" t="str">
        <f t="shared" si="0"/>
        <v xml:space="preserve"> - </v>
      </c>
      <c r="F14" s="335" t="b">
        <v>0</v>
      </c>
      <c r="G14" s="3">
        <v>2</v>
      </c>
      <c r="H14" s="297"/>
      <c r="I14" s="297"/>
    </row>
    <row r="15" spans="1:9" ht="15.75" x14ac:dyDescent="0.25">
      <c r="B15" s="308">
        <v>10</v>
      </c>
      <c r="C15" s="359" t="s">
        <v>357</v>
      </c>
      <c r="D15" s="359"/>
      <c r="E15" s="309" t="str">
        <f t="shared" si="0"/>
        <v xml:space="preserve"> - </v>
      </c>
      <c r="F15" s="335" t="b">
        <v>0</v>
      </c>
      <c r="G15" s="3">
        <v>3</v>
      </c>
      <c r="H15" s="297"/>
      <c r="I15" s="297"/>
    </row>
    <row r="16" spans="1:9" ht="15.75" x14ac:dyDescent="0.25">
      <c r="B16" s="308">
        <v>11</v>
      </c>
      <c r="C16" s="359" t="s">
        <v>203</v>
      </c>
      <c r="D16" s="359"/>
      <c r="E16" s="309" t="str">
        <f t="shared" si="0"/>
        <v xml:space="preserve"> - </v>
      </c>
      <c r="F16" s="335" t="b">
        <v>0</v>
      </c>
      <c r="G16" s="3">
        <v>3</v>
      </c>
      <c r="H16" s="297"/>
      <c r="I16" s="297"/>
    </row>
    <row r="17" spans="1:9" ht="15.75" x14ac:dyDescent="0.25">
      <c r="B17" s="308">
        <v>12</v>
      </c>
      <c r="C17" s="359" t="s">
        <v>347</v>
      </c>
      <c r="D17" s="359"/>
      <c r="E17" s="309" t="str">
        <f t="shared" si="0"/>
        <v xml:space="preserve"> - </v>
      </c>
      <c r="F17" s="335" t="b">
        <v>0</v>
      </c>
      <c r="G17" s="3">
        <v>4</v>
      </c>
      <c r="H17" s="297"/>
      <c r="I17" s="297"/>
    </row>
    <row r="18" spans="1:9" ht="15.75" x14ac:dyDescent="0.25">
      <c r="B18" s="308">
        <v>13</v>
      </c>
      <c r="C18" s="359" t="s">
        <v>141</v>
      </c>
      <c r="D18" s="359"/>
      <c r="E18" s="309" t="str">
        <f t="shared" si="0"/>
        <v xml:space="preserve"> - </v>
      </c>
      <c r="F18" s="335" t="b">
        <v>0</v>
      </c>
      <c r="G18" s="3">
        <v>4</v>
      </c>
      <c r="H18" s="297"/>
      <c r="I18" s="297"/>
    </row>
    <row r="19" spans="1:9" ht="15.75" x14ac:dyDescent="0.25">
      <c r="B19" s="308">
        <v>14</v>
      </c>
      <c r="C19" s="359" t="s">
        <v>134</v>
      </c>
      <c r="D19" s="359"/>
      <c r="E19" s="309" t="str">
        <f t="shared" si="0"/>
        <v xml:space="preserve"> - </v>
      </c>
      <c r="F19" s="335" t="b">
        <v>0</v>
      </c>
      <c r="G19" s="3">
        <v>4</v>
      </c>
      <c r="H19" s="297"/>
      <c r="I19" s="297"/>
    </row>
    <row r="20" spans="1:9" ht="15.75" x14ac:dyDescent="0.25">
      <c r="B20" s="308">
        <v>15</v>
      </c>
      <c r="C20" s="359" t="s">
        <v>323</v>
      </c>
      <c r="D20" s="359"/>
      <c r="E20" s="309" t="str">
        <f t="shared" si="0"/>
        <v xml:space="preserve"> - </v>
      </c>
      <c r="F20" s="335" t="b">
        <v>0</v>
      </c>
      <c r="G20" s="3">
        <v>4</v>
      </c>
      <c r="H20" s="297"/>
      <c r="I20" s="297"/>
    </row>
    <row r="21" spans="1:9" s="139" customFormat="1" ht="15.75" x14ac:dyDescent="0.25">
      <c r="B21" s="308">
        <v>16</v>
      </c>
      <c r="C21" s="359" t="s">
        <v>211</v>
      </c>
      <c r="D21" s="359"/>
      <c r="E21" s="309" t="str">
        <f t="shared" si="0"/>
        <v xml:space="preserve"> - </v>
      </c>
      <c r="F21" s="335" t="b">
        <v>0</v>
      </c>
      <c r="G21" s="3">
        <v>4</v>
      </c>
      <c r="H21" s="297"/>
      <c r="I21" s="297"/>
    </row>
    <row r="22" spans="1:9" x14ac:dyDescent="0.25">
      <c r="B22" s="3"/>
      <c r="H22" s="297"/>
      <c r="I22" s="297"/>
    </row>
    <row r="24" spans="1:9" ht="26.25" x14ac:dyDescent="0.25">
      <c r="A24" s="311">
        <f ca="1">MAX(OFFSET(INDIRECT("A1"),0,0,ROW()-1,1))+1</f>
        <v>1</v>
      </c>
      <c r="B24" s="312" t="s">
        <v>355</v>
      </c>
      <c r="C24" s="312"/>
      <c r="D24" s="312"/>
      <c r="E24" s="312"/>
      <c r="F24" s="313" t="str">
        <f ca="1">IF(OFFSET($B$5,A24,4,1,1),"√  mastered","")</f>
        <v/>
      </c>
      <c r="G24" s="312"/>
      <c r="H24" s="314" t="s">
        <v>57</v>
      </c>
    </row>
    <row r="26" spans="1:9" x14ac:dyDescent="0.25">
      <c r="B26" s="315" t="s">
        <v>599</v>
      </c>
    </row>
    <row r="28" spans="1:9" s="307" customFormat="1" x14ac:dyDescent="0.25"/>
    <row r="29" spans="1:9" ht="26.25" x14ac:dyDescent="0.25">
      <c r="A29" s="311">
        <f ca="1">MAX(OFFSET(INDIRECT("A1"),0,0,ROW()-1,1))+1</f>
        <v>2</v>
      </c>
      <c r="B29" s="312" t="s">
        <v>199</v>
      </c>
      <c r="C29" s="312"/>
      <c r="D29" s="312"/>
      <c r="E29" s="312"/>
      <c r="F29" s="313" t="str">
        <f ca="1">IF(OFFSET($B$5,A29,4,1,1),"√  mastered","")</f>
        <v/>
      </c>
      <c r="G29" s="312"/>
      <c r="H29" s="314" t="s">
        <v>57</v>
      </c>
    </row>
    <row r="31" spans="1:9" s="85" customFormat="1" x14ac:dyDescent="0.25">
      <c r="A31" s="293"/>
      <c r="B31" s="315" t="s">
        <v>599</v>
      </c>
      <c r="C31" s="291"/>
      <c r="D31" s="291"/>
      <c r="E31" s="291"/>
      <c r="F31" s="291"/>
      <c r="G31" s="291"/>
      <c r="H31" s="291"/>
      <c r="I31" s="293"/>
    </row>
    <row r="33" spans="1:9" s="307" customFormat="1" x14ac:dyDescent="0.25"/>
    <row r="34" spans="1:9" ht="26.25" x14ac:dyDescent="0.25">
      <c r="A34" s="311">
        <f ca="1">MAX(OFFSET(INDIRECT("A1"),0,0,ROW()-1,1))+1</f>
        <v>3</v>
      </c>
      <c r="B34" s="312" t="s">
        <v>422</v>
      </c>
      <c r="C34" s="312"/>
      <c r="D34" s="312"/>
      <c r="E34" s="312"/>
      <c r="F34" s="313" t="str">
        <f ca="1">IF(OFFSET($B$5,A34,4,1,1),"√  mastered","")</f>
        <v/>
      </c>
      <c r="G34" s="312"/>
      <c r="H34" s="314" t="s">
        <v>57</v>
      </c>
    </row>
    <row r="36" spans="1:9" s="85" customFormat="1" x14ac:dyDescent="0.25">
      <c r="A36" s="293"/>
      <c r="B36" s="315" t="s">
        <v>599</v>
      </c>
      <c r="C36" s="291"/>
      <c r="D36" s="291"/>
      <c r="E36" s="291"/>
      <c r="F36" s="291"/>
      <c r="G36" s="291"/>
      <c r="H36" s="291"/>
      <c r="I36" s="293"/>
    </row>
    <row r="38" spans="1:9" s="307" customFormat="1" x14ac:dyDescent="0.25"/>
    <row r="39" spans="1:9" ht="26.25" x14ac:dyDescent="0.25">
      <c r="A39" s="21">
        <f ca="1">MAX(OFFSET(INDIRECT("A1"),0,0,ROW()-1,1))+1</f>
        <v>4</v>
      </c>
      <c r="B39" s="8" t="s">
        <v>354</v>
      </c>
      <c r="C39" s="8"/>
      <c r="D39" s="8"/>
      <c r="E39" s="8"/>
      <c r="F39" s="290" t="str">
        <f ca="1">IF(OFFSET($B$5,A39,4,1,1),"√  mastered","")</f>
        <v/>
      </c>
      <c r="G39" s="8"/>
      <c r="H39" s="47" t="s">
        <v>57</v>
      </c>
    </row>
    <row r="41" spans="1:9" ht="15" customHeight="1" x14ac:dyDescent="0.25">
      <c r="B41" s="364" t="s">
        <v>350</v>
      </c>
      <c r="C41" s="364"/>
      <c r="D41" s="364"/>
      <c r="E41" s="72"/>
      <c r="F41" s="72"/>
      <c r="G41" s="72"/>
      <c r="H41" s="72"/>
    </row>
    <row r="42" spans="1:9" x14ac:dyDescent="0.25">
      <c r="B42" s="364"/>
      <c r="C42" s="364"/>
      <c r="D42" s="364"/>
      <c r="E42" s="72"/>
      <c r="F42" s="72"/>
      <c r="G42" s="72"/>
      <c r="H42" s="72"/>
    </row>
    <row r="43" spans="1:9" x14ac:dyDescent="0.25">
      <c r="B43" s="364"/>
      <c r="C43" s="364"/>
      <c r="D43" s="364"/>
      <c r="E43" s="72"/>
      <c r="F43" s="72"/>
      <c r="G43" s="72"/>
      <c r="H43" s="72"/>
    </row>
    <row r="44" spans="1:9" s="150" customFormat="1" x14ac:dyDescent="0.25">
      <c r="B44" s="364"/>
      <c r="C44" s="364"/>
      <c r="D44" s="364"/>
      <c r="E44" s="72"/>
      <c r="F44" s="72"/>
      <c r="G44" s="72"/>
      <c r="H44" s="72"/>
    </row>
    <row r="45" spans="1:9" s="150" customFormat="1" x14ac:dyDescent="0.25">
      <c r="B45" s="364"/>
      <c r="C45" s="364"/>
      <c r="D45" s="364"/>
      <c r="E45" s="72"/>
      <c r="F45" s="72"/>
      <c r="G45" s="72"/>
      <c r="H45" s="72"/>
    </row>
    <row r="46" spans="1:9" x14ac:dyDescent="0.25">
      <c r="B46" s="364"/>
      <c r="C46" s="364"/>
      <c r="D46" s="364"/>
    </row>
    <row r="47" spans="1:9" x14ac:dyDescent="0.25">
      <c r="B47" s="364"/>
      <c r="C47" s="364"/>
      <c r="D47" s="364"/>
    </row>
    <row r="48" spans="1:9" x14ac:dyDescent="0.25">
      <c r="B48" s="364"/>
      <c r="C48" s="364"/>
      <c r="D48" s="364"/>
    </row>
    <row r="50" spans="1:8" s="150" customFormat="1" x14ac:dyDescent="0.25">
      <c r="B50" s="73" t="s">
        <v>52</v>
      </c>
      <c r="C50" s="358" t="s">
        <v>351</v>
      </c>
      <c r="D50" s="358"/>
      <c r="E50" s="358"/>
      <c r="F50" s="358"/>
      <c r="G50" s="358"/>
      <c r="H50" s="148"/>
    </row>
    <row r="51" spans="1:8" s="150" customFormat="1" x14ac:dyDescent="0.25">
      <c r="B51" s="148"/>
      <c r="C51" s="358"/>
      <c r="D51" s="358"/>
      <c r="E51" s="358"/>
      <c r="F51" s="358"/>
      <c r="G51" s="358"/>
      <c r="H51" s="148"/>
    </row>
    <row r="52" spans="1:8" s="150" customFormat="1" x14ac:dyDescent="0.25">
      <c r="B52" s="148"/>
      <c r="C52" s="147"/>
      <c r="D52" s="147"/>
      <c r="E52" s="147"/>
      <c r="F52" s="147"/>
      <c r="G52" s="147"/>
      <c r="H52" s="148"/>
    </row>
    <row r="53" spans="1:8" s="150" customFormat="1" x14ac:dyDescent="0.25">
      <c r="C53" s="9"/>
      <c r="D53" s="9"/>
      <c r="E53" s="9"/>
      <c r="F53" s="9"/>
      <c r="G53" s="9"/>
      <c r="H53" s="9"/>
    </row>
    <row r="54" spans="1:8" s="150" customFormat="1" ht="15.75" x14ac:dyDescent="0.25">
      <c r="A54" s="29"/>
      <c r="B54" s="29"/>
      <c r="C54" s="29" t="s">
        <v>50</v>
      </c>
      <c r="D54" s="29"/>
      <c r="E54" s="29"/>
      <c r="F54" s="29"/>
      <c r="G54" s="29"/>
      <c r="H54" s="29"/>
    </row>
    <row r="55" spans="1:8" s="150" customFormat="1" x14ac:dyDescent="0.25"/>
    <row r="56" spans="1:8" s="150" customFormat="1" x14ac:dyDescent="0.25"/>
    <row r="57" spans="1:8" s="150" customFormat="1" x14ac:dyDescent="0.25">
      <c r="B57" s="338" t="s">
        <v>353</v>
      </c>
      <c r="C57" s="338"/>
      <c r="D57" s="338"/>
      <c r="E57" s="338"/>
      <c r="F57" s="338"/>
      <c r="G57" s="338"/>
      <c r="H57" s="338"/>
    </row>
    <row r="58" spans="1:8" s="150" customFormat="1" x14ac:dyDescent="0.25">
      <c r="B58" s="338"/>
      <c r="C58" s="338"/>
      <c r="D58" s="338"/>
      <c r="E58" s="338"/>
      <c r="F58" s="338"/>
      <c r="G58" s="338"/>
      <c r="H58" s="338"/>
    </row>
    <row r="59" spans="1:8" s="150" customFormat="1" x14ac:dyDescent="0.25">
      <c r="B59" s="338"/>
      <c r="C59" s="338"/>
      <c r="D59" s="338"/>
      <c r="E59" s="338"/>
      <c r="F59" s="338"/>
      <c r="G59" s="338"/>
      <c r="H59" s="338"/>
    </row>
    <row r="60" spans="1:8" s="150" customFormat="1" x14ac:dyDescent="0.25"/>
    <row r="61" spans="1:8" s="150" customFormat="1" x14ac:dyDescent="0.25">
      <c r="C61" s="10" t="s">
        <v>341</v>
      </c>
      <c r="D61" s="87" t="s">
        <v>171</v>
      </c>
    </row>
    <row r="62" spans="1:8" s="150" customFormat="1" x14ac:dyDescent="0.25">
      <c r="C62" s="10" t="s">
        <v>330</v>
      </c>
      <c r="D62" s="10">
        <f>SUM(D63:D66)</f>
        <v>57000</v>
      </c>
    </row>
    <row r="63" spans="1:8" s="150" customFormat="1" outlineLevel="1" x14ac:dyDescent="0.25">
      <c r="C63" s="149" t="s">
        <v>327</v>
      </c>
      <c r="D63" s="150">
        <v>10000</v>
      </c>
    </row>
    <row r="64" spans="1:8" s="150" customFormat="1" outlineLevel="1" x14ac:dyDescent="0.25">
      <c r="C64" s="149" t="s">
        <v>326</v>
      </c>
      <c r="D64" s="150">
        <v>15000</v>
      </c>
    </row>
    <row r="65" spans="2:8" s="150" customFormat="1" outlineLevel="1" x14ac:dyDescent="0.25">
      <c r="C65" s="149" t="s">
        <v>328</v>
      </c>
      <c r="D65" s="150">
        <v>12000</v>
      </c>
    </row>
    <row r="66" spans="2:8" s="150" customFormat="1" outlineLevel="1" x14ac:dyDescent="0.25">
      <c r="C66" s="149" t="s">
        <v>329</v>
      </c>
      <c r="D66" s="150">
        <v>20000</v>
      </c>
    </row>
    <row r="67" spans="2:8" s="150" customFormat="1" x14ac:dyDescent="0.25">
      <c r="C67" s="33" t="s">
        <v>335</v>
      </c>
      <c r="D67" s="10">
        <f>SUM(D68:D71)</f>
        <v>173000</v>
      </c>
    </row>
    <row r="68" spans="2:8" s="150" customFormat="1" x14ac:dyDescent="0.25">
      <c r="C68" s="149" t="s">
        <v>331</v>
      </c>
      <c r="D68" s="150">
        <v>35000</v>
      </c>
    </row>
    <row r="69" spans="2:8" s="150" customFormat="1" x14ac:dyDescent="0.25">
      <c r="C69" s="149" t="s">
        <v>332</v>
      </c>
      <c r="D69" s="150">
        <v>40000</v>
      </c>
    </row>
    <row r="70" spans="2:8" s="150" customFormat="1" x14ac:dyDescent="0.25">
      <c r="C70" s="149" t="s">
        <v>333</v>
      </c>
      <c r="D70" s="150">
        <v>28000</v>
      </c>
    </row>
    <row r="71" spans="2:8" s="150" customFormat="1" x14ac:dyDescent="0.25">
      <c r="C71" s="149" t="s">
        <v>334</v>
      </c>
      <c r="D71" s="150">
        <v>70000</v>
      </c>
    </row>
    <row r="72" spans="2:8" s="150" customFormat="1" x14ac:dyDescent="0.25">
      <c r="C72" s="33" t="s">
        <v>336</v>
      </c>
      <c r="D72" s="10">
        <f>SUM(D73:D76)</f>
        <v>227000</v>
      </c>
    </row>
    <row r="73" spans="2:8" s="150" customFormat="1" x14ac:dyDescent="0.25">
      <c r="C73" s="149" t="s">
        <v>338</v>
      </c>
      <c r="D73" s="150">
        <v>120000</v>
      </c>
    </row>
    <row r="74" spans="2:8" s="150" customFormat="1" x14ac:dyDescent="0.25">
      <c r="C74" s="149" t="s">
        <v>337</v>
      </c>
      <c r="D74" s="150">
        <v>42000</v>
      </c>
    </row>
    <row r="75" spans="2:8" s="150" customFormat="1" x14ac:dyDescent="0.25">
      <c r="C75" s="149" t="s">
        <v>339</v>
      </c>
      <c r="D75" s="150">
        <v>35000</v>
      </c>
    </row>
    <row r="76" spans="2:8" s="150" customFormat="1" x14ac:dyDescent="0.25">
      <c r="C76" s="149" t="s">
        <v>340</v>
      </c>
      <c r="D76" s="150">
        <v>30000</v>
      </c>
    </row>
    <row r="77" spans="2:8" s="150" customFormat="1" x14ac:dyDescent="0.25"/>
    <row r="78" spans="2:8" s="150" customFormat="1" x14ac:dyDescent="0.25"/>
    <row r="79" spans="2:8" s="150" customFormat="1" ht="15" customHeight="1" x14ac:dyDescent="0.25">
      <c r="B79" s="76" t="s">
        <v>49</v>
      </c>
      <c r="C79" s="367" t="s">
        <v>352</v>
      </c>
      <c r="D79" s="367"/>
      <c r="E79" s="367"/>
      <c r="F79" s="148"/>
      <c r="G79" s="152"/>
      <c r="H79" s="148"/>
    </row>
    <row r="80" spans="2:8" s="150" customFormat="1" x14ac:dyDescent="0.25">
      <c r="C80" s="367"/>
      <c r="D80" s="367"/>
      <c r="E80" s="367"/>
      <c r="F80" s="148"/>
      <c r="G80" s="148"/>
      <c r="H80" s="148"/>
    </row>
    <row r="81" spans="1:9" x14ac:dyDescent="0.25">
      <c r="C81" s="31"/>
    </row>
    <row r="82" spans="1:9" s="153" customFormat="1" x14ac:dyDescent="0.25">
      <c r="C82" s="31"/>
    </row>
    <row r="83" spans="1:9" s="153" customFormat="1" x14ac:dyDescent="0.25">
      <c r="C83" s="31"/>
    </row>
    <row r="84" spans="1:9" s="153" customFormat="1" x14ac:dyDescent="0.25">
      <c r="C84" s="31"/>
    </row>
    <row r="85" spans="1:9" x14ac:dyDescent="0.25">
      <c r="B85" s="74"/>
      <c r="C85" s="75"/>
      <c r="D85" s="75"/>
      <c r="E85" s="74"/>
      <c r="F85" s="74"/>
      <c r="G85" s="74"/>
      <c r="H85" s="74"/>
    </row>
    <row r="86" spans="1:9" ht="15.75" customHeight="1" x14ac:dyDescent="0.25">
      <c r="B86" s="57"/>
      <c r="C86" s="58" t="s">
        <v>101</v>
      </c>
      <c r="D86" s="59"/>
      <c r="E86" s="59"/>
      <c r="F86" s="59"/>
      <c r="G86" s="59"/>
      <c r="H86" s="59"/>
    </row>
    <row r="88" spans="1:9" x14ac:dyDescent="0.25">
      <c r="B88" s="61" t="s">
        <v>109</v>
      </c>
      <c r="C88" s="357" t="s">
        <v>342</v>
      </c>
      <c r="D88" s="357"/>
      <c r="E88" s="357"/>
      <c r="F88" s="357"/>
      <c r="G88" s="357"/>
      <c r="H88" s="357"/>
    </row>
    <row r="90" spans="1:9" x14ac:dyDescent="0.25">
      <c r="B90" s="61" t="s">
        <v>109</v>
      </c>
      <c r="C90" s="357" t="s">
        <v>138</v>
      </c>
      <c r="D90" s="357"/>
      <c r="E90" s="357"/>
      <c r="F90" s="357"/>
      <c r="G90" s="357"/>
      <c r="H90" s="357"/>
    </row>
    <row r="93" spans="1:9" s="293" customFormat="1" x14ac:dyDescent="0.25">
      <c r="B93" s="291"/>
      <c r="C93" s="292"/>
      <c r="D93" s="292"/>
      <c r="E93" s="291"/>
      <c r="F93" s="291"/>
      <c r="G93" s="291"/>
      <c r="H93" s="291"/>
    </row>
    <row r="94" spans="1:9" s="293" customFormat="1" ht="18.75" x14ac:dyDescent="0.3">
      <c r="B94" s="273" t="str">
        <f ca="1">"Tip #"&amp;A39</f>
        <v>Tip #4</v>
      </c>
      <c r="C94" s="274"/>
      <c r="D94" s="292"/>
      <c r="E94" s="291"/>
      <c r="F94" s="291"/>
      <c r="G94" s="291"/>
      <c r="H94" s="291"/>
    </row>
    <row r="95" spans="1:9" s="85" customFormat="1" x14ac:dyDescent="0.25">
      <c r="A95" s="293"/>
      <c r="B95" s="291"/>
      <c r="C95" s="291"/>
      <c r="D95" s="291"/>
      <c r="E95" s="291"/>
      <c r="F95" s="291"/>
      <c r="G95" s="291"/>
      <c r="H95" s="291"/>
      <c r="I95" s="293"/>
    </row>
    <row r="96" spans="1:9" s="189" customFormat="1" x14ac:dyDescent="0.25"/>
    <row r="97" spans="1:9" ht="26.25" x14ac:dyDescent="0.25">
      <c r="A97" s="311">
        <f ca="1">MAX(OFFSET(INDIRECT("A1"),0,0,ROW()-1,1))+1</f>
        <v>5</v>
      </c>
      <c r="B97" s="312" t="s">
        <v>202</v>
      </c>
      <c r="C97" s="312"/>
      <c r="D97" s="312"/>
      <c r="E97" s="312"/>
      <c r="F97" s="313" t="str">
        <f ca="1">IF(OFFSET($B$5,A97,4,1,1),"√  mastered","")</f>
        <v/>
      </c>
      <c r="G97" s="312"/>
      <c r="H97" s="314" t="s">
        <v>57</v>
      </c>
    </row>
    <row r="99" spans="1:9" s="85" customFormat="1" x14ac:dyDescent="0.25">
      <c r="A99" s="293"/>
      <c r="B99" s="315" t="s">
        <v>599</v>
      </c>
      <c r="C99" s="291"/>
      <c r="D99" s="291"/>
      <c r="E99" s="291"/>
      <c r="F99" s="291"/>
      <c r="G99" s="291"/>
      <c r="H99" s="291"/>
      <c r="I99" s="293"/>
    </row>
    <row r="101" spans="1:9" s="307" customFormat="1" x14ac:dyDescent="0.25"/>
    <row r="102" spans="1:9" ht="26.25" x14ac:dyDescent="0.25">
      <c r="A102" s="311">
        <f ca="1">MAX(OFFSET(INDIRECT("A1"),0,0,ROW()-1,1))+1</f>
        <v>6</v>
      </c>
      <c r="B102" s="312" t="s">
        <v>200</v>
      </c>
      <c r="C102" s="312"/>
      <c r="D102" s="312"/>
      <c r="E102" s="312"/>
      <c r="F102" s="313" t="str">
        <f ca="1">IF(OFFSET($B$5,A102,4,1,1),"√  mastered","")</f>
        <v/>
      </c>
      <c r="G102" s="312"/>
      <c r="H102" s="314" t="s">
        <v>57</v>
      </c>
    </row>
    <row r="104" spans="1:9" x14ac:dyDescent="0.25">
      <c r="B104" s="315" t="s">
        <v>599</v>
      </c>
    </row>
    <row r="106" spans="1:9" s="307" customFormat="1" x14ac:dyDescent="0.25"/>
    <row r="107" spans="1:9" ht="26.25" x14ac:dyDescent="0.25">
      <c r="A107" s="311">
        <f ca="1">MAX(OFFSET(INDIRECT("A1"),0,0,ROW()-1,1))+1</f>
        <v>7</v>
      </c>
      <c r="B107" s="312" t="s">
        <v>201</v>
      </c>
      <c r="C107" s="312"/>
      <c r="D107" s="312"/>
      <c r="E107" s="312"/>
      <c r="F107" s="313" t="str">
        <f ca="1">IF(OFFSET($B$5,A107,4,1,1),"√  mastered","")</f>
        <v/>
      </c>
      <c r="G107" s="312"/>
      <c r="H107" s="314" t="s">
        <v>57</v>
      </c>
    </row>
    <row r="109" spans="1:9" x14ac:dyDescent="0.25">
      <c r="B109" s="315" t="s">
        <v>599</v>
      </c>
    </row>
    <row r="111" spans="1:9" s="307" customFormat="1" x14ac:dyDescent="0.25"/>
    <row r="112" spans="1:9" ht="26.25" x14ac:dyDescent="0.25">
      <c r="A112" s="21">
        <f ca="1">MAX(OFFSET(INDIRECT("A1"),0,0,ROW()-1,1))+1</f>
        <v>8</v>
      </c>
      <c r="B112" s="8" t="s">
        <v>136</v>
      </c>
      <c r="C112" s="8"/>
      <c r="D112" s="8"/>
      <c r="E112" s="8"/>
      <c r="F112" s="290" t="str">
        <f ca="1">IF(OFFSET($B$5,A112,4,1,1),"√  mastered","")</f>
        <v/>
      </c>
      <c r="G112" s="8"/>
      <c r="H112" s="47" t="s">
        <v>57</v>
      </c>
    </row>
    <row r="114" spans="1:9" x14ac:dyDescent="0.25">
      <c r="B114" s="364" t="s">
        <v>312</v>
      </c>
      <c r="C114" s="364"/>
      <c r="D114" s="364"/>
      <c r="E114" s="364"/>
      <c r="F114" s="364"/>
      <c r="G114" s="364"/>
      <c r="H114" s="364"/>
    </row>
    <row r="115" spans="1:9" x14ac:dyDescent="0.25">
      <c r="B115" s="364"/>
      <c r="C115" s="364"/>
      <c r="D115" s="364"/>
      <c r="E115" s="364"/>
      <c r="F115" s="364"/>
      <c r="G115" s="364"/>
      <c r="H115" s="364"/>
    </row>
    <row r="116" spans="1:9" x14ac:dyDescent="0.25">
      <c r="B116" s="364"/>
      <c r="C116" s="364"/>
      <c r="D116" s="364"/>
      <c r="E116" s="364"/>
      <c r="F116" s="364"/>
      <c r="G116" s="364"/>
      <c r="H116" s="364"/>
    </row>
    <row r="117" spans="1:9" x14ac:dyDescent="0.25">
      <c r="B117" s="74"/>
      <c r="C117" s="75"/>
      <c r="D117" s="75"/>
      <c r="E117" s="74"/>
      <c r="F117" s="74"/>
      <c r="G117" s="74"/>
      <c r="H117" s="74"/>
    </row>
    <row r="118" spans="1:9" s="138" customFormat="1" x14ac:dyDescent="0.25">
      <c r="C118" s="9"/>
      <c r="D118" s="9"/>
      <c r="E118" s="9"/>
      <c r="F118" s="9"/>
      <c r="G118" s="9"/>
      <c r="H118" s="9"/>
    </row>
    <row r="119" spans="1:9" s="138" customFormat="1" ht="15.75" x14ac:dyDescent="0.25">
      <c r="A119" s="29"/>
      <c r="B119" s="29"/>
      <c r="C119" s="29" t="s">
        <v>50</v>
      </c>
      <c r="D119" s="29"/>
      <c r="E119" s="29"/>
      <c r="F119" s="29"/>
      <c r="G119" s="29"/>
      <c r="H119" s="29"/>
    </row>
    <row r="120" spans="1:9" s="138" customFormat="1" x14ac:dyDescent="0.25"/>
    <row r="121" spans="1:9" s="138" customFormat="1" x14ac:dyDescent="0.25">
      <c r="A121" s="2"/>
      <c r="B121" s="387" t="s">
        <v>319</v>
      </c>
      <c r="C121" s="387"/>
      <c r="D121" s="387"/>
      <c r="E121" s="387"/>
      <c r="F121" s="387"/>
      <c r="G121" s="387"/>
      <c r="H121" s="387"/>
      <c r="I121" s="2"/>
    </row>
    <row r="122" spans="1:9" s="138" customFormat="1" x14ac:dyDescent="0.25">
      <c r="A122" s="2"/>
      <c r="B122" s="387"/>
      <c r="C122" s="387"/>
      <c r="D122" s="387"/>
      <c r="E122" s="387"/>
      <c r="F122" s="387"/>
      <c r="G122" s="387"/>
      <c r="H122" s="387"/>
      <c r="I122" s="2"/>
    </row>
    <row r="123" spans="1:9" s="138" customFormat="1" x14ac:dyDescent="0.25">
      <c r="A123" s="2"/>
      <c r="B123" s="387"/>
      <c r="C123" s="387"/>
      <c r="D123" s="387"/>
      <c r="E123" s="387"/>
      <c r="F123" s="387"/>
      <c r="G123" s="387"/>
      <c r="H123" s="387"/>
      <c r="I123" s="2"/>
    </row>
    <row r="124" spans="1:9" s="138" customFormat="1" x14ac:dyDescent="0.25">
      <c r="A124" s="2"/>
      <c r="B124" s="2"/>
      <c r="C124" s="2"/>
      <c r="D124" s="2"/>
      <c r="E124" s="2"/>
      <c r="F124" s="2"/>
      <c r="G124" s="2"/>
      <c r="H124" s="2"/>
      <c r="I124" s="2"/>
    </row>
    <row r="125" spans="1:9" s="138" customFormat="1" x14ac:dyDescent="0.25">
      <c r="A125" s="2"/>
      <c r="B125" s="144" t="s">
        <v>53</v>
      </c>
      <c r="C125" s="2" t="s">
        <v>313</v>
      </c>
    </row>
    <row r="126" spans="1:9" s="138" customFormat="1" x14ac:dyDescent="0.25">
      <c r="A126" s="2"/>
      <c r="B126" s="144" t="s">
        <v>54</v>
      </c>
      <c r="C126" s="2" t="s">
        <v>314</v>
      </c>
      <c r="D126" s="140" t="s">
        <v>309</v>
      </c>
      <c r="E126" s="141"/>
      <c r="F126" s="141"/>
      <c r="G126" s="141"/>
      <c r="H126" s="141"/>
    </row>
    <row r="127" spans="1:9" s="138" customFormat="1" x14ac:dyDescent="0.25">
      <c r="A127" s="2"/>
      <c r="B127" s="144" t="s">
        <v>55</v>
      </c>
      <c r="C127" s="387" t="s">
        <v>316</v>
      </c>
      <c r="D127" s="142" t="s">
        <v>305</v>
      </c>
      <c r="E127" s="142"/>
      <c r="F127" s="142"/>
      <c r="G127" s="142"/>
      <c r="H127" s="157">
        <v>15000</v>
      </c>
    </row>
    <row r="128" spans="1:9" s="138" customFormat="1" x14ac:dyDescent="0.25">
      <c r="A128" s="2"/>
      <c r="B128" s="2"/>
      <c r="C128" s="387"/>
      <c r="D128" s="142" t="s">
        <v>306</v>
      </c>
      <c r="E128" s="142"/>
      <c r="F128" s="142"/>
      <c r="G128" s="142"/>
      <c r="H128" s="158">
        <v>7.4999999999999997E-2</v>
      </c>
    </row>
    <row r="129" spans="1:9" s="138" customFormat="1" x14ac:dyDescent="0.25">
      <c r="A129" s="2"/>
      <c r="B129" s="144" t="s">
        <v>280</v>
      </c>
      <c r="C129" s="2" t="s">
        <v>317</v>
      </c>
      <c r="D129" s="142" t="s">
        <v>307</v>
      </c>
      <c r="E129" s="142"/>
      <c r="F129" s="142"/>
      <c r="G129" s="142"/>
      <c r="H129" s="159">
        <v>5</v>
      </c>
      <c r="I129" s="2"/>
    </row>
    <row r="130" spans="1:9" s="138" customFormat="1" x14ac:dyDescent="0.25">
      <c r="A130" s="2"/>
      <c r="B130" s="144" t="s">
        <v>281</v>
      </c>
      <c r="C130" s="387" t="s">
        <v>315</v>
      </c>
      <c r="D130" s="140" t="s">
        <v>310</v>
      </c>
      <c r="E130" s="141"/>
      <c r="F130" s="141"/>
      <c r="G130" s="141"/>
      <c r="H130" s="141"/>
      <c r="I130" s="2"/>
    </row>
    <row r="131" spans="1:9" s="138" customFormat="1" x14ac:dyDescent="0.25">
      <c r="A131" s="2"/>
      <c r="B131" s="2"/>
      <c r="C131" s="387"/>
      <c r="D131" s="142" t="s">
        <v>311</v>
      </c>
      <c r="E131" s="142"/>
      <c r="F131" s="143"/>
      <c r="G131" s="393">
        <f>PMT(H128/12,H129*12,-H127)</f>
        <v>300.56922893435649</v>
      </c>
      <c r="H131" s="394"/>
      <c r="I131" s="2"/>
    </row>
    <row r="132" spans="1:9" s="138" customFormat="1" x14ac:dyDescent="0.25">
      <c r="B132" s="144" t="s">
        <v>282</v>
      </c>
      <c r="C132" s="125" t="s">
        <v>318</v>
      </c>
      <c r="D132" s="142" t="s">
        <v>308</v>
      </c>
      <c r="E132" s="142"/>
      <c r="F132" s="143"/>
      <c r="G132" s="395">
        <f>H129*12*G131-H127</f>
        <v>3034.1537360613875</v>
      </c>
      <c r="H132" s="396"/>
    </row>
    <row r="133" spans="1:9" s="138" customFormat="1" x14ac:dyDescent="0.25"/>
    <row r="134" spans="1:9" s="138" customFormat="1" x14ac:dyDescent="0.25"/>
    <row r="135" spans="1:9" ht="15" customHeight="1" x14ac:dyDescent="0.25">
      <c r="B135" s="65" t="s">
        <v>52</v>
      </c>
      <c r="C135" s="358" t="s">
        <v>320</v>
      </c>
      <c r="D135" s="358"/>
      <c r="E135" s="358"/>
      <c r="F135" s="358"/>
      <c r="G135" s="358"/>
    </row>
    <row r="136" spans="1:9" s="138" customFormat="1" ht="15" customHeight="1" x14ac:dyDescent="0.25">
      <c r="B136" s="137"/>
      <c r="C136" s="358"/>
      <c r="D136" s="358"/>
      <c r="E136" s="358"/>
      <c r="F136" s="358"/>
      <c r="G136" s="358"/>
    </row>
    <row r="137" spans="1:9" x14ac:dyDescent="0.25">
      <c r="C137" s="358"/>
      <c r="D137" s="358"/>
      <c r="E137" s="358"/>
      <c r="F137" s="358"/>
      <c r="G137" s="358"/>
    </row>
    <row r="139" spans="1:9" x14ac:dyDescent="0.25">
      <c r="B139" s="61" t="s">
        <v>109</v>
      </c>
      <c r="C139" s="357" t="s">
        <v>321</v>
      </c>
      <c r="D139" s="357"/>
      <c r="E139" s="357"/>
      <c r="F139" s="357"/>
      <c r="G139" s="357"/>
      <c r="H139" s="357"/>
    </row>
    <row r="140" spans="1:9" s="155" customFormat="1" x14ac:dyDescent="0.25">
      <c r="B140" s="154"/>
      <c r="C140" s="154"/>
      <c r="D140" s="154"/>
      <c r="E140" s="154"/>
      <c r="F140" s="154"/>
      <c r="G140" s="154"/>
      <c r="H140" s="154"/>
    </row>
    <row r="141" spans="1:9" s="293" customFormat="1" x14ac:dyDescent="0.25">
      <c r="B141" s="291"/>
      <c r="C141" s="292"/>
      <c r="D141" s="292"/>
      <c r="E141" s="291"/>
      <c r="F141" s="291"/>
      <c r="G141" s="291"/>
      <c r="H141" s="291"/>
    </row>
    <row r="142" spans="1:9" s="293" customFormat="1" ht="18.75" x14ac:dyDescent="0.3">
      <c r="B142" s="273" t="str">
        <f ca="1">"Tip #"&amp;A112</f>
        <v>Tip #8</v>
      </c>
      <c r="C142" s="274"/>
      <c r="D142" s="292"/>
      <c r="E142" s="291"/>
      <c r="F142" s="291"/>
      <c r="G142" s="291"/>
      <c r="H142" s="291"/>
    </row>
    <row r="143" spans="1:9" s="85" customFormat="1" x14ac:dyDescent="0.25">
      <c r="A143" s="293"/>
      <c r="B143" s="291"/>
      <c r="C143" s="291"/>
      <c r="D143" s="291"/>
      <c r="E143" s="291"/>
      <c r="F143" s="291"/>
      <c r="G143" s="291"/>
      <c r="H143" s="291"/>
      <c r="I143" s="293"/>
    </row>
    <row r="144" spans="1:9" ht="15.75" customHeight="1" x14ac:dyDescent="0.25">
      <c r="B144" s="57"/>
      <c r="C144" s="58" t="s">
        <v>101</v>
      </c>
      <c r="D144" s="59"/>
      <c r="E144" s="59"/>
      <c r="F144" s="59"/>
      <c r="G144" s="59"/>
      <c r="H144" s="59"/>
    </row>
    <row r="145" spans="1:8" s="155" customFormat="1" x14ac:dyDescent="0.25">
      <c r="B145" s="154"/>
      <c r="C145" s="154"/>
      <c r="D145" s="154"/>
      <c r="E145" s="154"/>
      <c r="F145" s="154"/>
      <c r="G145" s="154"/>
      <c r="H145" s="154"/>
    </row>
    <row r="146" spans="1:8" x14ac:dyDescent="0.25">
      <c r="B146" s="61" t="s">
        <v>109</v>
      </c>
      <c r="C146" s="357" t="s">
        <v>322</v>
      </c>
      <c r="D146" s="357"/>
      <c r="E146" s="357"/>
      <c r="F146" s="357"/>
      <c r="G146" s="357"/>
      <c r="H146" s="357"/>
    </row>
    <row r="147" spans="1:8" x14ac:dyDescent="0.25">
      <c r="B147" s="74"/>
      <c r="D147" s="74"/>
      <c r="E147" s="74"/>
      <c r="F147" s="74"/>
      <c r="G147" s="74"/>
      <c r="H147" s="74"/>
    </row>
    <row r="148" spans="1:8" x14ac:dyDescent="0.25">
      <c r="B148" s="61" t="s">
        <v>109</v>
      </c>
      <c r="C148" s="357" t="s">
        <v>135</v>
      </c>
      <c r="D148" s="357"/>
      <c r="E148" s="357"/>
      <c r="F148" s="357"/>
      <c r="G148" s="357"/>
      <c r="H148" s="357"/>
    </row>
    <row r="151" spans="1:8" ht="26.25" x14ac:dyDescent="0.25">
      <c r="A151" s="311">
        <f ca="1">MAX(OFFSET(INDIRECT("A1"),0,0,ROW()-1,1))+1</f>
        <v>9</v>
      </c>
      <c r="B151" s="312" t="s">
        <v>356</v>
      </c>
      <c r="C151" s="312"/>
      <c r="D151" s="312"/>
      <c r="E151" s="312"/>
      <c r="F151" s="313" t="str">
        <f ca="1">IF(OFFSET($B$5,A151,4,1,1),"√  mastered","")</f>
        <v/>
      </c>
      <c r="G151" s="312"/>
      <c r="H151" s="314" t="s">
        <v>57</v>
      </c>
    </row>
    <row r="153" spans="1:8" x14ac:dyDescent="0.25">
      <c r="B153" s="315" t="s">
        <v>599</v>
      </c>
    </row>
    <row r="154" spans="1:8" s="102" customFormat="1" x14ac:dyDescent="0.25"/>
    <row r="155" spans="1:8" s="307" customFormat="1" x14ac:dyDescent="0.25"/>
    <row r="156" spans="1:8" ht="26.25" x14ac:dyDescent="0.25">
      <c r="A156" s="311">
        <f ca="1">MAX(OFFSET(INDIRECT("A1"),0,0,ROW()-1,1))+1</f>
        <v>10</v>
      </c>
      <c r="B156" s="312" t="s">
        <v>357</v>
      </c>
      <c r="C156" s="312"/>
      <c r="D156" s="312"/>
      <c r="E156" s="312"/>
      <c r="F156" s="313" t="str">
        <f ca="1">IF(OFFSET($B$5,A156,4,1,1),"√  mastered","")</f>
        <v/>
      </c>
      <c r="G156" s="312"/>
      <c r="H156" s="314" t="s">
        <v>57</v>
      </c>
    </row>
    <row r="158" spans="1:8" s="104" customFormat="1" x14ac:dyDescent="0.25">
      <c r="B158" s="315" t="s">
        <v>599</v>
      </c>
    </row>
    <row r="160" spans="1:8" s="307" customFormat="1" x14ac:dyDescent="0.25"/>
    <row r="161" spans="1:8" ht="26.25" x14ac:dyDescent="0.25">
      <c r="A161" s="311">
        <f ca="1">MAX(OFFSET(INDIRECT("A1"),0,0,ROW()-1,1))+1</f>
        <v>11</v>
      </c>
      <c r="B161" s="312" t="s">
        <v>203</v>
      </c>
      <c r="C161" s="312"/>
      <c r="D161" s="312"/>
      <c r="E161" s="312"/>
      <c r="F161" s="313" t="str">
        <f ca="1">IF(OFFSET($B$5,A161,4,1,1),"√  mastered","")</f>
        <v/>
      </c>
      <c r="G161" s="312"/>
      <c r="H161" s="314" t="s">
        <v>57</v>
      </c>
    </row>
    <row r="163" spans="1:8" x14ac:dyDescent="0.25">
      <c r="B163" s="315" t="s">
        <v>599</v>
      </c>
    </row>
    <row r="164" spans="1:8" s="126" customFormat="1" x14ac:dyDescent="0.25"/>
    <row r="165" spans="1:8" s="307" customFormat="1" x14ac:dyDescent="0.25"/>
    <row r="166" spans="1:8" ht="26.25" x14ac:dyDescent="0.25">
      <c r="A166" s="311">
        <f ca="1">MAX(OFFSET(INDIRECT("A1"),0,0,ROW()-1,1))+1</f>
        <v>12</v>
      </c>
      <c r="B166" s="312" t="s">
        <v>347</v>
      </c>
      <c r="C166" s="312"/>
      <c r="D166" s="312"/>
      <c r="E166" s="312"/>
      <c r="F166" s="313" t="str">
        <f ca="1">IF(OFFSET($B$5,A166,4,1,1),"√  mastered","")</f>
        <v/>
      </c>
      <c r="G166" s="312"/>
      <c r="H166" s="314" t="s">
        <v>57</v>
      </c>
    </row>
    <row r="167" spans="1:8" s="126" customFormat="1" x14ac:dyDescent="0.25"/>
    <row r="168" spans="1:8" x14ac:dyDescent="0.25">
      <c r="B168" s="315" t="s">
        <v>599</v>
      </c>
    </row>
    <row r="170" spans="1:8" s="307" customFormat="1" x14ac:dyDescent="0.25"/>
    <row r="171" spans="1:8" ht="26.25" x14ac:dyDescent="0.25">
      <c r="A171" s="311">
        <f ca="1">MAX(OFFSET(INDIRECT("A1"),0,0,ROW()-1,1))+1</f>
        <v>13</v>
      </c>
      <c r="B171" s="312" t="s">
        <v>141</v>
      </c>
      <c r="C171" s="312"/>
      <c r="D171" s="312"/>
      <c r="E171" s="312"/>
      <c r="F171" s="313" t="str">
        <f ca="1">IF(OFFSET($B$5,A171,4,1,1),"√  mastered","")</f>
        <v/>
      </c>
      <c r="G171" s="312"/>
      <c r="H171" s="314" t="s">
        <v>57</v>
      </c>
    </row>
    <row r="173" spans="1:8" s="139" customFormat="1" x14ac:dyDescent="0.25">
      <c r="B173" s="315" t="s">
        <v>599</v>
      </c>
    </row>
    <row r="175" spans="1:8" s="307" customFormat="1" x14ac:dyDescent="0.25"/>
    <row r="176" spans="1:8" ht="26.25" x14ac:dyDescent="0.25">
      <c r="A176" s="311">
        <f ca="1">MAX(OFFSET(INDIRECT("A1"),0,0,ROW()-1,1))+1</f>
        <v>14</v>
      </c>
      <c r="B176" s="312" t="s">
        <v>134</v>
      </c>
      <c r="C176" s="312"/>
      <c r="D176" s="312"/>
      <c r="E176" s="312"/>
      <c r="F176" s="313" t="str">
        <f ca="1">IF(OFFSET($B$5,A176,4,1,1),"√  mastered","")</f>
        <v/>
      </c>
      <c r="G176" s="312"/>
      <c r="H176" s="314" t="s">
        <v>57</v>
      </c>
    </row>
    <row r="178" spans="1:9" s="307" customFormat="1" x14ac:dyDescent="0.25">
      <c r="B178" s="315" t="s">
        <v>599</v>
      </c>
    </row>
    <row r="180" spans="1:9" s="307" customFormat="1" x14ac:dyDescent="0.25">
      <c r="B180" s="315"/>
    </row>
    <row r="181" spans="1:9" ht="26.25" x14ac:dyDescent="0.25">
      <c r="A181" s="311">
        <f ca="1">MAX(OFFSET(INDIRECT("A1"),0,0,ROW()-1,1))+1</f>
        <v>15</v>
      </c>
      <c r="B181" s="312" t="s">
        <v>323</v>
      </c>
      <c r="C181" s="312"/>
      <c r="D181" s="312"/>
      <c r="E181" s="312"/>
      <c r="F181" s="313" t="str">
        <f ca="1">IF(OFFSET($B$5,A181,4,1,1),"√  mastered","")</f>
        <v/>
      </c>
      <c r="G181" s="312"/>
      <c r="H181" s="314" t="s">
        <v>57</v>
      </c>
    </row>
    <row r="183" spans="1:9" x14ac:dyDescent="0.25">
      <c r="B183" s="315" t="s">
        <v>599</v>
      </c>
    </row>
    <row r="184" spans="1:9" s="104" customFormat="1" x14ac:dyDescent="0.25"/>
    <row r="185" spans="1:9" s="307" customFormat="1" x14ac:dyDescent="0.25"/>
    <row r="186" spans="1:9" s="104" customFormat="1" ht="26.25" x14ac:dyDescent="0.25">
      <c r="A186" s="311">
        <f ca="1">MAX(OFFSET(INDIRECT("A1"),0,0,ROW()-1,1))+1</f>
        <v>16</v>
      </c>
      <c r="B186" s="312" t="s">
        <v>211</v>
      </c>
      <c r="C186" s="312"/>
      <c r="D186" s="312"/>
      <c r="E186" s="312"/>
      <c r="F186" s="313" t="str">
        <f ca="1">IF(OFFSET($B$5,A186,4,1,1),"√  mastered","")</f>
        <v/>
      </c>
      <c r="G186" s="312"/>
      <c r="H186" s="314" t="s">
        <v>57</v>
      </c>
    </row>
    <row r="187" spans="1:9" s="104" customFormat="1" x14ac:dyDescent="0.25"/>
    <row r="188" spans="1:9" x14ac:dyDescent="0.25">
      <c r="B188" s="315" t="s">
        <v>599</v>
      </c>
      <c r="I188" s="189"/>
    </row>
    <row r="189" spans="1:9" x14ac:dyDescent="0.25">
      <c r="I189" s="189"/>
    </row>
    <row r="190" spans="1:9" s="307" customFormat="1" x14ac:dyDescent="0.25"/>
    <row r="191" spans="1:9" s="189" customFormat="1" ht="18.75" x14ac:dyDescent="0.3">
      <c r="A191" s="40" t="s">
        <v>75</v>
      </c>
      <c r="B191" s="41"/>
      <c r="C191" s="41"/>
      <c r="D191" s="41"/>
      <c r="E191" s="41"/>
      <c r="F191" s="41"/>
      <c r="G191" s="41"/>
      <c r="H191" s="41"/>
      <c r="I191" s="41"/>
    </row>
    <row r="192" spans="1:9" s="189" customFormat="1" x14ac:dyDescent="0.25">
      <c r="A192" s="43" t="s">
        <v>76</v>
      </c>
      <c r="B192" s="41"/>
      <c r="C192" s="41"/>
      <c r="D192" s="41"/>
      <c r="E192" s="41"/>
      <c r="F192" s="41"/>
      <c r="G192" s="41"/>
      <c r="H192" s="41"/>
      <c r="I192" s="41"/>
    </row>
  </sheetData>
  <scenarios current="0" show="0">
    <scenario name="Base" locked="1" count="3" user="Vertex42" comment="Example scenario - Created by Vertex42 _x000a_Modified by Vertex42 on 4/10/2013">
      <inputCells r="H127" val="15000" numFmtId="44"/>
      <inputCells r="H128" val="0.075" numFmtId="169"/>
      <inputCells r="H129" val="5"/>
    </scenario>
  </scenarios>
  <mergeCells count="34">
    <mergeCell ref="E1:H1"/>
    <mergeCell ref="C11:D11"/>
    <mergeCell ref="C12:D12"/>
    <mergeCell ref="E3:H3"/>
    <mergeCell ref="C135:G137"/>
    <mergeCell ref="C88:H88"/>
    <mergeCell ref="C90:H90"/>
    <mergeCell ref="C16:D16"/>
    <mergeCell ref="C20:D20"/>
    <mergeCell ref="G131:H131"/>
    <mergeCell ref="G132:H132"/>
    <mergeCell ref="B121:H123"/>
    <mergeCell ref="C130:C131"/>
    <mergeCell ref="C21:D21"/>
    <mergeCell ref="B57:H59"/>
    <mergeCell ref="C79:E80"/>
    <mergeCell ref="C13:D13"/>
    <mergeCell ref="C14:D14"/>
    <mergeCell ref="C15:D15"/>
    <mergeCell ref="C18:D18"/>
    <mergeCell ref="B41:D48"/>
    <mergeCell ref="C17:D17"/>
    <mergeCell ref="C6:D6"/>
    <mergeCell ref="C7:D7"/>
    <mergeCell ref="C8:D8"/>
    <mergeCell ref="C9:D9"/>
    <mergeCell ref="C10:D10"/>
    <mergeCell ref="C139:H139"/>
    <mergeCell ref="C19:D19"/>
    <mergeCell ref="C50:G51"/>
    <mergeCell ref="B114:H116"/>
    <mergeCell ref="C148:H148"/>
    <mergeCell ref="C127:C128"/>
    <mergeCell ref="C146:H146"/>
  </mergeCells>
  <conditionalFormatting sqref="E3">
    <cfRule type="dataBar" priority="9">
      <dataBar>
        <cfvo type="num" val="0"/>
        <cfvo type="num" val="1"/>
        <color theme="8"/>
      </dataBar>
      <extLst>
        <ext xmlns:x14="http://schemas.microsoft.com/office/spreadsheetml/2009/9/main" uri="{B025F937-C7B1-47D3-B67F-A62EFF666E3E}">
          <x14:id>{95F877FC-27FD-4963-B6A0-9E485C48C483}</x14:id>
        </ext>
      </extLst>
    </cfRule>
  </conditionalFormatting>
  <conditionalFormatting sqref="G6:G21">
    <cfRule type="iconSet" priority="2">
      <iconSet iconSet="4Rating" showValue="0">
        <cfvo type="percent" val="0"/>
        <cfvo type="num" val="2"/>
        <cfvo type="num" val="3"/>
        <cfvo type="num" val="4"/>
      </iconSet>
    </cfRule>
  </conditionalFormatting>
  <hyperlinks>
    <hyperlink ref="H112" location="Special!A1" display="▲"/>
    <hyperlink ref="C148" r:id="rId1" display="Excel Help: Repeat specific rows or columns on every printed page"/>
    <hyperlink ref="C148:H148" r:id="rId2" display="Excel Help: Using goal seek to find the result you want by adjusting an input value"/>
    <hyperlink ref="C139" r:id="rId3" display="Excel Help: Repeat specific rows or columns on every printed page"/>
    <hyperlink ref="C139:H139" r:id="rId4" display="Excel Solver Examples"/>
    <hyperlink ref="C146" r:id="rId5" display="Excel Help: Repeat specific rows or columns on every printed page"/>
    <hyperlink ref="C146:H146" r:id="rId6" display="Vertex42.com: Using Goal Seek with the Debt Reduction Calculator"/>
    <hyperlink ref="H29" location="Special!A1" display="▲"/>
    <hyperlink ref="H151" location="Special!A1" display="▲"/>
    <hyperlink ref="H39" location="Special!A1" display="▲"/>
    <hyperlink ref="C88" r:id="rId7" display="http://www.vertex42.com/ExcelArticles/grouping-and-outlining.html"/>
    <hyperlink ref="C88:H88" r:id="rId8" display="Vertex42.com: Grouping and Outlining in Excel"/>
    <hyperlink ref="C90" r:id="rId9" display="http://office.microsoft.com/en-us/excel-help/outline-group-data-in-a-worksheet-HA010342744.aspx"/>
    <hyperlink ref="C90:H90" r:id="rId10" display="Excel Help: Outline (group) data in a worksheet"/>
    <hyperlink ref="H97" location="Special!A1" display="▲"/>
    <hyperlink ref="H176" location="Special!A1" display="▲"/>
    <hyperlink ref="H181" location="Special!A1" display="▲"/>
    <hyperlink ref="H34" location="Special!A1" display="▲"/>
    <hyperlink ref="H102" location="Special!A1" display="▲"/>
    <hyperlink ref="H107" location="Special!A1" display="▲"/>
    <hyperlink ref="H171" location="Special!A1" display="▲"/>
    <hyperlink ref="H161" location="Special!A1" display="▲"/>
    <hyperlink ref="H166" location="Special!A1" display="▲"/>
    <hyperlink ref="H24" location="Special!A1" display="▲"/>
    <hyperlink ref="H156" location="Special!A1" display="▲"/>
    <hyperlink ref="H186" location="Special!A1" display="▲"/>
    <hyperlink ref="C9" location="tip_sp4" display="tip_sp4"/>
    <hyperlink ref="C13:D13" location="tip_sp8" display="tip_sp8"/>
  </hyperlinks>
  <pageMargins left="0.7" right="0.7" top="0.75" bottom="0.75" header="0.3" footer="0.3"/>
  <pageSetup orientation="portrait" r:id="rId11"/>
  <drawing r:id="rId12"/>
  <legacyDrawing r:id="rId13"/>
  <mc:AlternateContent xmlns:mc="http://schemas.openxmlformats.org/markup-compatibility/2006">
    <mc:Choice Requires="x14">
      <controls>
        <mc:AlternateContent xmlns:mc="http://schemas.openxmlformats.org/markup-compatibility/2006">
          <mc:Choice Requires="x14">
            <control shapeId="15382" r:id="rId14" name="Check Box 22">
              <controlPr defaultSize="0" autoFill="0" autoLine="0" autoPict="0">
                <anchor moveWithCells="1">
                  <from>
                    <xdr:col>2</xdr:col>
                    <xdr:colOff>0</xdr:colOff>
                    <xdr:row>93</xdr:row>
                    <xdr:rowOff>0</xdr:rowOff>
                  </from>
                  <to>
                    <xdr:col>2</xdr:col>
                    <xdr:colOff>857250</xdr:colOff>
                    <xdr:row>94</xdr:row>
                    <xdr:rowOff>0</xdr:rowOff>
                  </to>
                </anchor>
              </controlPr>
            </control>
          </mc:Choice>
        </mc:AlternateContent>
        <mc:AlternateContent xmlns:mc="http://schemas.openxmlformats.org/markup-compatibility/2006">
          <mc:Choice Requires="x14">
            <control shapeId="15386" r:id="rId15" name="Check Box 26">
              <controlPr defaultSize="0" autoFill="0" autoLine="0" autoPict="0">
                <anchor moveWithCells="1">
                  <from>
                    <xdr:col>2</xdr:col>
                    <xdr:colOff>0</xdr:colOff>
                    <xdr:row>141</xdr:row>
                    <xdr:rowOff>0</xdr:rowOff>
                  </from>
                  <to>
                    <xdr:col>2</xdr:col>
                    <xdr:colOff>857250</xdr:colOff>
                    <xdr:row>142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95F877FC-27FD-4963-B6A0-9E485C48C483}">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1" id="{77AA87AC-CEA7-4901-B636-CE5E8AD86F27}">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E6:E21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92D050"/>
  </sheetPr>
  <dimension ref="A1:Q191"/>
  <sheetViews>
    <sheetView showGridLines="0" zoomScaleNormal="100" workbookViewId="0"/>
  </sheetViews>
  <sheetFormatPr defaultColWidth="0" defaultRowHeight="15" x14ac:dyDescent="0.25"/>
  <cols>
    <col min="1" max="1" width="7.7109375" customWidth="1"/>
    <col min="2" max="2" width="10.7109375" customWidth="1"/>
    <col min="3" max="3" width="40.7109375" customWidth="1"/>
    <col min="4" max="9" width="9.140625" customWidth="1"/>
    <col min="10" max="17" width="0" hidden="1" customWidth="1"/>
    <col min="18" max="16384" width="9.140625" hidden="1"/>
  </cols>
  <sheetData>
    <row r="1" spans="1:9" ht="31.5" x14ac:dyDescent="0.5">
      <c r="A1" s="275" t="s">
        <v>520</v>
      </c>
      <c r="E1" s="360"/>
      <c r="F1" s="360"/>
      <c r="G1" s="360"/>
      <c r="H1" s="360"/>
    </row>
    <row r="3" spans="1:9" ht="21.75" thickBot="1" x14ac:dyDescent="0.4">
      <c r="A3" s="49" t="s">
        <v>79</v>
      </c>
      <c r="B3" s="7"/>
      <c r="C3" s="7"/>
      <c r="D3" s="45" t="s">
        <v>82</v>
      </c>
      <c r="E3" s="354">
        <f>SUM(E5:E22)/(ROWS(E5:E22)-2)</f>
        <v>0</v>
      </c>
      <c r="F3" s="354"/>
      <c r="G3" s="354"/>
      <c r="H3" s="354"/>
    </row>
    <row r="5" spans="1:9" x14ac:dyDescent="0.25">
      <c r="E5" s="44" t="s">
        <v>81</v>
      </c>
      <c r="F5" s="96"/>
      <c r="G5" s="44" t="s">
        <v>377</v>
      </c>
      <c r="H5" s="19"/>
      <c r="I5" s="10"/>
    </row>
    <row r="6" spans="1:9" ht="15.75" x14ac:dyDescent="0.25">
      <c r="B6" s="165">
        <v>1</v>
      </c>
      <c r="C6" s="363" t="s">
        <v>249</v>
      </c>
      <c r="D6" s="363"/>
      <c r="E6" s="278" t="str">
        <f>IF(F6,1*F6," - ")</f>
        <v xml:space="preserve"> - </v>
      </c>
      <c r="F6" s="335" t="b">
        <v>0</v>
      </c>
      <c r="G6" s="218">
        <v>1</v>
      </c>
      <c r="H6" s="19"/>
    </row>
    <row r="7" spans="1:9" ht="15.75" x14ac:dyDescent="0.25">
      <c r="B7" s="165">
        <v>2</v>
      </c>
      <c r="C7" s="363" t="s">
        <v>252</v>
      </c>
      <c r="D7" s="363"/>
      <c r="E7" s="278" t="str">
        <f t="shared" ref="E7:E21" si="0">IF(F7,1*F7," - ")</f>
        <v xml:space="preserve"> - </v>
      </c>
      <c r="F7" s="335" t="b">
        <v>0</v>
      </c>
      <c r="G7" s="218">
        <v>1</v>
      </c>
      <c r="H7" s="19"/>
    </row>
    <row r="8" spans="1:9" s="104" customFormat="1" ht="15.75" x14ac:dyDescent="0.25">
      <c r="B8" s="308">
        <v>3</v>
      </c>
      <c r="C8" s="359" t="s">
        <v>257</v>
      </c>
      <c r="D8" s="359"/>
      <c r="E8" s="309" t="str">
        <f t="shared" si="0"/>
        <v xml:space="preserve"> - </v>
      </c>
      <c r="F8" s="335" t="b">
        <v>0</v>
      </c>
      <c r="G8" s="218">
        <v>1</v>
      </c>
      <c r="H8" s="19"/>
    </row>
    <row r="9" spans="1:9" s="104" customFormat="1" ht="15.75" x14ac:dyDescent="0.25">
      <c r="B9" s="308">
        <v>4</v>
      </c>
      <c r="C9" s="359" t="s">
        <v>258</v>
      </c>
      <c r="D9" s="359"/>
      <c r="E9" s="309" t="str">
        <f t="shared" si="0"/>
        <v xml:space="preserve"> - </v>
      </c>
      <c r="F9" s="335" t="b">
        <v>0</v>
      </c>
      <c r="G9" s="218">
        <v>1</v>
      </c>
      <c r="H9" s="19"/>
    </row>
    <row r="10" spans="1:9" s="104" customFormat="1" ht="15.75" x14ac:dyDescent="0.25">
      <c r="B10" s="308">
        <v>5</v>
      </c>
      <c r="C10" s="359" t="s">
        <v>259</v>
      </c>
      <c r="D10" s="359"/>
      <c r="E10" s="309" t="str">
        <f t="shared" si="0"/>
        <v xml:space="preserve"> - </v>
      </c>
      <c r="F10" s="335" t="b">
        <v>0</v>
      </c>
      <c r="G10" s="218">
        <v>1</v>
      </c>
      <c r="H10" s="19"/>
    </row>
    <row r="11" spans="1:9" s="104" customFormat="1" ht="15.75" x14ac:dyDescent="0.25">
      <c r="B11" s="308">
        <v>6</v>
      </c>
      <c r="C11" s="359" t="s">
        <v>260</v>
      </c>
      <c r="D11" s="359"/>
      <c r="E11" s="309" t="str">
        <f t="shared" si="0"/>
        <v xml:space="preserve"> - </v>
      </c>
      <c r="F11" s="335" t="b">
        <v>0</v>
      </c>
      <c r="G11" s="218">
        <v>1</v>
      </c>
      <c r="H11" s="19"/>
    </row>
    <row r="12" spans="1:9" s="104" customFormat="1" ht="15.75" x14ac:dyDescent="0.25">
      <c r="B12" s="308">
        <v>7</v>
      </c>
      <c r="C12" s="359" t="s">
        <v>263</v>
      </c>
      <c r="D12" s="359"/>
      <c r="E12" s="309" t="str">
        <f t="shared" si="0"/>
        <v xml:space="preserve"> - </v>
      </c>
      <c r="F12" s="335" t="b">
        <v>0</v>
      </c>
      <c r="G12" s="218">
        <v>1</v>
      </c>
      <c r="H12" s="19"/>
    </row>
    <row r="13" spans="1:9" s="104" customFormat="1" ht="15.75" x14ac:dyDescent="0.25">
      <c r="B13" s="308">
        <v>8</v>
      </c>
      <c r="C13" s="359" t="s">
        <v>376</v>
      </c>
      <c r="D13" s="359"/>
      <c r="E13" s="309" t="str">
        <f t="shared" si="0"/>
        <v xml:space="preserve"> - </v>
      </c>
      <c r="F13" s="335" t="b">
        <v>0</v>
      </c>
      <c r="G13" s="218">
        <v>1</v>
      </c>
      <c r="H13" s="19"/>
    </row>
    <row r="14" spans="1:9" s="104" customFormat="1" ht="15.75" x14ac:dyDescent="0.25">
      <c r="B14" s="308">
        <v>9</v>
      </c>
      <c r="C14" s="359" t="s">
        <v>261</v>
      </c>
      <c r="D14" s="359"/>
      <c r="E14" s="309" t="str">
        <f t="shared" si="0"/>
        <v xml:space="preserve"> - </v>
      </c>
      <c r="F14" s="335" t="b">
        <v>0</v>
      </c>
      <c r="G14" s="218">
        <v>1</v>
      </c>
      <c r="H14" s="19"/>
    </row>
    <row r="15" spans="1:9" s="104" customFormat="1" ht="15.75" x14ac:dyDescent="0.25">
      <c r="B15" s="308">
        <v>10</v>
      </c>
      <c r="C15" s="359" t="s">
        <v>264</v>
      </c>
      <c r="D15" s="359"/>
      <c r="E15" s="309" t="str">
        <f t="shared" si="0"/>
        <v xml:space="preserve"> - </v>
      </c>
      <c r="F15" s="335" t="b">
        <v>0</v>
      </c>
      <c r="G15" s="218">
        <v>1</v>
      </c>
      <c r="H15" s="19"/>
    </row>
    <row r="16" spans="1:9" s="104" customFormat="1" ht="15.75" x14ac:dyDescent="0.25">
      <c r="B16" s="308">
        <v>11</v>
      </c>
      <c r="C16" s="359" t="s">
        <v>265</v>
      </c>
      <c r="D16" s="359"/>
      <c r="E16" s="309" t="str">
        <f t="shared" si="0"/>
        <v xml:space="preserve"> - </v>
      </c>
      <c r="F16" s="335" t="b">
        <v>0</v>
      </c>
      <c r="G16" s="3">
        <v>2</v>
      </c>
      <c r="H16" s="19"/>
    </row>
    <row r="17" spans="1:8" s="104" customFormat="1" ht="15.75" x14ac:dyDescent="0.25">
      <c r="B17" s="308">
        <v>12</v>
      </c>
      <c r="C17" s="359" t="s">
        <v>262</v>
      </c>
      <c r="D17" s="359"/>
      <c r="E17" s="309" t="str">
        <f t="shared" si="0"/>
        <v xml:space="preserve"> - </v>
      </c>
      <c r="F17" s="335" t="b">
        <v>0</v>
      </c>
      <c r="G17" s="3">
        <v>2</v>
      </c>
      <c r="H17" s="19"/>
    </row>
    <row r="18" spans="1:8" s="104" customFormat="1" ht="15.75" x14ac:dyDescent="0.25">
      <c r="B18" s="308">
        <v>13</v>
      </c>
      <c r="C18" s="359" t="s">
        <v>266</v>
      </c>
      <c r="D18" s="359"/>
      <c r="E18" s="309" t="str">
        <f t="shared" si="0"/>
        <v xml:space="preserve"> - </v>
      </c>
      <c r="F18" s="335" t="b">
        <v>0</v>
      </c>
      <c r="G18" s="3">
        <v>2</v>
      </c>
      <c r="H18" s="19"/>
    </row>
    <row r="19" spans="1:8" ht="15.75" x14ac:dyDescent="0.25">
      <c r="B19" s="308">
        <v>14</v>
      </c>
      <c r="C19" s="359" t="s">
        <v>267</v>
      </c>
      <c r="D19" s="359"/>
      <c r="E19" s="309" t="str">
        <f t="shared" si="0"/>
        <v xml:space="preserve"> - </v>
      </c>
      <c r="F19" s="335" t="b">
        <v>0</v>
      </c>
      <c r="G19" s="3">
        <v>2</v>
      </c>
      <c r="H19" s="19"/>
    </row>
    <row r="20" spans="1:8" ht="15.75" x14ac:dyDescent="0.25">
      <c r="B20" s="308">
        <v>15</v>
      </c>
      <c r="C20" s="359" t="s">
        <v>268</v>
      </c>
      <c r="D20" s="359"/>
      <c r="E20" s="309" t="str">
        <f t="shared" si="0"/>
        <v xml:space="preserve"> - </v>
      </c>
      <c r="F20" s="335" t="b">
        <v>0</v>
      </c>
      <c r="G20" s="3">
        <v>2</v>
      </c>
      <c r="H20" s="19"/>
    </row>
    <row r="21" spans="1:8" s="189" customFormat="1" ht="15.75" x14ac:dyDescent="0.25">
      <c r="B21" s="308">
        <v>16</v>
      </c>
      <c r="C21" s="359" t="s">
        <v>431</v>
      </c>
      <c r="D21" s="359"/>
      <c r="E21" s="309" t="str">
        <f t="shared" si="0"/>
        <v xml:space="preserve"> - </v>
      </c>
      <c r="F21" s="335" t="b">
        <v>0</v>
      </c>
      <c r="G21" s="190">
        <v>2</v>
      </c>
      <c r="H21" s="19"/>
    </row>
    <row r="22" spans="1:8" x14ac:dyDescent="0.25">
      <c r="F22" s="96"/>
    </row>
    <row r="23" spans="1:8" x14ac:dyDescent="0.25">
      <c r="B23" s="94"/>
      <c r="C23" s="94"/>
      <c r="D23" s="94"/>
      <c r="E23" s="94"/>
      <c r="F23" s="94"/>
      <c r="G23" s="94"/>
      <c r="H23" s="94"/>
    </row>
    <row r="24" spans="1:8" ht="26.25" x14ac:dyDescent="0.25">
      <c r="A24" s="48">
        <f ca="1">MAX(OFFSET(INDIRECT("A1"),0,0,ROW()-1,1))+1</f>
        <v>1</v>
      </c>
      <c r="B24" s="8" t="s">
        <v>249</v>
      </c>
      <c r="C24" s="8"/>
      <c r="D24" s="8"/>
      <c r="E24" s="8"/>
      <c r="F24" s="290" t="str">
        <f ca="1">IF(OFFSET($B$5,A24,4,1,1),"√  mastered","")</f>
        <v/>
      </c>
      <c r="G24" s="8"/>
      <c r="H24" s="47" t="s">
        <v>57</v>
      </c>
    </row>
    <row r="26" spans="1:8" s="104" customFormat="1" ht="15" customHeight="1" x14ac:dyDescent="0.25">
      <c r="B26" s="338" t="s">
        <v>424</v>
      </c>
      <c r="C26" s="338"/>
      <c r="D26" s="338"/>
      <c r="E26" s="338"/>
      <c r="F26" s="338"/>
      <c r="G26" s="338"/>
      <c r="H26" s="338"/>
    </row>
    <row r="27" spans="1:8" s="104" customFormat="1" x14ac:dyDescent="0.25">
      <c r="B27" s="338"/>
      <c r="C27" s="338"/>
      <c r="D27" s="338"/>
      <c r="E27" s="338"/>
      <c r="F27" s="338"/>
      <c r="G27" s="338"/>
      <c r="H27" s="338"/>
    </row>
    <row r="28" spans="1:8" s="104" customFormat="1" x14ac:dyDescent="0.25">
      <c r="B28" s="338"/>
      <c r="C28" s="338"/>
      <c r="D28" s="338"/>
      <c r="E28" s="338"/>
      <c r="F28" s="338"/>
      <c r="G28" s="338"/>
      <c r="H28" s="338"/>
    </row>
    <row r="29" spans="1:8" s="104" customFormat="1" x14ac:dyDescent="0.25">
      <c r="B29" s="338"/>
      <c r="C29" s="338"/>
      <c r="D29" s="338"/>
      <c r="E29" s="338"/>
      <c r="F29" s="338"/>
      <c r="G29" s="338"/>
      <c r="H29" s="338"/>
    </row>
    <row r="30" spans="1:8" s="104" customFormat="1" x14ac:dyDescent="0.25">
      <c r="B30" s="338"/>
      <c r="C30" s="338"/>
      <c r="D30" s="338"/>
      <c r="E30" s="338"/>
      <c r="F30" s="338"/>
      <c r="G30" s="338"/>
      <c r="H30" s="338"/>
    </row>
    <row r="31" spans="1:8" s="104" customFormat="1" x14ac:dyDescent="0.25">
      <c r="B31" s="338"/>
      <c r="C31" s="338"/>
      <c r="D31" s="338"/>
      <c r="E31" s="338"/>
      <c r="F31" s="338"/>
      <c r="G31" s="338"/>
      <c r="H31" s="338"/>
    </row>
    <row r="32" spans="1:8" s="104" customFormat="1" x14ac:dyDescent="0.25">
      <c r="B32" s="338"/>
      <c r="C32" s="338"/>
      <c r="D32" s="338"/>
      <c r="E32" s="338"/>
      <c r="F32" s="338"/>
      <c r="G32" s="338"/>
      <c r="H32" s="338"/>
    </row>
    <row r="33" spans="1:9" s="104" customFormat="1" x14ac:dyDescent="0.25">
      <c r="B33" s="338"/>
      <c r="C33" s="338"/>
      <c r="D33" s="338"/>
      <c r="E33" s="338"/>
      <c r="F33" s="338"/>
      <c r="G33" s="338"/>
      <c r="H33" s="338"/>
    </row>
    <row r="34" spans="1:9" s="104" customFormat="1" x14ac:dyDescent="0.25">
      <c r="B34" s="338"/>
      <c r="C34" s="338"/>
      <c r="D34" s="338"/>
      <c r="E34" s="338"/>
      <c r="F34" s="338"/>
      <c r="G34" s="338"/>
      <c r="H34" s="338"/>
    </row>
    <row r="35" spans="1:9" s="104" customFormat="1" x14ac:dyDescent="0.25">
      <c r="B35" s="338"/>
      <c r="C35" s="338"/>
      <c r="D35" s="338"/>
      <c r="E35" s="338"/>
      <c r="F35" s="338"/>
      <c r="G35" s="338"/>
      <c r="H35" s="338"/>
    </row>
    <row r="36" spans="1:9" s="104" customFormat="1" x14ac:dyDescent="0.25">
      <c r="B36" s="338"/>
      <c r="C36" s="338"/>
      <c r="D36" s="338"/>
      <c r="E36" s="338"/>
      <c r="F36" s="338"/>
      <c r="G36" s="338"/>
      <c r="H36" s="338"/>
    </row>
    <row r="37" spans="1:9" s="156" customFormat="1" x14ac:dyDescent="0.25">
      <c r="B37" s="338"/>
      <c r="C37" s="338"/>
      <c r="D37" s="338"/>
      <c r="E37" s="338"/>
      <c r="F37" s="338"/>
      <c r="G37" s="338"/>
      <c r="H37" s="338"/>
    </row>
    <row r="38" spans="1:9" s="104" customFormat="1" x14ac:dyDescent="0.25">
      <c r="B38" s="338"/>
      <c r="C38" s="338"/>
      <c r="D38" s="338"/>
      <c r="E38" s="338"/>
      <c r="F38" s="338"/>
      <c r="G38" s="338"/>
      <c r="H38" s="338"/>
    </row>
    <row r="39" spans="1:9" s="104" customFormat="1" x14ac:dyDescent="0.25">
      <c r="B39" s="117"/>
      <c r="C39" s="117"/>
      <c r="D39" s="117"/>
      <c r="E39" s="117"/>
      <c r="F39" s="117"/>
      <c r="G39" s="117"/>
      <c r="H39" s="117"/>
    </row>
    <row r="40" spans="1:9" s="104" customFormat="1" ht="15" customHeight="1" x14ac:dyDescent="0.25">
      <c r="B40" s="95" t="s">
        <v>185</v>
      </c>
      <c r="C40" s="398" t="s">
        <v>358</v>
      </c>
      <c r="D40" s="398"/>
      <c r="E40" s="398"/>
      <c r="F40" s="398"/>
      <c r="G40" s="398"/>
      <c r="H40" s="398"/>
    </row>
    <row r="41" spans="1:9" s="104" customFormat="1" x14ac:dyDescent="0.25">
      <c r="B41" s="117"/>
      <c r="C41" s="398"/>
      <c r="D41" s="398"/>
      <c r="E41" s="398"/>
      <c r="F41" s="398"/>
      <c r="G41" s="398"/>
      <c r="H41" s="398"/>
    </row>
    <row r="42" spans="1:9" s="104" customFormat="1" x14ac:dyDescent="0.25">
      <c r="B42" s="115"/>
      <c r="C42" s="115"/>
      <c r="D42" s="115"/>
      <c r="E42" s="115"/>
      <c r="F42" s="115"/>
      <c r="G42" s="115"/>
      <c r="H42" s="115"/>
    </row>
    <row r="43" spans="1:9" s="289" customFormat="1" x14ac:dyDescent="0.25">
      <c r="B43" s="287"/>
      <c r="C43" s="288"/>
      <c r="D43" s="288"/>
      <c r="E43" s="287"/>
      <c r="F43" s="287"/>
      <c r="G43" s="287"/>
      <c r="H43" s="287"/>
    </row>
    <row r="44" spans="1:9" s="289" customFormat="1" ht="18.75" x14ac:dyDescent="0.3">
      <c r="B44" s="273" t="str">
        <f ca="1">"Tip #"&amp;A24</f>
        <v>Tip #1</v>
      </c>
      <c r="C44" s="274"/>
      <c r="D44" s="288"/>
      <c r="E44" s="287"/>
      <c r="F44" s="287"/>
      <c r="G44" s="287"/>
      <c r="H44" s="287"/>
    </row>
    <row r="45" spans="1:9" s="85" customFormat="1" x14ac:dyDescent="0.25">
      <c r="A45" s="289"/>
      <c r="B45" s="287"/>
      <c r="C45" s="287"/>
      <c r="D45" s="287"/>
      <c r="E45" s="287"/>
      <c r="F45" s="287"/>
      <c r="G45" s="287"/>
      <c r="H45" s="287"/>
      <c r="I45" s="289"/>
    </row>
    <row r="46" spans="1:9" s="104" customFormat="1" ht="15.75" customHeight="1" x14ac:dyDescent="0.25">
      <c r="B46" s="57"/>
      <c r="C46" s="58" t="s">
        <v>101</v>
      </c>
      <c r="D46" s="59"/>
      <c r="E46" s="59"/>
      <c r="F46" s="59"/>
      <c r="G46" s="59"/>
      <c r="H46" s="59"/>
    </row>
    <row r="47" spans="1:9" s="104" customFormat="1" x14ac:dyDescent="0.25"/>
    <row r="48" spans="1:9" s="104" customFormat="1" x14ac:dyDescent="0.25">
      <c r="B48" s="61" t="s">
        <v>109</v>
      </c>
      <c r="C48" s="399" t="s">
        <v>250</v>
      </c>
      <c r="D48" s="399"/>
      <c r="E48" s="399"/>
      <c r="F48" s="399"/>
      <c r="G48" s="399"/>
      <c r="H48" s="399"/>
    </row>
    <row r="49" spans="1:8" s="104" customFormat="1" x14ac:dyDescent="0.25">
      <c r="B49" s="117"/>
      <c r="C49" s="117"/>
      <c r="D49" s="117"/>
      <c r="E49" s="117"/>
      <c r="F49" s="117"/>
      <c r="G49" s="117"/>
      <c r="H49" s="117"/>
    </row>
    <row r="51" spans="1:8" s="104" customFormat="1" ht="26.25" x14ac:dyDescent="0.25">
      <c r="A51" s="48">
        <f ca="1">MAX(OFFSET(INDIRECT("A1"),0,0,ROW()-1,1))+1</f>
        <v>2</v>
      </c>
      <c r="B51" s="8" t="s">
        <v>252</v>
      </c>
      <c r="C51" s="8"/>
      <c r="D51" s="8"/>
      <c r="E51" s="8"/>
      <c r="F51" s="290" t="str">
        <f ca="1">IF(OFFSET($B$5,A51,4,1,1),"√  mastered","")</f>
        <v/>
      </c>
      <c r="G51" s="8"/>
      <c r="H51" s="47" t="s">
        <v>57</v>
      </c>
    </row>
    <row r="52" spans="1:8" s="104" customFormat="1" x14ac:dyDescent="0.25"/>
    <row r="53" spans="1:8" s="156" customFormat="1" x14ac:dyDescent="0.25">
      <c r="B53" s="338" t="s">
        <v>359</v>
      </c>
      <c r="C53" s="338"/>
      <c r="D53" s="338"/>
      <c r="E53" s="338"/>
      <c r="F53" s="338"/>
      <c r="G53" s="338"/>
      <c r="H53" s="338"/>
    </row>
    <row r="54" spans="1:8" s="156" customFormat="1" x14ac:dyDescent="0.25">
      <c r="B54" s="338"/>
      <c r="C54" s="338"/>
      <c r="D54" s="338"/>
      <c r="E54" s="338"/>
      <c r="F54" s="338"/>
      <c r="G54" s="338"/>
      <c r="H54" s="338"/>
    </row>
    <row r="55" spans="1:8" s="156" customFormat="1" x14ac:dyDescent="0.25">
      <c r="B55" s="338"/>
      <c r="C55" s="338"/>
      <c r="D55" s="338"/>
      <c r="E55" s="338"/>
      <c r="F55" s="338"/>
      <c r="G55" s="338"/>
      <c r="H55" s="338"/>
    </row>
    <row r="56" spans="1:8" s="156" customFormat="1" x14ac:dyDescent="0.25">
      <c r="B56" s="338"/>
      <c r="C56" s="338"/>
      <c r="D56" s="338"/>
      <c r="E56" s="338"/>
      <c r="F56" s="338"/>
      <c r="G56" s="338"/>
      <c r="H56" s="338"/>
    </row>
    <row r="57" spans="1:8" s="156" customFormat="1" x14ac:dyDescent="0.25"/>
    <row r="58" spans="1:8" s="156" customFormat="1" x14ac:dyDescent="0.25"/>
    <row r="59" spans="1:8" s="156" customFormat="1" x14ac:dyDescent="0.25"/>
    <row r="60" spans="1:8" s="156" customFormat="1" x14ac:dyDescent="0.25"/>
    <row r="61" spans="1:8" s="156" customFormat="1" x14ac:dyDescent="0.25"/>
    <row r="62" spans="1:8" s="156" customFormat="1" x14ac:dyDescent="0.25"/>
    <row r="63" spans="1:8" s="156" customFormat="1" x14ac:dyDescent="0.25"/>
    <row r="64" spans="1:8" s="156" customFormat="1" x14ac:dyDescent="0.25"/>
    <row r="65" spans="1:8" s="104" customFormat="1" x14ac:dyDescent="0.25">
      <c r="B65" s="115"/>
      <c r="C65" s="115"/>
      <c r="D65" s="115"/>
      <c r="E65" s="115"/>
      <c r="F65" s="115"/>
      <c r="G65" s="115"/>
      <c r="H65" s="115"/>
    </row>
    <row r="66" spans="1:8" s="104" customFormat="1" ht="15.75" x14ac:dyDescent="0.25">
      <c r="A66" s="29"/>
      <c r="B66" s="29"/>
      <c r="C66" s="29" t="s">
        <v>50</v>
      </c>
      <c r="D66" s="29"/>
      <c r="E66" s="29"/>
      <c r="F66" s="29"/>
      <c r="G66" s="29"/>
      <c r="H66" s="29"/>
    </row>
    <row r="67" spans="1:8" s="104" customFormat="1" x14ac:dyDescent="0.25">
      <c r="B67" s="115"/>
      <c r="C67" s="115"/>
      <c r="D67" s="115"/>
      <c r="E67" s="115"/>
      <c r="F67" s="115"/>
      <c r="G67" s="115"/>
      <c r="H67" s="115"/>
    </row>
    <row r="68" spans="1:8" s="104" customFormat="1" x14ac:dyDescent="0.25">
      <c r="B68" s="401" t="s">
        <v>256</v>
      </c>
      <c r="C68" s="401"/>
      <c r="D68" s="401"/>
      <c r="E68" s="401"/>
      <c r="F68" s="401"/>
      <c r="G68" s="401"/>
      <c r="H68" s="401"/>
    </row>
    <row r="69" spans="1:8" s="104" customFormat="1" x14ac:dyDescent="0.25">
      <c r="B69" s="401"/>
      <c r="C69" s="401"/>
      <c r="D69" s="401"/>
      <c r="E69" s="401"/>
      <c r="F69" s="401"/>
      <c r="G69" s="401"/>
      <c r="H69" s="401"/>
    </row>
    <row r="70" spans="1:8" s="104" customFormat="1" x14ac:dyDescent="0.25">
      <c r="B70" s="116"/>
      <c r="C70" s="116"/>
      <c r="D70" s="116"/>
      <c r="E70" s="116"/>
      <c r="F70" s="116"/>
      <c r="G70" s="116"/>
      <c r="H70" s="116"/>
    </row>
    <row r="71" spans="1:8" s="104" customFormat="1" x14ac:dyDescent="0.25">
      <c r="B71" s="401" t="s">
        <v>253</v>
      </c>
      <c r="C71" s="401"/>
      <c r="E71" s="162" t="s">
        <v>254</v>
      </c>
      <c r="G71" s="162" t="s">
        <v>360</v>
      </c>
      <c r="H71" s="116"/>
    </row>
    <row r="72" spans="1:8" s="104" customFormat="1" x14ac:dyDescent="0.25">
      <c r="B72" s="401"/>
      <c r="C72" s="401"/>
      <c r="D72" s="116"/>
      <c r="E72" s="116"/>
      <c r="F72" s="116"/>
      <c r="G72" s="116"/>
      <c r="H72" s="116"/>
    </row>
    <row r="73" spans="1:8" s="104" customFormat="1" x14ac:dyDescent="0.25">
      <c r="B73" s="401"/>
      <c r="C73" s="401"/>
      <c r="D73" s="116"/>
      <c r="E73" s="116"/>
      <c r="F73" s="116"/>
      <c r="G73" s="116"/>
      <c r="H73" s="116"/>
    </row>
    <row r="74" spans="1:8" s="104" customFormat="1" x14ac:dyDescent="0.25">
      <c r="D74" s="116"/>
      <c r="E74" s="116"/>
      <c r="F74" s="116"/>
      <c r="G74" s="116"/>
      <c r="H74" s="116"/>
    </row>
    <row r="75" spans="1:8" s="104" customFormat="1" x14ac:dyDescent="0.25">
      <c r="B75" s="6" t="s">
        <v>53</v>
      </c>
      <c r="C75" s="116" t="s">
        <v>361</v>
      </c>
      <c r="D75" s="116"/>
      <c r="E75" s="116"/>
      <c r="F75" s="116"/>
      <c r="G75" s="116"/>
      <c r="H75" s="116"/>
    </row>
    <row r="76" spans="1:8" s="104" customFormat="1" x14ac:dyDescent="0.25">
      <c r="B76" s="6" t="s">
        <v>54</v>
      </c>
      <c r="C76" s="116" t="s">
        <v>366</v>
      </c>
      <c r="D76" s="116"/>
      <c r="E76" s="116"/>
      <c r="F76" s="116"/>
      <c r="G76" s="116"/>
      <c r="H76" s="116"/>
    </row>
    <row r="77" spans="1:8" s="104" customFormat="1" x14ac:dyDescent="0.25">
      <c r="B77" s="6" t="s">
        <v>55</v>
      </c>
      <c r="C77" s="338" t="s">
        <v>363</v>
      </c>
      <c r="D77" s="116"/>
      <c r="E77" s="116"/>
      <c r="F77" s="116"/>
      <c r="G77" s="116"/>
      <c r="H77" s="116"/>
    </row>
    <row r="78" spans="1:8" s="104" customFormat="1" x14ac:dyDescent="0.25">
      <c r="C78" s="338"/>
      <c r="D78" s="116"/>
      <c r="E78" s="116"/>
      <c r="F78" s="116"/>
      <c r="G78" s="116"/>
      <c r="H78" s="116"/>
    </row>
    <row r="79" spans="1:8" s="104" customFormat="1" x14ac:dyDescent="0.25">
      <c r="B79" s="6" t="s">
        <v>280</v>
      </c>
      <c r="C79" s="160" t="s">
        <v>362</v>
      </c>
      <c r="D79" s="116"/>
      <c r="E79" s="116"/>
      <c r="F79" s="116"/>
      <c r="G79" s="116"/>
      <c r="H79" s="116"/>
    </row>
    <row r="80" spans="1:8" s="104" customFormat="1" x14ac:dyDescent="0.25">
      <c r="B80" s="6" t="s">
        <v>281</v>
      </c>
      <c r="C80" s="160" t="s">
        <v>364</v>
      </c>
      <c r="D80" s="116"/>
      <c r="E80" s="116"/>
      <c r="F80" s="116"/>
      <c r="G80" s="116"/>
      <c r="H80" s="116"/>
    </row>
    <row r="81" spans="2:8" s="104" customFormat="1" x14ac:dyDescent="0.25">
      <c r="B81" s="116"/>
      <c r="C81" s="116"/>
      <c r="D81" s="116"/>
      <c r="E81" s="116"/>
      <c r="F81" s="116"/>
      <c r="G81" s="116"/>
      <c r="H81" s="116"/>
    </row>
    <row r="82" spans="2:8" s="156" customFormat="1" x14ac:dyDescent="0.25">
      <c r="B82" s="160"/>
      <c r="C82" s="160"/>
      <c r="D82" s="160"/>
      <c r="E82" s="160"/>
      <c r="F82" s="160"/>
      <c r="G82" s="160"/>
      <c r="H82" s="160"/>
    </row>
    <row r="83" spans="2:8" s="104" customFormat="1" x14ac:dyDescent="0.25">
      <c r="B83" s="338" t="s">
        <v>255</v>
      </c>
      <c r="C83" s="338"/>
      <c r="E83" s="162" t="s">
        <v>254</v>
      </c>
      <c r="G83" s="162" t="s">
        <v>360</v>
      </c>
      <c r="H83" s="116"/>
    </row>
    <row r="84" spans="2:8" s="104" customFormat="1" x14ac:dyDescent="0.25">
      <c r="B84" s="338"/>
      <c r="C84" s="338"/>
      <c r="D84" s="116"/>
      <c r="E84" s="116"/>
      <c r="F84" s="116"/>
      <c r="G84" s="116"/>
      <c r="H84" s="116"/>
    </row>
    <row r="85" spans="2:8" s="104" customFormat="1" x14ac:dyDescent="0.25">
      <c r="B85" s="6" t="s">
        <v>53</v>
      </c>
      <c r="C85" s="160" t="s">
        <v>361</v>
      </c>
      <c r="D85" s="116"/>
      <c r="E85" s="116"/>
      <c r="F85" s="116"/>
      <c r="G85" s="116"/>
      <c r="H85" s="116"/>
    </row>
    <row r="86" spans="2:8" s="104" customFormat="1" x14ac:dyDescent="0.25">
      <c r="B86" s="6" t="s">
        <v>54</v>
      </c>
      <c r="C86" s="116" t="s">
        <v>365</v>
      </c>
      <c r="D86" s="116"/>
      <c r="E86" s="116"/>
      <c r="F86" s="116"/>
      <c r="G86" s="116"/>
      <c r="H86" s="116"/>
    </row>
    <row r="87" spans="2:8" s="104" customFormat="1" x14ac:dyDescent="0.25">
      <c r="B87" s="6" t="s">
        <v>55</v>
      </c>
      <c r="C87" s="338" t="s">
        <v>367</v>
      </c>
      <c r="D87" s="116"/>
      <c r="E87" s="116"/>
      <c r="F87" s="116"/>
      <c r="G87" s="116"/>
      <c r="H87" s="116"/>
    </row>
    <row r="88" spans="2:8" s="104" customFormat="1" x14ac:dyDescent="0.25">
      <c r="B88" s="116"/>
      <c r="C88" s="338"/>
      <c r="D88" s="116"/>
      <c r="E88" s="116"/>
      <c r="F88" s="116"/>
      <c r="G88" s="116"/>
      <c r="H88" s="116"/>
    </row>
    <row r="89" spans="2:8" s="104" customFormat="1" x14ac:dyDescent="0.25">
      <c r="B89" s="6" t="s">
        <v>280</v>
      </c>
      <c r="C89" s="338" t="s">
        <v>369</v>
      </c>
      <c r="D89" s="116"/>
      <c r="E89" s="116"/>
      <c r="F89" s="116"/>
      <c r="G89" s="116"/>
      <c r="H89" s="116"/>
    </row>
    <row r="90" spans="2:8" s="104" customFormat="1" x14ac:dyDescent="0.25">
      <c r="C90" s="338"/>
      <c r="D90" s="116"/>
      <c r="E90" s="116"/>
      <c r="F90" s="116"/>
      <c r="G90" s="116"/>
      <c r="H90" s="116"/>
    </row>
    <row r="91" spans="2:8" s="156" customFormat="1" x14ac:dyDescent="0.25">
      <c r="B91" s="6" t="s">
        <v>280</v>
      </c>
      <c r="C91" s="160" t="s">
        <v>368</v>
      </c>
      <c r="D91" s="160"/>
      <c r="E91" s="160"/>
      <c r="F91" s="160"/>
      <c r="G91" s="160"/>
      <c r="H91" s="160"/>
    </row>
    <row r="92" spans="2:8" s="104" customFormat="1" x14ac:dyDescent="0.25">
      <c r="B92" s="6" t="s">
        <v>281</v>
      </c>
      <c r="C92" s="338" t="s">
        <v>370</v>
      </c>
      <c r="D92" s="116"/>
      <c r="E92" s="116"/>
      <c r="F92" s="116"/>
      <c r="G92" s="116"/>
      <c r="H92" s="116"/>
    </row>
    <row r="93" spans="2:8" s="156" customFormat="1" x14ac:dyDescent="0.25">
      <c r="B93" s="160"/>
      <c r="C93" s="338"/>
      <c r="D93" s="160"/>
      <c r="E93" s="160"/>
      <c r="F93" s="160"/>
      <c r="G93" s="160"/>
      <c r="H93" s="160"/>
    </row>
    <row r="94" spans="2:8" s="156" customFormat="1" x14ac:dyDescent="0.25">
      <c r="B94" s="160"/>
      <c r="C94" s="160"/>
      <c r="D94" s="160"/>
      <c r="E94" s="160"/>
      <c r="F94" s="160"/>
      <c r="G94" s="160"/>
      <c r="H94" s="160"/>
    </row>
    <row r="95" spans="2:8" s="156" customFormat="1" x14ac:dyDescent="0.25">
      <c r="B95" s="61" t="s">
        <v>51</v>
      </c>
      <c r="C95" s="400" t="s">
        <v>373</v>
      </c>
      <c r="D95" s="400"/>
      <c r="E95" s="400"/>
      <c r="F95" s="400"/>
      <c r="G95" s="160"/>
      <c r="H95" s="160"/>
    </row>
    <row r="96" spans="2:8" s="156" customFormat="1" x14ac:dyDescent="0.25">
      <c r="B96" s="160"/>
      <c r="C96" s="400"/>
      <c r="D96" s="400"/>
      <c r="E96" s="400"/>
      <c r="F96" s="400"/>
      <c r="G96" s="160"/>
      <c r="H96" s="160"/>
    </row>
    <row r="97" spans="2:8" s="156" customFormat="1" x14ac:dyDescent="0.25">
      <c r="B97" s="160"/>
      <c r="C97" s="160"/>
      <c r="D97" s="160"/>
      <c r="E97" s="160"/>
      <c r="F97" s="160"/>
      <c r="G97" s="160"/>
      <c r="H97" s="160"/>
    </row>
    <row r="98" spans="2:8" s="156" customFormat="1" x14ac:dyDescent="0.25">
      <c r="B98" s="160"/>
      <c r="C98" s="160"/>
      <c r="D98" s="160"/>
      <c r="E98" s="160"/>
      <c r="F98" s="160"/>
      <c r="G98" s="160"/>
      <c r="H98" s="160"/>
    </row>
    <row r="99" spans="2:8" s="104" customFormat="1" ht="15" customHeight="1" x14ac:dyDescent="0.25">
      <c r="B99" s="164" t="s">
        <v>371</v>
      </c>
      <c r="C99" s="163"/>
      <c r="D99" s="161" t="s">
        <v>254</v>
      </c>
      <c r="E99" s="116"/>
      <c r="G99" s="162" t="s">
        <v>372</v>
      </c>
      <c r="H99" s="116"/>
    </row>
    <row r="100" spans="2:8" s="104" customFormat="1" x14ac:dyDescent="0.25">
      <c r="B100" s="163"/>
      <c r="C100" s="163"/>
      <c r="D100" s="116"/>
      <c r="E100" s="116"/>
      <c r="F100" s="116"/>
      <c r="G100" s="116"/>
      <c r="H100" s="116"/>
    </row>
    <row r="101" spans="2:8" s="104" customFormat="1" x14ac:dyDescent="0.25">
      <c r="B101" s="6" t="s">
        <v>53</v>
      </c>
      <c r="C101" s="160" t="s">
        <v>361</v>
      </c>
      <c r="D101" s="116"/>
      <c r="E101" s="116"/>
      <c r="F101" s="116"/>
      <c r="G101" s="116"/>
      <c r="H101" s="116"/>
    </row>
    <row r="102" spans="2:8" s="104" customFormat="1" x14ac:dyDescent="0.25">
      <c r="B102" s="6" t="s">
        <v>55</v>
      </c>
      <c r="C102" s="338" t="s">
        <v>383</v>
      </c>
      <c r="D102" s="116"/>
      <c r="E102" s="116"/>
      <c r="F102" s="116"/>
      <c r="G102" s="116"/>
      <c r="H102" s="116"/>
    </row>
    <row r="103" spans="2:8" s="104" customFormat="1" x14ac:dyDescent="0.25">
      <c r="B103" s="116"/>
      <c r="C103" s="338"/>
      <c r="D103" s="116"/>
      <c r="E103" s="116"/>
      <c r="F103" s="116"/>
      <c r="G103" s="116"/>
      <c r="H103" s="116"/>
    </row>
    <row r="104" spans="2:8" s="104" customFormat="1" x14ac:dyDescent="0.25">
      <c r="B104" s="116"/>
      <c r="C104" s="116"/>
      <c r="D104" s="116"/>
      <c r="E104" s="116"/>
      <c r="F104" s="116"/>
      <c r="G104" s="116"/>
      <c r="H104" s="116"/>
    </row>
    <row r="105" spans="2:8" s="156" customFormat="1" x14ac:dyDescent="0.25">
      <c r="B105" s="160"/>
      <c r="C105" s="160"/>
      <c r="D105" s="160"/>
      <c r="E105" s="160"/>
      <c r="F105" s="160"/>
      <c r="G105" s="160"/>
      <c r="H105" s="160"/>
    </row>
    <row r="107" spans="2:8" s="104" customFormat="1" ht="15" customHeight="1" x14ac:dyDescent="0.25">
      <c r="B107" s="95" t="s">
        <v>185</v>
      </c>
      <c r="C107" s="368" t="s">
        <v>374</v>
      </c>
      <c r="D107" s="368"/>
      <c r="E107" s="368"/>
      <c r="F107" s="368"/>
      <c r="G107" s="368"/>
      <c r="H107" s="368"/>
    </row>
    <row r="108" spans="2:8" s="104" customFormat="1" x14ac:dyDescent="0.25">
      <c r="B108" s="116"/>
      <c r="C108" s="368"/>
      <c r="D108" s="368"/>
      <c r="E108" s="368"/>
      <c r="F108" s="368"/>
      <c r="G108" s="368"/>
      <c r="H108" s="368"/>
    </row>
    <row r="109" spans="2:8" s="104" customFormat="1" x14ac:dyDescent="0.25">
      <c r="C109" s="368"/>
      <c r="D109" s="368"/>
      <c r="E109" s="368"/>
      <c r="F109" s="368"/>
      <c r="G109" s="368"/>
      <c r="H109" s="368"/>
    </row>
    <row r="110" spans="2:8" s="104" customFormat="1" x14ac:dyDescent="0.25">
      <c r="C110" s="368"/>
      <c r="D110" s="368"/>
      <c r="E110" s="368"/>
      <c r="F110" s="368"/>
      <c r="G110" s="368"/>
      <c r="H110" s="368"/>
    </row>
    <row r="111" spans="2:8" s="104" customFormat="1" x14ac:dyDescent="0.25">
      <c r="C111" s="117"/>
      <c r="D111" s="117"/>
      <c r="E111" s="117"/>
      <c r="F111" s="117"/>
      <c r="G111" s="117"/>
      <c r="H111" s="117"/>
    </row>
    <row r="112" spans="2:8" s="289" customFormat="1" x14ac:dyDescent="0.25">
      <c r="B112" s="287"/>
      <c r="C112" s="288"/>
      <c r="D112" s="288"/>
      <c r="E112" s="287"/>
      <c r="F112" s="287"/>
      <c r="G112" s="287"/>
      <c r="H112" s="287"/>
    </row>
    <row r="113" spans="1:9" s="289" customFormat="1" ht="18.75" x14ac:dyDescent="0.3">
      <c r="B113" s="273" t="str">
        <f ca="1">"Tip #"&amp;A51</f>
        <v>Tip #2</v>
      </c>
      <c r="C113" s="274"/>
      <c r="D113" s="288"/>
      <c r="E113" s="287"/>
      <c r="F113" s="287"/>
      <c r="G113" s="287"/>
      <c r="H113" s="287"/>
    </row>
    <row r="114" spans="1:9" s="85" customFormat="1" x14ac:dyDescent="0.25">
      <c r="A114" s="289"/>
      <c r="B114" s="287"/>
      <c r="C114" s="287"/>
      <c r="D114" s="287"/>
      <c r="E114" s="287"/>
      <c r="F114" s="287"/>
      <c r="G114" s="287"/>
      <c r="H114" s="287"/>
      <c r="I114" s="289"/>
    </row>
    <row r="115" spans="1:9" s="104" customFormat="1" ht="15.75" customHeight="1" x14ac:dyDescent="0.25">
      <c r="B115" s="57"/>
      <c r="C115" s="58" t="s">
        <v>101</v>
      </c>
      <c r="D115" s="59"/>
      <c r="E115" s="59"/>
      <c r="F115" s="59"/>
      <c r="G115" s="59"/>
      <c r="H115" s="59"/>
    </row>
    <row r="116" spans="1:9" s="104" customFormat="1" x14ac:dyDescent="0.25"/>
    <row r="117" spans="1:9" s="104" customFormat="1" x14ac:dyDescent="0.25">
      <c r="B117" s="61" t="s">
        <v>109</v>
      </c>
      <c r="C117" s="397" t="s">
        <v>251</v>
      </c>
      <c r="D117" s="397"/>
      <c r="E117" s="397"/>
      <c r="F117" s="397"/>
      <c r="G117" s="397"/>
      <c r="H117" s="397"/>
    </row>
    <row r="118" spans="1:9" s="104" customFormat="1" x14ac:dyDescent="0.25">
      <c r="C118" s="117"/>
      <c r="D118" s="117"/>
      <c r="E118" s="117"/>
      <c r="F118" s="117"/>
      <c r="G118" s="117"/>
      <c r="H118" s="117"/>
    </row>
    <row r="119" spans="1:9" s="104" customFormat="1" x14ac:dyDescent="0.25"/>
    <row r="120" spans="1:9" s="104" customFormat="1" ht="26.25" x14ac:dyDescent="0.25">
      <c r="A120" s="311">
        <f ca="1">MAX(OFFSET(INDIRECT("A1"),0,0,ROW()-1,1))+1</f>
        <v>3</v>
      </c>
      <c r="B120" s="312" t="s">
        <v>257</v>
      </c>
      <c r="C120" s="312"/>
      <c r="D120" s="312"/>
      <c r="E120" s="312"/>
      <c r="F120" s="313" t="str">
        <f ca="1">IF(OFFSET($B$5,A120,4,1,1),"√  mastered","")</f>
        <v/>
      </c>
      <c r="G120" s="312"/>
      <c r="H120" s="314" t="s">
        <v>57</v>
      </c>
    </row>
    <row r="121" spans="1:9" s="104" customFormat="1" x14ac:dyDescent="0.25"/>
    <row r="122" spans="1:9" s="104" customFormat="1" x14ac:dyDescent="0.25">
      <c r="B122" s="315" t="s">
        <v>599</v>
      </c>
    </row>
    <row r="123" spans="1:9" s="104" customFormat="1" x14ac:dyDescent="0.25"/>
    <row r="124" spans="1:9" s="307" customFormat="1" x14ac:dyDescent="0.25"/>
    <row r="125" spans="1:9" s="104" customFormat="1" ht="26.25" x14ac:dyDescent="0.25">
      <c r="A125" s="311">
        <f ca="1">MAX(OFFSET(INDIRECT("A1"),0,0,ROW()-1,1))+1</f>
        <v>4</v>
      </c>
      <c r="B125" s="312" t="s">
        <v>258</v>
      </c>
      <c r="C125" s="312"/>
      <c r="D125" s="312"/>
      <c r="E125" s="312"/>
      <c r="F125" s="313" t="str">
        <f ca="1">IF(OFFSET($B$5,A125,4,1,1),"√  mastered","")</f>
        <v/>
      </c>
      <c r="G125" s="312"/>
      <c r="H125" s="314" t="s">
        <v>57</v>
      </c>
    </row>
    <row r="126" spans="1:9" s="104" customFormat="1" x14ac:dyDescent="0.25"/>
    <row r="127" spans="1:9" s="104" customFormat="1" x14ac:dyDescent="0.25">
      <c r="B127" s="315" t="s">
        <v>599</v>
      </c>
    </row>
    <row r="128" spans="1:9" s="104" customFormat="1" x14ac:dyDescent="0.25"/>
    <row r="129" spans="1:9" s="307" customFormat="1" x14ac:dyDescent="0.25"/>
    <row r="130" spans="1:9" s="104" customFormat="1" ht="26.25" x14ac:dyDescent="0.25">
      <c r="A130" s="311">
        <f ca="1">MAX(OFFSET(INDIRECT("A1"),0,0,ROW()-1,1))+1</f>
        <v>5</v>
      </c>
      <c r="B130" s="312" t="s">
        <v>259</v>
      </c>
      <c r="C130" s="312"/>
      <c r="D130" s="312"/>
      <c r="E130" s="312"/>
      <c r="F130" s="313" t="str">
        <f ca="1">IF(OFFSET($B$5,A130,4,1,1),"√  mastered","")</f>
        <v/>
      </c>
      <c r="G130" s="312"/>
      <c r="H130" s="314" t="s">
        <v>57</v>
      </c>
    </row>
    <row r="131" spans="1:9" s="104" customFormat="1" x14ac:dyDescent="0.25"/>
    <row r="132" spans="1:9" s="85" customFormat="1" x14ac:dyDescent="0.25">
      <c r="A132" s="289"/>
      <c r="B132" s="315" t="s">
        <v>599</v>
      </c>
      <c r="C132" s="287"/>
      <c r="D132" s="287"/>
      <c r="E132" s="287"/>
      <c r="F132" s="287"/>
      <c r="G132" s="287"/>
      <c r="H132" s="287"/>
      <c r="I132" s="289"/>
    </row>
    <row r="133" spans="1:9" s="156" customFormat="1" x14ac:dyDescent="0.25"/>
    <row r="134" spans="1:9" s="307" customFormat="1" x14ac:dyDescent="0.25"/>
    <row r="135" spans="1:9" s="104" customFormat="1" ht="26.25" x14ac:dyDescent="0.25">
      <c r="A135" s="311">
        <f ca="1">MAX(OFFSET(INDIRECT("A1"),0,0,ROW()-1,1))+1</f>
        <v>6</v>
      </c>
      <c r="B135" s="312" t="s">
        <v>260</v>
      </c>
      <c r="C135" s="312"/>
      <c r="D135" s="312"/>
      <c r="E135" s="312"/>
      <c r="F135" s="313" t="str">
        <f ca="1">IF(OFFSET($B$5,A135,4,1,1),"√  mastered","")</f>
        <v/>
      </c>
      <c r="G135" s="312"/>
      <c r="H135" s="314" t="s">
        <v>57</v>
      </c>
    </row>
    <row r="136" spans="1:9" s="104" customFormat="1" x14ac:dyDescent="0.25">
      <c r="F136" s="231"/>
      <c r="G136" s="231"/>
      <c r="H136" s="231"/>
      <c r="I136" s="231"/>
    </row>
    <row r="137" spans="1:9" s="104" customFormat="1" x14ac:dyDescent="0.25">
      <c r="B137" s="315" t="s">
        <v>599</v>
      </c>
    </row>
    <row r="138" spans="1:9" s="241" customFormat="1" x14ac:dyDescent="0.25"/>
    <row r="139" spans="1:9" s="307" customFormat="1" x14ac:dyDescent="0.25"/>
    <row r="140" spans="1:9" s="104" customFormat="1" ht="26.25" x14ac:dyDescent="0.25">
      <c r="A140" s="311">
        <f ca="1">MAX(OFFSET(INDIRECT("A1"),0,0,ROW()-1,1))+1</f>
        <v>7</v>
      </c>
      <c r="B140" s="312" t="s">
        <v>263</v>
      </c>
      <c r="C140" s="312"/>
      <c r="D140" s="312"/>
      <c r="E140" s="312"/>
      <c r="F140" s="313" t="str">
        <f ca="1">IF(OFFSET($B$5,A140,4,1,1),"√  mastered","")</f>
        <v/>
      </c>
      <c r="G140" s="312"/>
      <c r="H140" s="314" t="s">
        <v>57</v>
      </c>
    </row>
    <row r="141" spans="1:9" s="104" customFormat="1" x14ac:dyDescent="0.25"/>
    <row r="142" spans="1:9" x14ac:dyDescent="0.25">
      <c r="B142" s="315" t="s">
        <v>599</v>
      </c>
    </row>
    <row r="143" spans="1:9" s="104" customFormat="1" x14ac:dyDescent="0.25"/>
    <row r="144" spans="1:9" s="307" customFormat="1" x14ac:dyDescent="0.25"/>
    <row r="145" spans="1:8" s="104" customFormat="1" ht="26.25" x14ac:dyDescent="0.25">
      <c r="A145" s="311">
        <f ca="1">MAX(OFFSET(INDIRECT("A1"),0,0,ROW()-1,1))+1</f>
        <v>8</v>
      </c>
      <c r="B145" s="312" t="s">
        <v>376</v>
      </c>
      <c r="C145" s="312"/>
      <c r="D145" s="312"/>
      <c r="E145" s="312"/>
      <c r="F145" s="313" t="str">
        <f ca="1">IF(OFFSET($B$5,A145,4,1,1),"√  mastered","")</f>
        <v/>
      </c>
      <c r="G145" s="312"/>
      <c r="H145" s="314" t="s">
        <v>57</v>
      </c>
    </row>
    <row r="146" spans="1:8" s="104" customFormat="1" x14ac:dyDescent="0.25"/>
    <row r="147" spans="1:8" s="104" customFormat="1" x14ac:dyDescent="0.25">
      <c r="B147" s="315" t="s">
        <v>599</v>
      </c>
    </row>
    <row r="148" spans="1:8" s="104" customFormat="1" x14ac:dyDescent="0.25"/>
    <row r="149" spans="1:8" s="307" customFormat="1" x14ac:dyDescent="0.25"/>
    <row r="150" spans="1:8" s="104" customFormat="1" ht="26.25" x14ac:dyDescent="0.25">
      <c r="A150" s="311">
        <f ca="1">MAX(OFFSET(INDIRECT("A1"),0,0,ROW()-1,1))+1</f>
        <v>9</v>
      </c>
      <c r="B150" s="312" t="s">
        <v>261</v>
      </c>
      <c r="C150" s="312"/>
      <c r="D150" s="312"/>
      <c r="E150" s="312"/>
      <c r="F150" s="313" t="str">
        <f ca="1">IF(OFFSET($B$5,A150,4,1,1),"√  mastered","")</f>
        <v/>
      </c>
      <c r="G150" s="312"/>
      <c r="H150" s="314" t="s">
        <v>57</v>
      </c>
    </row>
    <row r="151" spans="1:8" s="104" customFormat="1" x14ac:dyDescent="0.25"/>
    <row r="152" spans="1:8" s="307" customFormat="1" x14ac:dyDescent="0.25">
      <c r="B152" s="315" t="s">
        <v>599</v>
      </c>
    </row>
    <row r="153" spans="1:8" s="104" customFormat="1" x14ac:dyDescent="0.25"/>
    <row r="154" spans="1:8" s="307" customFormat="1" x14ac:dyDescent="0.25"/>
    <row r="155" spans="1:8" s="104" customFormat="1" ht="26.25" x14ac:dyDescent="0.25">
      <c r="A155" s="311">
        <f ca="1">MAX(OFFSET(INDIRECT("A1"),0,0,ROW()-1,1))+1</f>
        <v>10</v>
      </c>
      <c r="B155" s="312" t="s">
        <v>264</v>
      </c>
      <c r="C155" s="312"/>
      <c r="D155" s="312"/>
      <c r="E155" s="312"/>
      <c r="F155" s="313" t="str">
        <f ca="1">IF(OFFSET($B$5,A155,4,1,1),"√  mastered","")</f>
        <v/>
      </c>
      <c r="G155" s="312"/>
      <c r="H155" s="314" t="s">
        <v>57</v>
      </c>
    </row>
    <row r="156" spans="1:8" s="104" customFormat="1" x14ac:dyDescent="0.25"/>
    <row r="157" spans="1:8" x14ac:dyDescent="0.25">
      <c r="B157" s="315" t="s">
        <v>599</v>
      </c>
    </row>
    <row r="158" spans="1:8" s="104" customFormat="1" x14ac:dyDescent="0.25"/>
    <row r="159" spans="1:8" s="307" customFormat="1" x14ac:dyDescent="0.25"/>
    <row r="160" spans="1:8" s="104" customFormat="1" ht="26.25" x14ac:dyDescent="0.25">
      <c r="A160" s="311">
        <f ca="1">MAX(OFFSET(INDIRECT("A1"),0,0,ROW()-1,1))+1</f>
        <v>11</v>
      </c>
      <c r="B160" s="312" t="s">
        <v>265</v>
      </c>
      <c r="C160" s="312"/>
      <c r="D160" s="312"/>
      <c r="E160" s="312"/>
      <c r="F160" s="313" t="str">
        <f ca="1">IF(OFFSET($B$5,A160,4,1,1),"√  mastered","")</f>
        <v/>
      </c>
      <c r="G160" s="312"/>
      <c r="H160" s="314" t="s">
        <v>57</v>
      </c>
    </row>
    <row r="161" spans="1:8" s="104" customFormat="1" x14ac:dyDescent="0.25"/>
    <row r="162" spans="1:8" x14ac:dyDescent="0.25">
      <c r="B162" s="315" t="s">
        <v>599</v>
      </c>
    </row>
    <row r="163" spans="1:8" s="104" customFormat="1" x14ac:dyDescent="0.25"/>
    <row r="164" spans="1:8" s="307" customFormat="1" x14ac:dyDescent="0.25"/>
    <row r="165" spans="1:8" s="104" customFormat="1" ht="26.25" x14ac:dyDescent="0.25">
      <c r="A165" s="311">
        <f ca="1">MAX(OFFSET(INDIRECT("A1"),0,0,ROW()-1,1))+1</f>
        <v>12</v>
      </c>
      <c r="B165" s="312" t="s">
        <v>262</v>
      </c>
      <c r="C165" s="312"/>
      <c r="D165" s="312"/>
      <c r="E165" s="312"/>
      <c r="F165" s="313" t="str">
        <f ca="1">IF(OFFSET($B$5,A165,4,1,1),"√  mastered","")</f>
        <v/>
      </c>
      <c r="G165" s="312"/>
      <c r="H165" s="314" t="s">
        <v>57</v>
      </c>
    </row>
    <row r="166" spans="1:8" s="104" customFormat="1" x14ac:dyDescent="0.25"/>
    <row r="167" spans="1:8" s="104" customFormat="1" x14ac:dyDescent="0.25">
      <c r="B167" s="315" t="s">
        <v>599</v>
      </c>
    </row>
    <row r="168" spans="1:8" s="104" customFormat="1" x14ac:dyDescent="0.25"/>
    <row r="169" spans="1:8" s="307" customFormat="1" x14ac:dyDescent="0.25"/>
    <row r="170" spans="1:8" s="104" customFormat="1" ht="26.25" x14ac:dyDescent="0.25">
      <c r="A170" s="311">
        <f ca="1">MAX(OFFSET(INDIRECT("A1"),0,0,ROW()-1,1))+1</f>
        <v>13</v>
      </c>
      <c r="B170" s="312" t="s">
        <v>266</v>
      </c>
      <c r="C170" s="312"/>
      <c r="D170" s="312"/>
      <c r="E170" s="312"/>
      <c r="F170" s="313" t="str">
        <f ca="1">IF(OFFSET($B$5,A170,4,1,1),"√  mastered","")</f>
        <v/>
      </c>
      <c r="G170" s="312"/>
      <c r="H170" s="314" t="s">
        <v>57</v>
      </c>
    </row>
    <row r="171" spans="1:8" s="104" customFormat="1" x14ac:dyDescent="0.25"/>
    <row r="172" spans="1:8" x14ac:dyDescent="0.25">
      <c r="B172" s="315" t="s">
        <v>599</v>
      </c>
    </row>
    <row r="174" spans="1:8" s="307" customFormat="1" x14ac:dyDescent="0.25"/>
    <row r="175" spans="1:8" s="104" customFormat="1" ht="26.25" x14ac:dyDescent="0.25">
      <c r="A175" s="311">
        <f ca="1">MAX(OFFSET(INDIRECT("A1"),0,0,ROW()-1,1))+1</f>
        <v>14</v>
      </c>
      <c r="B175" s="312" t="s">
        <v>267</v>
      </c>
      <c r="C175" s="312"/>
      <c r="D175" s="312"/>
      <c r="E175" s="312"/>
      <c r="F175" s="313" t="str">
        <f ca="1">IF(OFFSET($B$5,A175,4,1,1),"√  mastered","")</f>
        <v/>
      </c>
      <c r="G175" s="312"/>
      <c r="H175" s="314" t="s">
        <v>57</v>
      </c>
    </row>
    <row r="176" spans="1:8" s="104" customFormat="1" x14ac:dyDescent="0.25"/>
    <row r="177" spans="1:10" x14ac:dyDescent="0.25">
      <c r="B177" s="315" t="s">
        <v>599</v>
      </c>
    </row>
    <row r="179" spans="1:10" s="307" customFormat="1" x14ac:dyDescent="0.25"/>
    <row r="180" spans="1:10" s="104" customFormat="1" ht="26.25" x14ac:dyDescent="0.25">
      <c r="A180" s="311">
        <f ca="1">MAX(OFFSET(INDIRECT("A1"),0,0,ROW()-1,1))+1</f>
        <v>15</v>
      </c>
      <c r="B180" s="312" t="s">
        <v>268</v>
      </c>
      <c r="C180" s="312"/>
      <c r="D180" s="312"/>
      <c r="E180" s="312"/>
      <c r="F180" s="313" t="str">
        <f ca="1">IF(OFFSET($B$5,A180,4,1,1),"√  mastered","")</f>
        <v/>
      </c>
      <c r="G180" s="312"/>
      <c r="H180" s="314" t="s">
        <v>57</v>
      </c>
    </row>
    <row r="181" spans="1:10" s="104" customFormat="1" x14ac:dyDescent="0.25"/>
    <row r="182" spans="1:10" s="104" customFormat="1" x14ac:dyDescent="0.25">
      <c r="B182" s="315" t="s">
        <v>599</v>
      </c>
    </row>
    <row r="183" spans="1:10" s="189" customFormat="1" x14ac:dyDescent="0.25"/>
    <row r="184" spans="1:10" s="307" customFormat="1" x14ac:dyDescent="0.25"/>
    <row r="185" spans="1:10" s="189" customFormat="1" ht="26.25" x14ac:dyDescent="0.25">
      <c r="A185" s="311">
        <f ca="1">MAX(OFFSET(INDIRECT("A1"),0,0,ROW()-1,1))+1</f>
        <v>16</v>
      </c>
      <c r="B185" s="312" t="s">
        <v>431</v>
      </c>
      <c r="C185" s="312"/>
      <c r="D185" s="312"/>
      <c r="E185" s="312"/>
      <c r="F185" s="313" t="str">
        <f ca="1">IF(OFFSET($B$5,A185,4,1,1),"√  mastered","")</f>
        <v/>
      </c>
      <c r="G185" s="312"/>
      <c r="H185" s="314" t="s">
        <v>57</v>
      </c>
    </row>
    <row r="186" spans="1:10" s="189" customFormat="1" x14ac:dyDescent="0.25"/>
    <row r="187" spans="1:10" s="85" customFormat="1" x14ac:dyDescent="0.25">
      <c r="A187" s="289"/>
      <c r="B187" s="315" t="s">
        <v>599</v>
      </c>
      <c r="C187" s="287"/>
      <c r="D187" s="287"/>
      <c r="E187" s="287"/>
      <c r="F187" s="287"/>
      <c r="G187" s="287"/>
      <c r="H187" s="287"/>
      <c r="I187" s="289"/>
    </row>
    <row r="189" spans="1:10" s="307" customFormat="1" x14ac:dyDescent="0.25"/>
    <row r="190" spans="1:10" ht="18.75" x14ac:dyDescent="0.3">
      <c r="A190" s="40" t="s">
        <v>75</v>
      </c>
      <c r="B190" s="41"/>
      <c r="C190" s="41"/>
      <c r="D190" s="41"/>
      <c r="E190" s="41"/>
      <c r="F190" s="41"/>
      <c r="G190" s="41"/>
      <c r="H190" s="41"/>
      <c r="I190" s="41"/>
      <c r="J190" s="42"/>
    </row>
    <row r="191" spans="1:10" x14ac:dyDescent="0.25">
      <c r="A191" s="43" t="s">
        <v>76</v>
      </c>
      <c r="B191" s="41"/>
      <c r="C191" s="41"/>
      <c r="D191" s="41"/>
      <c r="E191" s="41"/>
      <c r="F191" s="41"/>
      <c r="G191" s="41"/>
      <c r="H191" s="41"/>
      <c r="I191" s="41"/>
      <c r="J191" s="41"/>
    </row>
  </sheetData>
  <mergeCells count="33">
    <mergeCell ref="E1:H1"/>
    <mergeCell ref="C95:F96"/>
    <mergeCell ref="C87:C88"/>
    <mergeCell ref="C89:C90"/>
    <mergeCell ref="C92:C93"/>
    <mergeCell ref="C21:D21"/>
    <mergeCell ref="B53:H56"/>
    <mergeCell ref="B68:H69"/>
    <mergeCell ref="B71:C73"/>
    <mergeCell ref="C17:D17"/>
    <mergeCell ref="C18:D18"/>
    <mergeCell ref="C19:D19"/>
    <mergeCell ref="C20:D20"/>
    <mergeCell ref="C13:D13"/>
    <mergeCell ref="E3:H3"/>
    <mergeCell ref="C6:D6"/>
    <mergeCell ref="C117:H117"/>
    <mergeCell ref="B83:C84"/>
    <mergeCell ref="C102:C103"/>
    <mergeCell ref="C77:C78"/>
    <mergeCell ref="C15:D15"/>
    <mergeCell ref="C16:D16"/>
    <mergeCell ref="B26:H38"/>
    <mergeCell ref="C40:H41"/>
    <mergeCell ref="C48:H48"/>
    <mergeCell ref="C107:H110"/>
    <mergeCell ref="C12:D12"/>
    <mergeCell ref="C14:D14"/>
    <mergeCell ref="C7:D7"/>
    <mergeCell ref="C8:D8"/>
    <mergeCell ref="C9:D9"/>
    <mergeCell ref="C10:D10"/>
    <mergeCell ref="C11:D11"/>
  </mergeCells>
  <conditionalFormatting sqref="E3">
    <cfRule type="dataBar" priority="11">
      <dataBar>
        <cfvo type="num" val="0"/>
        <cfvo type="num" val="1"/>
        <color theme="8"/>
      </dataBar>
      <extLst>
        <ext xmlns:x14="http://schemas.microsoft.com/office/spreadsheetml/2009/9/main" uri="{B025F937-C7B1-47D3-B67F-A62EFF666E3E}">
          <x14:id>{121612A8-63B5-4B6F-BCDB-097E7FCB45CC}</x14:id>
        </ext>
      </extLst>
    </cfRule>
  </conditionalFormatting>
  <conditionalFormatting sqref="G6:G20">
    <cfRule type="iconSet" priority="5">
      <iconSet iconSet="4Rating" showValue="0">
        <cfvo type="percent" val="0"/>
        <cfvo type="num" val="2"/>
        <cfvo type="num" val="3"/>
        <cfvo type="num" val="4"/>
      </iconSet>
    </cfRule>
  </conditionalFormatting>
  <conditionalFormatting sqref="G21">
    <cfRule type="iconSet" priority="3">
      <iconSet iconSet="4Rating" showValue="0">
        <cfvo type="percent" val="0"/>
        <cfvo type="num" val="2"/>
        <cfvo type="num" val="3"/>
        <cfvo type="num" val="4"/>
      </iconSet>
    </cfRule>
  </conditionalFormatting>
  <hyperlinks>
    <hyperlink ref="C117" r:id="rId1"/>
    <hyperlink ref="H24" location="Objects!A1" display="▲"/>
    <hyperlink ref="C7:D7" location="tip_obj2" display="tip_obj2"/>
    <hyperlink ref="H185" location="Objects!A1" display="▲"/>
    <hyperlink ref="H180" location="Objects!A1" display="▲"/>
    <hyperlink ref="H175" location="Objects!A1" display="▲"/>
    <hyperlink ref="H170" location="Objects!A1" display="▲"/>
    <hyperlink ref="H160" location="Objects!A1" display="▲"/>
    <hyperlink ref="H155" location="Objects!A1" display="▲"/>
    <hyperlink ref="H140" location="Objects!A1" display="▲"/>
    <hyperlink ref="H165" location="Objects!A1" display="▲"/>
    <hyperlink ref="H150" location="Objects!A1" display="▲"/>
    <hyperlink ref="H145" location="Objects!A1" display="▲"/>
    <hyperlink ref="H135" location="Objects!A1" display="▲"/>
    <hyperlink ref="H130" location="Objects!A1" display="▲"/>
    <hyperlink ref="H125" location="Objects!A1" display="▲"/>
    <hyperlink ref="H120" location="Objects!A1" display="▲"/>
    <hyperlink ref="C48" r:id="rId2"/>
    <hyperlink ref="C6:D6" location="tip_obj1" display="Insert an image into a worksheet"/>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3832" r:id="rId6" name="Check Box 280">
              <controlPr defaultSize="0" autoFill="0" autoLine="0" autoPict="0">
                <anchor moveWithCells="1">
                  <from>
                    <xdr:col>2</xdr:col>
                    <xdr:colOff>0</xdr:colOff>
                    <xdr:row>43</xdr:row>
                    <xdr:rowOff>0</xdr:rowOff>
                  </from>
                  <to>
                    <xdr:col>2</xdr:col>
                    <xdr:colOff>857250</xdr:colOff>
                    <xdr:row>44</xdr:row>
                    <xdr:rowOff>0</xdr:rowOff>
                  </to>
                </anchor>
              </controlPr>
            </control>
          </mc:Choice>
        </mc:AlternateContent>
        <mc:AlternateContent xmlns:mc="http://schemas.openxmlformats.org/markup-compatibility/2006">
          <mc:Choice Requires="x14">
            <control shapeId="23833" r:id="rId7" name="Check Box 281">
              <controlPr defaultSize="0" autoFill="0" autoLine="0" autoPict="0">
                <anchor moveWithCells="1">
                  <from>
                    <xdr:col>2</xdr:col>
                    <xdr:colOff>0</xdr:colOff>
                    <xdr:row>112</xdr:row>
                    <xdr:rowOff>0</xdr:rowOff>
                  </from>
                  <to>
                    <xdr:col>2</xdr:col>
                    <xdr:colOff>857250</xdr:colOff>
                    <xdr:row>113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121612A8-63B5-4B6F-BCDB-097E7FCB45CC}">
            <x14:dataBar minLength="0" maxLength="100" gradient="0">
              <x14:cfvo type="num">
                <xm:f>0</xm:f>
              </x14:cfvo>
              <x14:cfvo type="num">
                <xm:f>1</xm:f>
              </x14:cfvo>
              <x14:negativeFillColor rgb="FFFF0000"/>
              <x14:axisColor rgb="FF000000"/>
            </x14:dataBar>
          </x14:cfRule>
          <xm:sqref>E3</xm:sqref>
        </x14:conditionalFormatting>
        <x14:conditionalFormatting xmlns:xm="http://schemas.microsoft.com/office/excel/2006/main">
          <x14:cfRule type="iconSet" priority="2" id="{205EBD7A-AD93-46E8-A836-B0B18090175E}">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E7:E21</xm:sqref>
        </x14:conditionalFormatting>
        <x14:conditionalFormatting xmlns:xm="http://schemas.microsoft.com/office/excel/2006/main">
          <x14:cfRule type="iconSet" priority="1" id="{8562CC96-8490-4C01-96C0-4F1A404DE12A}">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E6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35</vt:i4>
      </vt:variant>
    </vt:vector>
  </HeadingPairs>
  <TitlesOfParts>
    <vt:vector size="48" baseType="lpstr">
      <vt:lpstr>START</vt:lpstr>
      <vt:lpstr>Navigation</vt:lpstr>
      <vt:lpstr>General</vt:lpstr>
      <vt:lpstr>Data Entry</vt:lpstr>
      <vt:lpstr>Formatting</vt:lpstr>
      <vt:lpstr>Formulas</vt:lpstr>
      <vt:lpstr>Printing</vt:lpstr>
      <vt:lpstr>Special</vt:lpstr>
      <vt:lpstr>Objects</vt:lpstr>
      <vt:lpstr>Data Analysis</vt:lpstr>
      <vt:lpstr>Charts</vt:lpstr>
      <vt:lpstr>EULA</vt:lpstr>
      <vt:lpstr>calendar</vt:lpstr>
      <vt:lpstr>help_shortcuts</vt:lpstr>
      <vt:lpstr>'Data Analysis'!Print_Area</vt:lpstr>
      <vt:lpstr>'Data Entry'!Print_Area</vt:lpstr>
      <vt:lpstr>Formatting!Print_Area</vt:lpstr>
      <vt:lpstr>General!Print_Area</vt:lpstr>
      <vt:lpstr>Navigation!Print_Area</vt:lpstr>
      <vt:lpstr>Objects!Print_Area</vt:lpstr>
      <vt:lpstr>Special!Print_Area</vt:lpstr>
      <vt:lpstr>START!Print_Area</vt:lpstr>
      <vt:lpstr>tip_ch10</vt:lpstr>
      <vt:lpstr>tip_ch6</vt:lpstr>
      <vt:lpstr>tip_da1</vt:lpstr>
      <vt:lpstr>tip_de1</vt:lpstr>
      <vt:lpstr>tip_de2</vt:lpstr>
      <vt:lpstr>tip_de3</vt:lpstr>
      <vt:lpstr>tip_f1</vt:lpstr>
      <vt:lpstr>tip_f13</vt:lpstr>
      <vt:lpstr>tip_f2</vt:lpstr>
      <vt:lpstr>tip_f8</vt:lpstr>
      <vt:lpstr>tip_fun1</vt:lpstr>
      <vt:lpstr>tip_fun19</vt:lpstr>
      <vt:lpstr>tip_fun2</vt:lpstr>
      <vt:lpstr>tip_fun20</vt:lpstr>
      <vt:lpstr>tip_fun21</vt:lpstr>
      <vt:lpstr>tip_fun22</vt:lpstr>
      <vt:lpstr>tip_fun3</vt:lpstr>
      <vt:lpstr>tip_fun4</vt:lpstr>
      <vt:lpstr>tip_g4</vt:lpstr>
      <vt:lpstr>tip_g8</vt:lpstr>
      <vt:lpstr>tip_nav6</vt:lpstr>
      <vt:lpstr>tip_obj1</vt:lpstr>
      <vt:lpstr>tip_obj2</vt:lpstr>
      <vt:lpstr>tip_pr1</vt:lpstr>
      <vt:lpstr>tip_sp4</vt:lpstr>
      <vt:lpstr>tip_sp8</vt:lpstr>
    </vt:vector>
  </TitlesOfParts>
  <Company>Vertex42.com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Vertex42 Spreadsheet Tips Workbook</dc:title>
  <dc:subject/>
  <dc:creator>Jon Wittwer and Brent Weight</dc:creator>
  <dc:description>(c) 2013 Vertex42 LLC. All Rights Reserved.</dc:description>
  <cp:lastModifiedBy>Vertex42</cp:lastModifiedBy>
  <cp:lastPrinted>2013-04-12T03:00:23Z</cp:lastPrinted>
  <dcterms:created xsi:type="dcterms:W3CDTF">2013-01-30T03:53:07Z</dcterms:created>
  <dcterms:modified xsi:type="dcterms:W3CDTF">2013-10-30T17:26:16Z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 Vertex42 LLC</vt:lpwstr>
  </property>
  <property fmtid="{D5CDD505-2E9C-101B-9397-08002B2CF9AE}" pid="3" name="Version">
    <vt:lpwstr>Trial</vt:lpwstr>
  </property>
</Properties>
</file>