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mc:AlternateContent xmlns:mc="http://schemas.openxmlformats.org/markup-compatibility/2006">
    <mc:Choice Requires="x15">
      <x15ac:absPath xmlns:x15ac="http://schemas.microsoft.com/office/spreadsheetml/2010/11/ac" url="D:\Documents\VERTEX42\TEMPLATES\TEMPLATE - Calendars\yearly\"/>
    </mc:Choice>
  </mc:AlternateContent>
  <xr:revisionPtr revIDLastSave="0" documentId="13_ncr:1_{E6D500A8-B460-4B00-BD09-B33585ECA5B3}" xr6:coauthVersionLast="47" xr6:coauthVersionMax="47" xr10:uidLastSave="{00000000-0000-0000-0000-000000000000}"/>
  <bookViews>
    <workbookView xWindow="16140" yWindow="2340" windowWidth="28380" windowHeight="18645" xr2:uid="{00000000-000D-0000-FFFF-FFFF00000000}"/>
  </bookViews>
  <sheets>
    <sheet name="Schedule" sheetId="2" r:id="rId1"/>
    <sheet name="Help" sheetId="4" r:id="rId2"/>
    <sheet name="©" sheetId="7" r:id="rId3"/>
  </sheets>
  <definedNames>
    <definedName name="eventlabels">Schedule!$N$11:$N$18</definedName>
    <definedName name="_xlnm.Print_Area" localSheetId="0">Schedule!$B$6:$L$130</definedName>
    <definedName name="_xlnm.Print_Titles" localSheetId="0">Schedule!$6:$8</definedName>
    <definedName name="valuevx">42.314159</definedName>
    <definedName name="vertex42_copyright" hidden="1">"© 2013-2023 Vertex42 LLC"</definedName>
    <definedName name="vertex42_id" hidden="1">"yearly_schedule_of_events.xlsx"</definedName>
    <definedName name="vertex42_title" hidden="1">"Yearly Schedule of Events"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2" l="1"/>
  <c r="J33" i="2" s="1"/>
  <c r="B21" i="2"/>
  <c r="J25" i="2" s="1"/>
  <c r="B11" i="2"/>
  <c r="J13" i="2" s="1"/>
  <c r="J11" i="2" l="1"/>
  <c r="J21" i="2"/>
  <c r="J31" i="2"/>
  <c r="J32" i="2"/>
  <c r="J23" i="2"/>
  <c r="J22" i="2"/>
  <c r="J24" i="2"/>
  <c r="J12" i="2"/>
  <c r="H122" i="2"/>
  <c r="G122" i="2"/>
  <c r="F122" i="2"/>
  <c r="E122" i="2"/>
  <c r="D122" i="2"/>
  <c r="C122" i="2"/>
  <c r="B122" i="2"/>
  <c r="H112" i="2"/>
  <c r="G112" i="2"/>
  <c r="F112" i="2"/>
  <c r="E112" i="2"/>
  <c r="D112" i="2"/>
  <c r="C112" i="2"/>
  <c r="B112" i="2"/>
  <c r="H102" i="2"/>
  <c r="G102" i="2"/>
  <c r="F102" i="2"/>
  <c r="E102" i="2"/>
  <c r="D102" i="2"/>
  <c r="C102" i="2"/>
  <c r="B102" i="2"/>
  <c r="H92" i="2"/>
  <c r="G92" i="2"/>
  <c r="F92" i="2"/>
  <c r="E92" i="2"/>
  <c r="D92" i="2"/>
  <c r="C92" i="2"/>
  <c r="B92" i="2"/>
  <c r="H82" i="2"/>
  <c r="G82" i="2"/>
  <c r="F82" i="2"/>
  <c r="E82" i="2"/>
  <c r="D82" i="2"/>
  <c r="C82" i="2"/>
  <c r="B82" i="2"/>
  <c r="H72" i="2"/>
  <c r="G72" i="2"/>
  <c r="F72" i="2"/>
  <c r="E72" i="2"/>
  <c r="D72" i="2"/>
  <c r="C72" i="2"/>
  <c r="B72" i="2"/>
  <c r="H62" i="2"/>
  <c r="G62" i="2"/>
  <c r="F62" i="2"/>
  <c r="E62" i="2"/>
  <c r="D62" i="2"/>
  <c r="C62" i="2"/>
  <c r="B62" i="2"/>
  <c r="H52" i="2"/>
  <c r="G52" i="2"/>
  <c r="F52" i="2"/>
  <c r="E52" i="2"/>
  <c r="D52" i="2"/>
  <c r="C52" i="2"/>
  <c r="B52" i="2"/>
  <c r="H42" i="2"/>
  <c r="G42" i="2"/>
  <c r="F42" i="2"/>
  <c r="E42" i="2"/>
  <c r="D42" i="2"/>
  <c r="C42" i="2"/>
  <c r="B42" i="2"/>
  <c r="H32" i="2"/>
  <c r="G32" i="2"/>
  <c r="F32" i="2"/>
  <c r="E32" i="2"/>
  <c r="D32" i="2"/>
  <c r="C32" i="2"/>
  <c r="B32" i="2"/>
  <c r="H22" i="2"/>
  <c r="G22" i="2"/>
  <c r="F22" i="2"/>
  <c r="E22" i="2"/>
  <c r="D22" i="2"/>
  <c r="C22" i="2"/>
  <c r="B22" i="2"/>
  <c r="H12" i="2"/>
  <c r="G12" i="2"/>
  <c r="F12" i="2"/>
  <c r="E12" i="2"/>
  <c r="D12" i="2"/>
  <c r="C12" i="2"/>
  <c r="B12" i="2"/>
  <c r="B121" i="2" l="1"/>
  <c r="J64" i="2" s="1"/>
  <c r="B111" i="2"/>
  <c r="B101" i="2"/>
  <c r="B91" i="2"/>
  <c r="B81" i="2"/>
  <c r="J81" i="2" s="1"/>
  <c r="B71" i="2"/>
  <c r="B61" i="2"/>
  <c r="B51" i="2"/>
  <c r="B41" i="2"/>
  <c r="J53" i="2" l="1"/>
  <c r="J52" i="2"/>
  <c r="J51" i="2"/>
  <c r="J92" i="2"/>
  <c r="J91" i="2"/>
  <c r="J72" i="2"/>
  <c r="J71" i="2"/>
  <c r="J63" i="2"/>
  <c r="J62" i="2"/>
  <c r="J61" i="2"/>
  <c r="J101" i="2"/>
  <c r="J103" i="2"/>
  <c r="J104" i="2"/>
  <c r="J102" i="2"/>
  <c r="J111" i="2"/>
  <c r="J114" i="2"/>
  <c r="J113" i="2"/>
  <c r="J112" i="2"/>
  <c r="J41" i="2"/>
  <c r="J43" i="2"/>
  <c r="J42" i="2"/>
  <c r="J121" i="2"/>
  <c r="J123" i="2"/>
  <c r="J122" i="2"/>
  <c r="J124" i="2"/>
  <c r="B123" i="2"/>
  <c r="C123" i="2" s="1"/>
  <c r="D123" i="2" s="1"/>
  <c r="E123" i="2" s="1"/>
  <c r="F123" i="2" s="1"/>
  <c r="G123" i="2" s="1"/>
  <c r="H123" i="2" s="1"/>
  <c r="B124" i="2" s="1"/>
  <c r="C124" i="2" s="1"/>
  <c r="D124" i="2" s="1"/>
  <c r="E124" i="2" s="1"/>
  <c r="F124" i="2" s="1"/>
  <c r="G124" i="2" s="1"/>
  <c r="H124" i="2" s="1"/>
  <c r="B125" i="2" s="1"/>
  <c r="C125" i="2" s="1"/>
  <c r="D125" i="2" s="1"/>
  <c r="E125" i="2" s="1"/>
  <c r="F125" i="2" s="1"/>
  <c r="G125" i="2" s="1"/>
  <c r="H125" i="2" s="1"/>
  <c r="B126" i="2" s="1"/>
  <c r="C126" i="2" s="1"/>
  <c r="D126" i="2" s="1"/>
  <c r="E126" i="2" s="1"/>
  <c r="F126" i="2" s="1"/>
  <c r="G126" i="2" s="1"/>
  <c r="H126" i="2" s="1"/>
  <c r="B127" i="2" s="1"/>
  <c r="C127" i="2" s="1"/>
  <c r="D127" i="2" s="1"/>
  <c r="E127" i="2" s="1"/>
  <c r="F127" i="2" s="1"/>
  <c r="G127" i="2" s="1"/>
  <c r="H127" i="2" s="1"/>
  <c r="B128" i="2" s="1"/>
  <c r="C128" i="2" s="1"/>
  <c r="D128" i="2" s="1"/>
  <c r="E128" i="2" s="1"/>
  <c r="F128" i="2" s="1"/>
  <c r="G128" i="2" s="1"/>
  <c r="H128" i="2" s="1"/>
  <c r="B113" i="2"/>
  <c r="C113" i="2" s="1"/>
  <c r="D113" i="2" s="1"/>
  <c r="E113" i="2" s="1"/>
  <c r="F113" i="2" s="1"/>
  <c r="G113" i="2" s="1"/>
  <c r="H113" i="2" s="1"/>
  <c r="B114" i="2" s="1"/>
  <c r="C114" i="2" s="1"/>
  <c r="D114" i="2" s="1"/>
  <c r="E114" i="2" s="1"/>
  <c r="F114" i="2" s="1"/>
  <c r="G114" i="2" s="1"/>
  <c r="H114" i="2" s="1"/>
  <c r="B115" i="2" s="1"/>
  <c r="C115" i="2" s="1"/>
  <c r="D115" i="2" s="1"/>
  <c r="E115" i="2" s="1"/>
  <c r="F115" i="2" s="1"/>
  <c r="G115" i="2" s="1"/>
  <c r="H115" i="2" s="1"/>
  <c r="B116" i="2" s="1"/>
  <c r="C116" i="2" s="1"/>
  <c r="D116" i="2" s="1"/>
  <c r="E116" i="2" s="1"/>
  <c r="F116" i="2" s="1"/>
  <c r="G116" i="2" s="1"/>
  <c r="H116" i="2" s="1"/>
  <c r="B117" i="2" s="1"/>
  <c r="C117" i="2" s="1"/>
  <c r="D117" i="2" s="1"/>
  <c r="E117" i="2" s="1"/>
  <c r="F117" i="2" s="1"/>
  <c r="G117" i="2" s="1"/>
  <c r="H117" i="2" s="1"/>
  <c r="B118" i="2" s="1"/>
  <c r="C118" i="2" s="1"/>
  <c r="D118" i="2" s="1"/>
  <c r="E118" i="2" s="1"/>
  <c r="F118" i="2" s="1"/>
  <c r="G118" i="2" s="1"/>
  <c r="H118" i="2" s="1"/>
  <c r="B103" i="2"/>
  <c r="C103" i="2" s="1"/>
  <c r="D103" i="2" s="1"/>
  <c r="E103" i="2" s="1"/>
  <c r="F103" i="2" s="1"/>
  <c r="G103" i="2" s="1"/>
  <c r="H103" i="2" s="1"/>
  <c r="B104" i="2" s="1"/>
  <c r="C104" i="2" s="1"/>
  <c r="D104" i="2" s="1"/>
  <c r="E104" i="2" s="1"/>
  <c r="F104" i="2" s="1"/>
  <c r="G104" i="2" s="1"/>
  <c r="H104" i="2" s="1"/>
  <c r="B105" i="2" s="1"/>
  <c r="C105" i="2" s="1"/>
  <c r="D105" i="2" s="1"/>
  <c r="E105" i="2" s="1"/>
  <c r="F105" i="2" s="1"/>
  <c r="G105" i="2" s="1"/>
  <c r="H105" i="2" s="1"/>
  <c r="B106" i="2" s="1"/>
  <c r="C106" i="2" s="1"/>
  <c r="D106" i="2" s="1"/>
  <c r="E106" i="2" s="1"/>
  <c r="F106" i="2" s="1"/>
  <c r="G106" i="2" s="1"/>
  <c r="H106" i="2" s="1"/>
  <c r="B107" i="2" s="1"/>
  <c r="C107" i="2" s="1"/>
  <c r="D107" i="2" s="1"/>
  <c r="E107" i="2" s="1"/>
  <c r="F107" i="2" s="1"/>
  <c r="G107" i="2" s="1"/>
  <c r="H107" i="2" s="1"/>
  <c r="B108" i="2" s="1"/>
  <c r="C108" i="2" s="1"/>
  <c r="D108" i="2" s="1"/>
  <c r="E108" i="2" s="1"/>
  <c r="F108" i="2" s="1"/>
  <c r="G108" i="2" s="1"/>
  <c r="H108" i="2" s="1"/>
  <c r="B73" i="2"/>
  <c r="C73" i="2" s="1"/>
  <c r="D73" i="2" s="1"/>
  <c r="E73" i="2" s="1"/>
  <c r="F73" i="2" s="1"/>
  <c r="G73" i="2" s="1"/>
  <c r="H73" i="2" s="1"/>
  <c r="B74" i="2" s="1"/>
  <c r="C74" i="2" s="1"/>
  <c r="D74" i="2" s="1"/>
  <c r="E74" i="2" s="1"/>
  <c r="F74" i="2" s="1"/>
  <c r="G74" i="2" s="1"/>
  <c r="H74" i="2" s="1"/>
  <c r="B75" i="2" s="1"/>
  <c r="C75" i="2" s="1"/>
  <c r="D75" i="2" s="1"/>
  <c r="E75" i="2" s="1"/>
  <c r="F75" i="2" s="1"/>
  <c r="G75" i="2" s="1"/>
  <c r="H75" i="2" s="1"/>
  <c r="B76" i="2" s="1"/>
  <c r="C76" i="2" s="1"/>
  <c r="D76" i="2" s="1"/>
  <c r="E76" i="2" s="1"/>
  <c r="F76" i="2" s="1"/>
  <c r="G76" i="2" s="1"/>
  <c r="H76" i="2" s="1"/>
  <c r="B77" i="2" s="1"/>
  <c r="C77" i="2" s="1"/>
  <c r="D77" i="2" s="1"/>
  <c r="E77" i="2" s="1"/>
  <c r="F77" i="2" s="1"/>
  <c r="G77" i="2" s="1"/>
  <c r="H77" i="2" s="1"/>
  <c r="B78" i="2" s="1"/>
  <c r="C78" i="2" s="1"/>
  <c r="D78" i="2" s="1"/>
  <c r="E78" i="2" s="1"/>
  <c r="F78" i="2" s="1"/>
  <c r="G78" i="2" s="1"/>
  <c r="H78" i="2" s="1"/>
  <c r="B63" i="2"/>
  <c r="C63" i="2" s="1"/>
  <c r="D63" i="2" s="1"/>
  <c r="E63" i="2" s="1"/>
  <c r="F63" i="2" s="1"/>
  <c r="G63" i="2" s="1"/>
  <c r="H63" i="2" s="1"/>
  <c r="B64" i="2" s="1"/>
  <c r="C64" i="2" s="1"/>
  <c r="D64" i="2" s="1"/>
  <c r="E64" i="2" s="1"/>
  <c r="F64" i="2" s="1"/>
  <c r="G64" i="2" s="1"/>
  <c r="H64" i="2" s="1"/>
  <c r="B65" i="2" s="1"/>
  <c r="C65" i="2" s="1"/>
  <c r="D65" i="2" s="1"/>
  <c r="E65" i="2" s="1"/>
  <c r="F65" i="2" s="1"/>
  <c r="G65" i="2" s="1"/>
  <c r="H65" i="2" s="1"/>
  <c r="B66" i="2" s="1"/>
  <c r="C66" i="2" s="1"/>
  <c r="D66" i="2" s="1"/>
  <c r="E66" i="2" s="1"/>
  <c r="F66" i="2" s="1"/>
  <c r="G66" i="2" s="1"/>
  <c r="H66" i="2" s="1"/>
  <c r="B67" i="2" s="1"/>
  <c r="C67" i="2" s="1"/>
  <c r="D67" i="2" s="1"/>
  <c r="E67" i="2" s="1"/>
  <c r="F67" i="2" s="1"/>
  <c r="G67" i="2" s="1"/>
  <c r="H67" i="2" s="1"/>
  <c r="B68" i="2" s="1"/>
  <c r="C68" i="2" s="1"/>
  <c r="D68" i="2" s="1"/>
  <c r="E68" i="2" s="1"/>
  <c r="F68" i="2" s="1"/>
  <c r="G68" i="2" s="1"/>
  <c r="H68" i="2" s="1"/>
  <c r="B53" i="2"/>
  <c r="C53" i="2" s="1"/>
  <c r="D53" i="2" s="1"/>
  <c r="E53" i="2" s="1"/>
  <c r="F53" i="2" s="1"/>
  <c r="G53" i="2" s="1"/>
  <c r="H53" i="2" s="1"/>
  <c r="B54" i="2" s="1"/>
  <c r="C54" i="2" s="1"/>
  <c r="D54" i="2" s="1"/>
  <c r="E54" i="2" s="1"/>
  <c r="F54" i="2" s="1"/>
  <c r="G54" i="2" s="1"/>
  <c r="H54" i="2" s="1"/>
  <c r="B55" i="2" s="1"/>
  <c r="C55" i="2" s="1"/>
  <c r="D55" i="2" s="1"/>
  <c r="E55" i="2" s="1"/>
  <c r="F55" i="2" s="1"/>
  <c r="G55" i="2" s="1"/>
  <c r="H55" i="2" s="1"/>
  <c r="B56" i="2" s="1"/>
  <c r="C56" i="2" s="1"/>
  <c r="D56" i="2" s="1"/>
  <c r="E56" i="2" s="1"/>
  <c r="F56" i="2" s="1"/>
  <c r="G56" i="2" s="1"/>
  <c r="H56" i="2" s="1"/>
  <c r="B57" i="2" s="1"/>
  <c r="C57" i="2" s="1"/>
  <c r="D57" i="2" s="1"/>
  <c r="E57" i="2" s="1"/>
  <c r="F57" i="2" s="1"/>
  <c r="G57" i="2" s="1"/>
  <c r="H57" i="2" s="1"/>
  <c r="B58" i="2" s="1"/>
  <c r="C58" i="2" s="1"/>
  <c r="D58" i="2" s="1"/>
  <c r="E58" i="2" s="1"/>
  <c r="F58" i="2" s="1"/>
  <c r="G58" i="2" s="1"/>
  <c r="H58" i="2" s="1"/>
  <c r="B43" i="2"/>
  <c r="C43" i="2" s="1"/>
  <c r="D43" i="2" s="1"/>
  <c r="E43" i="2" s="1"/>
  <c r="F43" i="2" s="1"/>
  <c r="G43" i="2" s="1"/>
  <c r="H43" i="2" s="1"/>
  <c r="B44" i="2" s="1"/>
  <c r="C44" i="2" s="1"/>
  <c r="D44" i="2" s="1"/>
  <c r="E44" i="2" s="1"/>
  <c r="F44" i="2" s="1"/>
  <c r="G44" i="2" s="1"/>
  <c r="H44" i="2" s="1"/>
  <c r="B45" i="2" s="1"/>
  <c r="C45" i="2" s="1"/>
  <c r="D45" i="2" s="1"/>
  <c r="E45" i="2" s="1"/>
  <c r="F45" i="2" s="1"/>
  <c r="G45" i="2" s="1"/>
  <c r="H45" i="2" s="1"/>
  <c r="B46" i="2" s="1"/>
  <c r="C46" i="2" s="1"/>
  <c r="D46" i="2" s="1"/>
  <c r="E46" i="2" s="1"/>
  <c r="F46" i="2" s="1"/>
  <c r="G46" i="2" s="1"/>
  <c r="H46" i="2" s="1"/>
  <c r="B47" i="2" s="1"/>
  <c r="C47" i="2" s="1"/>
  <c r="D47" i="2" s="1"/>
  <c r="E47" i="2" s="1"/>
  <c r="F47" i="2" s="1"/>
  <c r="G47" i="2" s="1"/>
  <c r="H47" i="2" s="1"/>
  <c r="B48" i="2" s="1"/>
  <c r="C48" i="2" s="1"/>
  <c r="D48" i="2" s="1"/>
  <c r="E48" i="2" s="1"/>
  <c r="F48" i="2" s="1"/>
  <c r="G48" i="2" s="1"/>
  <c r="H48" i="2" s="1"/>
  <c r="B33" i="2"/>
  <c r="C33" i="2" s="1"/>
  <c r="D33" i="2" s="1"/>
  <c r="E33" i="2" s="1"/>
  <c r="F33" i="2" s="1"/>
  <c r="G33" i="2" s="1"/>
  <c r="H33" i="2" s="1"/>
  <c r="B34" i="2" s="1"/>
  <c r="C34" i="2" s="1"/>
  <c r="D34" i="2" s="1"/>
  <c r="E34" i="2" s="1"/>
  <c r="F34" i="2" s="1"/>
  <c r="G34" i="2" s="1"/>
  <c r="H34" i="2" s="1"/>
  <c r="B35" i="2" s="1"/>
  <c r="C35" i="2" s="1"/>
  <c r="D35" i="2" s="1"/>
  <c r="E35" i="2" s="1"/>
  <c r="F35" i="2" s="1"/>
  <c r="G35" i="2" s="1"/>
  <c r="H35" i="2" s="1"/>
  <c r="B36" i="2" s="1"/>
  <c r="C36" i="2" s="1"/>
  <c r="D36" i="2" s="1"/>
  <c r="E36" i="2" s="1"/>
  <c r="F36" i="2" s="1"/>
  <c r="G36" i="2" s="1"/>
  <c r="H36" i="2" s="1"/>
  <c r="B37" i="2" s="1"/>
  <c r="C37" i="2" s="1"/>
  <c r="D37" i="2" s="1"/>
  <c r="E37" i="2" s="1"/>
  <c r="F37" i="2" s="1"/>
  <c r="G37" i="2" s="1"/>
  <c r="H37" i="2" s="1"/>
  <c r="B38" i="2" s="1"/>
  <c r="C38" i="2" s="1"/>
  <c r="D38" i="2" s="1"/>
  <c r="E38" i="2" s="1"/>
  <c r="F38" i="2" s="1"/>
  <c r="G38" i="2" s="1"/>
  <c r="H38" i="2" s="1"/>
  <c r="B23" i="2"/>
  <c r="C23" i="2" s="1"/>
  <c r="D23" i="2" s="1"/>
  <c r="E23" i="2" s="1"/>
  <c r="F23" i="2" s="1"/>
  <c r="G23" i="2" s="1"/>
  <c r="H23" i="2" s="1"/>
  <c r="B24" i="2" s="1"/>
  <c r="C24" i="2" s="1"/>
  <c r="D24" i="2" s="1"/>
  <c r="E24" i="2" s="1"/>
  <c r="F24" i="2" s="1"/>
  <c r="G24" i="2" s="1"/>
  <c r="H24" i="2" s="1"/>
  <c r="B25" i="2" s="1"/>
  <c r="C25" i="2" s="1"/>
  <c r="D25" i="2" s="1"/>
  <c r="E25" i="2" s="1"/>
  <c r="F25" i="2" s="1"/>
  <c r="G25" i="2" s="1"/>
  <c r="H25" i="2" s="1"/>
  <c r="B26" i="2" s="1"/>
  <c r="C26" i="2" s="1"/>
  <c r="D26" i="2" s="1"/>
  <c r="E26" i="2" s="1"/>
  <c r="F26" i="2" s="1"/>
  <c r="G26" i="2" s="1"/>
  <c r="H26" i="2" s="1"/>
  <c r="B27" i="2" s="1"/>
  <c r="C27" i="2" s="1"/>
  <c r="D27" i="2" s="1"/>
  <c r="E27" i="2" s="1"/>
  <c r="F27" i="2" s="1"/>
  <c r="G27" i="2" s="1"/>
  <c r="H27" i="2" s="1"/>
  <c r="B28" i="2" s="1"/>
  <c r="C28" i="2" s="1"/>
  <c r="D28" i="2" s="1"/>
  <c r="E28" i="2" s="1"/>
  <c r="F28" i="2" s="1"/>
  <c r="G28" i="2" s="1"/>
  <c r="H28" i="2" s="1"/>
  <c r="B13" i="2"/>
  <c r="C13" i="2" s="1"/>
  <c r="D13" i="2" s="1"/>
  <c r="E13" i="2" s="1"/>
  <c r="F13" i="2" s="1"/>
  <c r="G13" i="2" s="1"/>
  <c r="H13" i="2" s="1"/>
  <c r="B14" i="2" s="1"/>
  <c r="C14" i="2" s="1"/>
  <c r="D14" i="2" s="1"/>
  <c r="E14" i="2" s="1"/>
  <c r="F14" i="2" s="1"/>
  <c r="G14" i="2" s="1"/>
  <c r="H14" i="2" s="1"/>
  <c r="B15" i="2" s="1"/>
  <c r="C15" i="2" s="1"/>
  <c r="D15" i="2" s="1"/>
  <c r="E15" i="2" s="1"/>
  <c r="F15" i="2" s="1"/>
  <c r="G15" i="2" s="1"/>
  <c r="H15" i="2" s="1"/>
  <c r="B16" i="2" s="1"/>
  <c r="C16" i="2" s="1"/>
  <c r="D16" i="2" s="1"/>
  <c r="E16" i="2" s="1"/>
  <c r="F16" i="2" s="1"/>
  <c r="G16" i="2" s="1"/>
  <c r="H16" i="2" s="1"/>
  <c r="B17" i="2" s="1"/>
  <c r="C17" i="2" s="1"/>
  <c r="D17" i="2" s="1"/>
  <c r="E17" i="2" s="1"/>
  <c r="F17" i="2" s="1"/>
  <c r="G17" i="2" s="1"/>
  <c r="H17" i="2" s="1"/>
  <c r="B18" i="2" s="1"/>
  <c r="C18" i="2" s="1"/>
  <c r="D18" i="2" s="1"/>
  <c r="E18" i="2" s="1"/>
  <c r="F18" i="2" s="1"/>
  <c r="G18" i="2" s="1"/>
  <c r="H18" i="2" s="1"/>
  <c r="B93" i="2"/>
  <c r="C93" i="2" s="1"/>
  <c r="D93" i="2" s="1"/>
  <c r="E93" i="2" s="1"/>
  <c r="F93" i="2" s="1"/>
  <c r="G93" i="2" s="1"/>
  <c r="H93" i="2" s="1"/>
  <c r="B94" i="2" s="1"/>
  <c r="C94" i="2" s="1"/>
  <c r="D94" i="2" s="1"/>
  <c r="E94" i="2" s="1"/>
  <c r="F94" i="2" s="1"/>
  <c r="G94" i="2" s="1"/>
  <c r="H94" i="2" s="1"/>
  <c r="B95" i="2" s="1"/>
  <c r="C95" i="2" s="1"/>
  <c r="D95" i="2" s="1"/>
  <c r="E95" i="2" s="1"/>
  <c r="F95" i="2" s="1"/>
  <c r="G95" i="2" s="1"/>
  <c r="H95" i="2" s="1"/>
  <c r="B96" i="2" s="1"/>
  <c r="C96" i="2" s="1"/>
  <c r="D96" i="2" s="1"/>
  <c r="E96" i="2" s="1"/>
  <c r="F96" i="2" s="1"/>
  <c r="G96" i="2" s="1"/>
  <c r="H96" i="2" s="1"/>
  <c r="B97" i="2" s="1"/>
  <c r="C97" i="2" s="1"/>
  <c r="D97" i="2" s="1"/>
  <c r="E97" i="2" s="1"/>
  <c r="F97" i="2" s="1"/>
  <c r="G97" i="2" s="1"/>
  <c r="H97" i="2" s="1"/>
  <c r="B98" i="2" s="1"/>
  <c r="C98" i="2" s="1"/>
  <c r="D98" i="2" s="1"/>
  <c r="E98" i="2" s="1"/>
  <c r="F98" i="2" s="1"/>
  <c r="G98" i="2" s="1"/>
  <c r="H98" i="2" s="1"/>
  <c r="B83" i="2"/>
  <c r="C83" i="2" s="1"/>
  <c r="D83" i="2" s="1"/>
  <c r="E83" i="2" s="1"/>
  <c r="F83" i="2" s="1"/>
  <c r="G83" i="2" s="1"/>
  <c r="H83" i="2" s="1"/>
  <c r="B84" i="2" s="1"/>
  <c r="C84" i="2" s="1"/>
  <c r="D84" i="2" s="1"/>
  <c r="E84" i="2" s="1"/>
  <c r="F84" i="2" s="1"/>
  <c r="G84" i="2" s="1"/>
  <c r="H84" i="2" s="1"/>
  <c r="B85" i="2" s="1"/>
  <c r="C85" i="2" s="1"/>
  <c r="D85" i="2" s="1"/>
  <c r="E85" i="2" s="1"/>
  <c r="F85" i="2" s="1"/>
  <c r="G85" i="2" s="1"/>
  <c r="H85" i="2" s="1"/>
  <c r="B86" i="2" s="1"/>
  <c r="C86" i="2" s="1"/>
  <c r="D86" i="2" s="1"/>
  <c r="E86" i="2" s="1"/>
  <c r="F86" i="2" s="1"/>
  <c r="G86" i="2" s="1"/>
  <c r="H86" i="2" s="1"/>
  <c r="B87" i="2" s="1"/>
  <c r="C87" i="2" s="1"/>
  <c r="D87" i="2" s="1"/>
  <c r="E87" i="2" s="1"/>
  <c r="F87" i="2" s="1"/>
  <c r="G87" i="2" s="1"/>
  <c r="H87" i="2" s="1"/>
  <c r="B88" i="2" s="1"/>
  <c r="C88" i="2" s="1"/>
  <c r="D88" i="2" s="1"/>
  <c r="E88" i="2" s="1"/>
  <c r="F88" i="2" s="1"/>
  <c r="G88" i="2" s="1"/>
  <c r="H88" i="2" s="1"/>
</calcChain>
</file>

<file path=xl/sharedStrings.xml><?xml version="1.0" encoding="utf-8"?>
<sst xmlns="http://schemas.openxmlformats.org/spreadsheetml/2006/main" count="129" uniqueCount="83">
  <si>
    <t>Year</t>
  </si>
  <si>
    <t>Start Day</t>
  </si>
  <si>
    <t>Independence day</t>
  </si>
  <si>
    <t>Labor Day</t>
  </si>
  <si>
    <t>Halloween</t>
  </si>
  <si>
    <t>Columbus Day</t>
  </si>
  <si>
    <t>United Nations Day</t>
  </si>
  <si>
    <t>Veterans Day</t>
  </si>
  <si>
    <t>Thanksgiving</t>
  </si>
  <si>
    <t>Christmas Eve</t>
  </si>
  <si>
    <t>Christmas Day</t>
  </si>
  <si>
    <t>New Year's Eve</t>
  </si>
  <si>
    <t>St. Patrick's Day</t>
  </si>
  <si>
    <t>April Fool's Day</t>
  </si>
  <si>
    <t>Flag Day</t>
  </si>
  <si>
    <t>Groundhog Day</t>
  </si>
  <si>
    <t>Lincoln's Birthday</t>
  </si>
  <si>
    <t>Valentines Day</t>
  </si>
  <si>
    <t>Earth Day</t>
  </si>
  <si>
    <t>Memorial Day</t>
  </si>
  <si>
    <t>Mother's Day</t>
  </si>
  <si>
    <t>Father's Day</t>
  </si>
  <si>
    <t>President's Day</t>
  </si>
  <si>
    <t>Martin Luther King Jr. Day</t>
  </si>
  <si>
    <t>New Year's Day</t>
  </si>
  <si>
    <t>holiday</t>
  </si>
  <si>
    <t>event</t>
  </si>
  <si>
    <t>note</t>
  </si>
  <si>
    <t>Birthday</t>
  </si>
  <si>
    <t>Meeting</t>
  </si>
  <si>
    <t>1:Sun, 2:Mon</t>
  </si>
  <si>
    <t>Keep this row blank and hidden</t>
  </si>
  <si>
    <t>Event Type Labels</t>
  </si>
  <si>
    <t>More Yearly Calendars</t>
  </si>
  <si>
    <t>Yearly Schedule of Events</t>
  </si>
  <si>
    <t>[ Sub-title ]</t>
  </si>
  <si>
    <t xml:space="preserve"> « Insert new rows above this one</t>
  </si>
  <si>
    <t>Help</t>
  </si>
  <si>
    <t>Instructions</t>
  </si>
  <si>
    <t>Enter the year in the header</t>
  </si>
  <si>
    <t>Choose a start day (1 = Sunday, 2 = Monday) in the header</t>
  </si>
  <si>
    <t>Add events for each month. Enter dates in a standard date format in column J.</t>
  </si>
  <si>
    <t>For each event, choose an event type from the drop-down box if you want the event to be highlighted, or leave column L blank to avoid highlighting.</t>
  </si>
  <si>
    <t>Highlighting by Event Type</t>
  </si>
  <si>
    <t>Printing</t>
  </si>
  <si>
    <t>If you add or remove rows, or modify the column widths, you may need to adjust the print area and page breaks.</t>
  </si>
  <si>
    <t>For convenience, some holidays have been included in the template. You do not need to use these, and if you want to add other holidays, you can enter the dates manually after looking them up on the internet.</t>
  </si>
  <si>
    <t>To change the page breaks, go to View &gt; Page Break Preview.</t>
  </si>
  <si>
    <t>Sharing Your Schedule of Events</t>
  </si>
  <si>
    <t>Although Vertex42.com does not permit publishing this spreadsheet on the web, you may create a PDF and publish the PDF. The attribution in the footer must not be removed.</t>
  </si>
  <si>
    <r>
      <t>Daylight Saving</t>
    </r>
    <r>
      <rPr>
        <sz val="8"/>
        <rFont val="Arial"/>
        <family val="2"/>
      </rPr>
      <t xml:space="preserve"> (move clocks back 1 hour)</t>
    </r>
  </si>
  <si>
    <r>
      <t>Daylight Saving</t>
    </r>
    <r>
      <rPr>
        <sz val="8"/>
        <rFont val="Arial"/>
        <family val="2"/>
      </rPr>
      <t xml:space="preserve"> (move clocks ahead 1 hour)</t>
    </r>
  </si>
  <si>
    <t>Holidays</t>
  </si>
  <si>
    <t>By Vertex42.com</t>
  </si>
  <si>
    <t>Do not submit copies or modifications of this template to any website or online template gallery.</t>
  </si>
  <si>
    <t>Please review the following license agreement to learn how you may or may not use this template. Thank you.</t>
  </si>
  <si>
    <t>Additional Help</t>
  </si>
  <si>
    <t>The link at the top of this worksheet will take you to the web page on vertex42.com that talks about this template.</t>
  </si>
  <si>
    <t>meeting</t>
  </si>
  <si>
    <t xml:space="preserve"> - </t>
  </si>
  <si>
    <t>Road Trip</t>
  </si>
  <si>
    <t>deadline</t>
  </si>
  <si>
    <t>Project Due</t>
  </si>
  <si>
    <t>To change labels for the event types, edit the cells listed under "Event Type Labels." Do not leave any of these cells blank.</t>
  </si>
  <si>
    <t xml:space="preserve"> « Edit the sub-title</t>
  </si>
  <si>
    <t>You can highlight dates by choosing an Event Type in column L. The colors are controlled using conditional formatting.</t>
  </si>
  <si>
    <t>To change the Print Area, select the cells you want to print and go to Page Layout &gt; Print Area &gt; Set Print Area.</t>
  </si>
  <si>
    <t>This spreadsheet, including all worksheets and associated content is a copyrighted work under the United States and other copyright laws.</t>
  </si>
  <si>
    <t>https://www.vertex42.com/calendars/yearly-schedule-of-events.html</t>
  </si>
  <si>
    <t>https://www.vertex42.com/licensing/EULA_privateuse.html</t>
  </si>
  <si>
    <t>1)</t>
  </si>
  <si>
    <t>2)</t>
  </si>
  <si>
    <t>3)</t>
  </si>
  <si>
    <t>4)</t>
  </si>
  <si>
    <t>5)</t>
  </si>
  <si>
    <t>Edit the Title and Sub-Title at the top of the Calendar</t>
  </si>
  <si>
    <t xml:space="preserve"> « Edit the main title</t>
  </si>
  <si>
    <t>License Agreement</t>
  </si>
  <si>
    <t>Juneteenth</t>
  </si>
  <si>
    <t>© 2013-2023 Vertex42 LLC</t>
  </si>
  <si>
    <t>© 2013-2023 Vertex42 LLC. All rights reserved.</t>
  </si>
  <si>
    <t>© 2013-2022 Vertex42 LLC</t>
  </si>
  <si>
    <t>Do not delete this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</si>
</sst>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d"/>
    <numFmt numFmtId="165" formatCode="mmmm"/>
    <numFmt numFmtId="166" formatCode="mmmm\ yyyy"/>
    <numFmt numFmtId="167" formatCode="mm/dd/yy\ \(ddd\);@"/>
  </numFmts>
  <fonts count="40" x14ac:knownFonts="1">
    <font>
      <sz val="10"/>
      <name val="Arial"/>
      <family val="2"/>
    </font>
    <font>
      <sz val="10"/>
      <name val="Verdana"/>
      <family val="2"/>
    </font>
    <font>
      <i/>
      <sz val="8"/>
      <name val="Arial"/>
      <family val="2"/>
    </font>
    <font>
      <sz val="8"/>
      <name val="Arial"/>
      <family val="2"/>
    </font>
    <font>
      <sz val="9"/>
      <name val="Arial"/>
      <family val="2"/>
    </font>
    <font>
      <sz val="10"/>
      <name val="Arial"/>
      <family val="2"/>
    </font>
    <font>
      <b/>
      <sz val="10"/>
      <color indexed="16"/>
      <name val="Arial"/>
      <family val="2"/>
    </font>
    <font>
      <b/>
      <sz val="8"/>
      <name val="Arial"/>
      <family val="2"/>
    </font>
    <font>
      <sz val="10"/>
      <name val="Arial"/>
      <family val="2"/>
    </font>
    <font>
      <sz val="10"/>
      <name val="Arial"/>
      <family val="2"/>
    </font>
    <font>
      <b/>
      <sz val="12"/>
      <color indexed="9"/>
      <name val="Arial"/>
      <family val="2"/>
    </font>
    <font>
      <sz val="10"/>
      <name val="Arial"/>
      <family val="2"/>
    </font>
    <font>
      <b/>
      <sz val="12"/>
      <name val="Arial"/>
      <family val="2"/>
    </font>
    <font>
      <sz val="10"/>
      <name val="Arial"/>
      <family val="2"/>
    </font>
    <font>
      <sz val="10"/>
      <name val="Arial"/>
      <family val="2"/>
    </font>
    <font>
      <sz val="10"/>
      <name val="Arial"/>
      <family val="2"/>
    </font>
    <font>
      <sz val="12"/>
      <name val="Arial"/>
      <family val="2"/>
    </font>
    <font>
      <sz val="10"/>
      <name val="Arial"/>
      <family val="2"/>
    </font>
    <font>
      <b/>
      <sz val="9"/>
      <name val="Arial"/>
      <family val="2"/>
    </font>
    <font>
      <u/>
      <sz val="12"/>
      <color indexed="12"/>
      <name val="Arial"/>
      <family val="2"/>
    </font>
    <font>
      <u/>
      <sz val="10"/>
      <color indexed="12"/>
      <name val="Arial"/>
      <family val="2"/>
    </font>
    <font>
      <b/>
      <sz val="14"/>
      <name val="Arial"/>
      <family val="2"/>
    </font>
    <font>
      <u/>
      <sz val="8"/>
      <color indexed="12"/>
      <name val="Arial"/>
      <family val="2"/>
    </font>
    <font>
      <sz val="10"/>
      <name val="Trebuchet MS"/>
      <family val="2"/>
    </font>
    <font>
      <b/>
      <sz val="18"/>
      <color indexed="18"/>
      <name val="Arial"/>
      <family val="2"/>
    </font>
    <font>
      <sz val="11"/>
      <name val="Arial"/>
      <family val="2"/>
    </font>
    <font>
      <b/>
      <sz val="12"/>
      <color theme="4"/>
      <name val="Arial"/>
      <family val="2"/>
    </font>
    <font>
      <sz val="20"/>
      <color theme="4"/>
      <name val="Arial"/>
      <family val="2"/>
    </font>
    <font>
      <b/>
      <sz val="16"/>
      <color theme="4" tint="-0.249977111117893"/>
      <name val="Arial"/>
      <family val="2"/>
    </font>
    <font>
      <sz val="9"/>
      <color theme="1" tint="0.249977111117893"/>
      <name val="Arial"/>
      <family val="2"/>
    </font>
    <font>
      <sz val="10"/>
      <color theme="1" tint="0.249977111117893"/>
      <name val="Arial"/>
      <family val="2"/>
    </font>
    <font>
      <sz val="8"/>
      <color theme="1" tint="0.499984740745262"/>
      <name val="Arial"/>
      <family val="2"/>
    </font>
    <font>
      <sz val="10"/>
      <color theme="4"/>
      <name val="Arial"/>
      <family val="2"/>
    </font>
    <font>
      <sz val="8"/>
      <color theme="4"/>
      <name val="Arial"/>
      <family val="2"/>
    </font>
    <font>
      <sz val="9"/>
      <color theme="4"/>
      <name val="Arial"/>
      <family val="2"/>
    </font>
    <font>
      <b/>
      <sz val="10"/>
      <color theme="4"/>
      <name val="Arial"/>
      <family val="2"/>
    </font>
    <font>
      <sz val="12"/>
      <color theme="1"/>
      <name val="Arial"/>
      <family val="2"/>
    </font>
    <font>
      <sz val="11"/>
      <name val="Calibri"/>
      <family val="2"/>
      <scheme val="minor"/>
    </font>
    <font>
      <b/>
      <sz val="18"/>
      <color theme="0"/>
      <name val="Arial"/>
      <family val="2"/>
    </font>
    <font>
      <sz val="18"/>
      <color theme="0"/>
      <name val="Arial"/>
      <family val="2"/>
    </font>
  </fonts>
  <fills count="1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4"/>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3464AB"/>
        <bgColor indexed="64"/>
      </patternFill>
    </fill>
    <fill>
      <patternFill patternType="solid">
        <fgColor theme="0"/>
        <bgColor indexed="64"/>
      </patternFill>
    </fill>
  </fills>
  <borders count="12">
    <border>
      <left/>
      <right/>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55"/>
      </left>
      <right/>
      <top/>
      <bottom/>
      <diagonal/>
    </border>
    <border>
      <left/>
      <right style="thin">
        <color indexed="55"/>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top/>
      <bottom style="thin">
        <color theme="4"/>
      </bottom>
      <diagonal/>
    </border>
    <border>
      <left/>
      <right/>
      <top/>
      <bottom style="thin">
        <color rgb="FF3464AB"/>
      </bottom>
      <diagonal/>
    </border>
  </borders>
  <cellStyleXfs count="7">
    <xf numFmtId="0" fontId="0" fillId="0" borderId="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5" fillId="0" borderId="0"/>
    <xf numFmtId="0" fontId="3" fillId="0" borderId="0"/>
    <xf numFmtId="0" fontId="37" fillId="0" borderId="0"/>
  </cellStyleXfs>
  <cellXfs count="86">
    <xf numFmtId="0" fontId="0" fillId="0" borderId="0" xfId="0"/>
    <xf numFmtId="0" fontId="4" fillId="0" borderId="0" xfId="0" applyFont="1"/>
    <xf numFmtId="0" fontId="5" fillId="0" borderId="0" xfId="0" applyFont="1"/>
    <xf numFmtId="0" fontId="5" fillId="0" borderId="2" xfId="0" applyFont="1" applyBorder="1" applyAlignment="1">
      <alignment horizontal="center"/>
    </xf>
    <xf numFmtId="0" fontId="8" fillId="0" borderId="0" xfId="0" applyFont="1"/>
    <xf numFmtId="0" fontId="9" fillId="0" borderId="0" xfId="0" applyFont="1"/>
    <xf numFmtId="0" fontId="11" fillId="0" borderId="0" xfId="0" applyFont="1"/>
    <xf numFmtId="0" fontId="14" fillId="0" borderId="0" xfId="0" applyFont="1"/>
    <xf numFmtId="0" fontId="15" fillId="0" borderId="0" xfId="0" applyFont="1"/>
    <xf numFmtId="0" fontId="17" fillId="0" borderId="0" xfId="0" applyFont="1"/>
    <xf numFmtId="0" fontId="13" fillId="0" borderId="0" xfId="0" applyFont="1"/>
    <xf numFmtId="0" fontId="5" fillId="0" borderId="0" xfId="0" applyFont="1" applyAlignment="1">
      <alignment horizontal="left"/>
    </xf>
    <xf numFmtId="167" fontId="4" fillId="0" borderId="0" xfId="0" applyNumberFormat="1" applyFont="1" applyAlignment="1">
      <alignment horizontal="left"/>
    </xf>
    <xf numFmtId="0" fontId="18" fillId="0" borderId="0" xfId="0" applyFont="1" applyAlignment="1">
      <alignment horizontal="left" vertical="center"/>
    </xf>
    <xf numFmtId="0" fontId="18" fillId="0" borderId="0" xfId="0" applyFont="1" applyAlignment="1">
      <alignment horizontal="center" vertical="center"/>
    </xf>
    <xf numFmtId="0" fontId="2" fillId="0" borderId="0" xfId="0" applyFont="1" applyAlignment="1">
      <alignment horizontal="left" vertical="center"/>
    </xf>
    <xf numFmtId="0" fontId="23" fillId="0" borderId="0" xfId="5" applyFont="1"/>
    <xf numFmtId="0" fontId="16" fillId="0" borderId="0" xfId="5" applyFont="1" applyAlignment="1">
      <alignment vertical="top" wrapText="1"/>
    </xf>
    <xf numFmtId="0" fontId="3" fillId="0" borderId="0" xfId="5" applyAlignment="1">
      <alignment vertical="top"/>
    </xf>
    <xf numFmtId="0" fontId="16" fillId="0" borderId="0" xfId="5" applyFont="1" applyAlignment="1">
      <alignment vertical="top"/>
    </xf>
    <xf numFmtId="0" fontId="3" fillId="0" borderId="0" xfId="5"/>
    <xf numFmtId="0" fontId="3" fillId="0" borderId="0" xfId="5" applyAlignment="1">
      <alignment vertical="center"/>
    </xf>
    <xf numFmtId="0" fontId="0" fillId="0" borderId="10" xfId="0" applyBorder="1" applyAlignment="1">
      <alignment vertical="top"/>
    </xf>
    <xf numFmtId="0" fontId="26" fillId="0" borderId="10" xfId="0" applyFont="1" applyBorder="1"/>
    <xf numFmtId="0" fontId="5" fillId="3" borderId="0" xfId="0" applyFont="1" applyFill="1"/>
    <xf numFmtId="0" fontId="3" fillId="3" borderId="0" xfId="0" applyFont="1" applyFill="1" applyAlignment="1">
      <alignment horizontal="center"/>
    </xf>
    <xf numFmtId="0" fontId="7" fillId="3" borderId="0" xfId="0" applyFont="1" applyFill="1" applyAlignment="1">
      <alignment horizontal="left"/>
    </xf>
    <xf numFmtId="0" fontId="2" fillId="3" borderId="0" xfId="0" applyFont="1" applyFill="1"/>
    <xf numFmtId="0" fontId="24" fillId="3" borderId="0" xfId="0" applyFont="1" applyFill="1" applyAlignment="1">
      <alignment vertical="center"/>
    </xf>
    <xf numFmtId="0" fontId="6" fillId="3" borderId="0" xfId="0" applyFont="1" applyFill="1" applyAlignment="1">
      <alignment vertical="center"/>
    </xf>
    <xf numFmtId="0" fontId="3" fillId="3" borderId="0" xfId="0" applyFont="1" applyFill="1" applyAlignment="1">
      <alignment horizontal="right" vertical="center"/>
    </xf>
    <xf numFmtId="165" fontId="12" fillId="7" borderId="0" xfId="0" applyNumberFormat="1" applyFont="1" applyFill="1" applyAlignment="1">
      <alignment horizontal="left"/>
    </xf>
    <xf numFmtId="0" fontId="13" fillId="7" borderId="0" xfId="0" applyFont="1" applyFill="1"/>
    <xf numFmtId="0" fontId="5" fillId="7" borderId="0" xfId="0" applyFont="1" applyFill="1" applyAlignment="1">
      <alignment horizontal="left"/>
    </xf>
    <xf numFmtId="0" fontId="5" fillId="7" borderId="0" xfId="0" applyFont="1" applyFill="1"/>
    <xf numFmtId="164" fontId="2" fillId="7" borderId="0" xfId="0" applyNumberFormat="1" applyFont="1" applyFill="1" applyAlignment="1">
      <alignment horizontal="left"/>
    </xf>
    <xf numFmtId="0" fontId="0" fillId="5" borderId="2" xfId="0" applyFill="1" applyBorder="1"/>
    <xf numFmtId="0" fontId="0" fillId="8" borderId="2" xfId="0" applyFill="1" applyBorder="1"/>
    <xf numFmtId="164" fontId="29" fillId="0" borderId="1" xfId="0" applyNumberFormat="1" applyFont="1" applyBorder="1" applyAlignment="1">
      <alignment horizontal="center"/>
    </xf>
    <xf numFmtId="0" fontId="30" fillId="2" borderId="3" xfId="0" applyFont="1" applyFill="1" applyBorder="1" applyAlignment="1">
      <alignment horizontal="center"/>
    </xf>
    <xf numFmtId="0" fontId="30" fillId="2" borderId="0" xfId="0" applyFont="1" applyFill="1" applyAlignment="1">
      <alignment horizontal="center"/>
    </xf>
    <xf numFmtId="0" fontId="30" fillId="2" borderId="4" xfId="0" applyFont="1" applyFill="1" applyBorder="1" applyAlignment="1">
      <alignment horizontal="center"/>
    </xf>
    <xf numFmtId="0" fontId="0" fillId="11" borderId="2" xfId="0" applyFill="1" applyBorder="1"/>
    <xf numFmtId="0" fontId="0" fillId="9" borderId="2" xfId="0" applyFill="1" applyBorder="1"/>
    <xf numFmtId="0" fontId="5" fillId="12" borderId="2" xfId="0" applyFont="1" applyFill="1" applyBorder="1"/>
    <xf numFmtId="0" fontId="5" fillId="4" borderId="2" xfId="0" applyFont="1" applyFill="1" applyBorder="1"/>
    <xf numFmtId="0" fontId="5" fillId="10" borderId="2" xfId="0" applyFont="1" applyFill="1" applyBorder="1"/>
    <xf numFmtId="0" fontId="0" fillId="7" borderId="2" xfId="0" applyFill="1" applyBorder="1"/>
    <xf numFmtId="0" fontId="16" fillId="0" borderId="0" xfId="5" quotePrefix="1" applyFont="1" applyAlignment="1">
      <alignment horizontal="right" vertical="top"/>
    </xf>
    <xf numFmtId="0" fontId="31" fillId="3" borderId="0" xfId="0" applyFont="1" applyFill="1" applyAlignment="1">
      <alignment horizontal="left" vertical="center"/>
    </xf>
    <xf numFmtId="0" fontId="20" fillId="3" borderId="0" xfId="2" applyFill="1" applyAlignment="1" applyProtection="1">
      <alignment horizontal="left"/>
    </xf>
    <xf numFmtId="0" fontId="32" fillId="0" borderId="0" xfId="0" applyFont="1"/>
    <xf numFmtId="0" fontId="33" fillId="0" borderId="0" xfId="0" applyFont="1" applyAlignment="1">
      <alignment vertical="center"/>
    </xf>
    <xf numFmtId="0" fontId="34" fillId="0" borderId="0" xfId="0" applyFont="1"/>
    <xf numFmtId="0" fontId="35" fillId="0" borderId="0" xfId="0" applyFont="1" applyAlignment="1">
      <alignment horizontal="left" vertical="center"/>
    </xf>
    <xf numFmtId="0" fontId="3" fillId="3" borderId="0" xfId="0" applyFont="1" applyFill="1"/>
    <xf numFmtId="0" fontId="33" fillId="3" borderId="0" xfId="0" applyFont="1" applyFill="1"/>
    <xf numFmtId="0" fontId="3" fillId="0" borderId="0" xfId="0" applyFont="1"/>
    <xf numFmtId="0" fontId="27" fillId="3" borderId="0" xfId="1" applyNumberFormat="1" applyFont="1" applyFill="1" applyBorder="1" applyAlignment="1">
      <alignment horizontal="left" vertical="center"/>
    </xf>
    <xf numFmtId="0" fontId="21" fillId="3" borderId="0" xfId="1" applyNumberFormat="1" applyFont="1" applyFill="1" applyBorder="1" applyAlignment="1">
      <alignment vertical="center"/>
    </xf>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7" fillId="3" borderId="0" xfId="0" applyFont="1" applyFill="1" applyAlignment="1">
      <alignment horizontal="center"/>
    </xf>
    <xf numFmtId="166" fontId="10" fillId="6" borderId="8" xfId="0" applyNumberFormat="1" applyFont="1" applyFill="1" applyBorder="1" applyAlignment="1">
      <alignment horizontal="center" vertical="center"/>
    </xf>
    <xf numFmtId="166" fontId="16" fillId="6" borderId="9" xfId="0" applyNumberFormat="1" applyFont="1" applyFill="1" applyBorder="1"/>
    <xf numFmtId="166" fontId="10" fillId="6" borderId="9" xfId="0" applyNumberFormat="1" applyFont="1" applyFill="1" applyBorder="1" applyAlignment="1">
      <alignment horizontal="center" vertical="center"/>
    </xf>
    <xf numFmtId="0" fontId="28" fillId="4" borderId="0" xfId="0" applyFont="1" applyFill="1" applyAlignment="1">
      <alignment horizontal="center" vertical="center"/>
    </xf>
    <xf numFmtId="0" fontId="12" fillId="0" borderId="0" xfId="0" applyFont="1" applyAlignment="1">
      <alignment horizontal="center" vertical="center"/>
    </xf>
    <xf numFmtId="0" fontId="20" fillId="0" borderId="0" xfId="2" applyBorder="1" applyAlignment="1" applyProtection="1">
      <alignment horizontal="left"/>
    </xf>
    <xf numFmtId="0" fontId="22" fillId="0" borderId="0" xfId="3" applyFont="1" applyBorder="1" applyAlignment="1" applyProtection="1">
      <alignment horizontal="left"/>
    </xf>
    <xf numFmtId="0" fontId="38" fillId="13" borderId="11" xfId="6" applyFont="1" applyFill="1" applyBorder="1" applyAlignment="1">
      <alignment horizontal="left" vertical="center" indent="1"/>
    </xf>
    <xf numFmtId="0" fontId="38" fillId="13" borderId="11" xfId="6" applyFont="1" applyFill="1" applyBorder="1" applyAlignment="1">
      <alignment horizontal="left" vertical="center"/>
    </xf>
    <xf numFmtId="0" fontId="39" fillId="13" borderId="11" xfId="6" applyFont="1" applyFill="1" applyBorder="1" applyAlignment="1">
      <alignment vertical="center"/>
    </xf>
    <xf numFmtId="0" fontId="37" fillId="0" borderId="0" xfId="6"/>
    <xf numFmtId="0" fontId="5" fillId="14" borderId="0" xfId="6" applyFont="1" applyFill="1"/>
    <xf numFmtId="0" fontId="16" fillId="14" borderId="0" xfId="6" applyFont="1" applyFill="1" applyAlignment="1">
      <alignment horizontal="left" wrapText="1" indent="1"/>
    </xf>
    <xf numFmtId="0" fontId="25" fillId="14" borderId="0" xfId="6" applyFont="1" applyFill="1"/>
    <xf numFmtId="0" fontId="16" fillId="14" borderId="0" xfId="6" applyFont="1" applyFill="1"/>
    <xf numFmtId="0" fontId="20" fillId="14" borderId="0" xfId="2" applyFill="1" applyAlignment="1" applyProtection="1">
      <alignment horizontal="left" wrapText="1"/>
    </xf>
    <xf numFmtId="0" fontId="16" fillId="14" borderId="0" xfId="6" applyFont="1" applyFill="1" applyAlignment="1">
      <alignment horizontal="left" wrapText="1"/>
    </xf>
    <xf numFmtId="0" fontId="12" fillId="14" borderId="0" xfId="6" applyFont="1" applyFill="1" applyAlignment="1">
      <alignment horizontal="left" wrapText="1"/>
    </xf>
    <xf numFmtId="0" fontId="19" fillId="14" borderId="0" xfId="6" applyFont="1" applyFill="1" applyAlignment="1">
      <alignment horizontal="left" wrapText="1"/>
    </xf>
    <xf numFmtId="0" fontId="16" fillId="14" borderId="0" xfId="6" applyFont="1" applyFill="1" applyAlignment="1">
      <alignment horizontal="left"/>
    </xf>
    <xf numFmtId="0" fontId="36" fillId="14" borderId="0" xfId="6" applyFont="1" applyFill="1" applyAlignment="1">
      <alignment horizontal="left" wrapText="1"/>
    </xf>
    <xf numFmtId="0" fontId="5" fillId="0" borderId="0" xfId="6" applyFont="1"/>
  </cellXfs>
  <cellStyles count="7">
    <cellStyle name="Currency" xfId="1" builtinId="4"/>
    <cellStyle name="Hyperlink" xfId="2" builtinId="8" customBuiltin="1"/>
    <cellStyle name="Hyperlink_family-budget-planner" xfId="3" xr:uid="{00000000-0005-0000-0000-000002000000}"/>
    <cellStyle name="Normal" xfId="0" builtinId="0"/>
    <cellStyle name="Normal 2" xfId="4" xr:uid="{00000000-0005-0000-0000-000004000000}"/>
    <cellStyle name="Normal 3" xfId="6" xr:uid="{BA1C400B-2064-4E73-824C-B0FB3EB358E1}"/>
    <cellStyle name="Normal_family-budget-planner" xfId="5" xr:uid="{00000000-0005-0000-0000-000005000000}"/>
  </cellStyles>
  <dxfs count="17">
    <dxf>
      <fill>
        <patternFill>
          <bgColor theme="0" tint="-0.24994659260841701"/>
        </patternFill>
      </fill>
    </dxf>
    <dxf>
      <fill>
        <patternFill>
          <bgColor theme="8" tint="0.79998168889431442"/>
        </patternFill>
      </fill>
    </dxf>
    <dxf>
      <fill>
        <patternFill>
          <bgColor theme="8"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6" tint="0.79998168889431442"/>
        </patternFill>
      </fill>
    </dxf>
    <dxf>
      <fill>
        <patternFill>
          <bgColor theme="0" tint="-0.24994659260841701"/>
        </patternFill>
      </fill>
    </dxf>
    <dxf>
      <fill>
        <patternFill>
          <bgColor theme="8" tint="0.79998168889431442"/>
        </patternFill>
      </fill>
    </dxf>
    <dxf>
      <fill>
        <patternFill>
          <bgColor theme="8"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6" tint="0.79998168889431442"/>
        </patternFill>
      </fill>
    </dxf>
    <dxf>
      <font>
        <b/>
        <i val="0"/>
        <color theme="1"/>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14</xdr:col>
      <xdr:colOff>573617</xdr:colOff>
      <xdr:row>0</xdr:row>
      <xdr:rowOff>304800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48450" y="0"/>
          <a:ext cx="1354667"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4295775</xdr:colOff>
      <xdr:row>0</xdr:row>
      <xdr:rowOff>28575</xdr:rowOff>
    </xdr:from>
    <xdr:to>
      <xdr:col>1</xdr:col>
      <xdr:colOff>5777442</xdr:colOff>
      <xdr:row>0</xdr:row>
      <xdr:rowOff>361950</xdr:rowOff>
    </xdr:to>
    <xdr:pic>
      <xdr:nvPicPr>
        <xdr:cNvPr id="4" name="Picture 3">
          <a:hlinkClick xmlns:r="http://schemas.openxmlformats.org/officeDocument/2006/relationships" r:id="rId1"/>
          <a:extLst>
            <a:ext uri="{FF2B5EF4-FFF2-40B4-BE49-F238E27FC236}">
              <a16:creationId xmlns:a16="http://schemas.microsoft.com/office/drawing/2014/main" id="{53898433-D61E-4543-B038-FFE46AB3788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48225" y="28575"/>
          <a:ext cx="1481667" cy="333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C6CCDC44-D961-49A8-BF63-A15806E4E0B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yearly-calendar.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calendars/yearly-schedule-of-events.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calendars/yearly-schedule-of-events.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2.png"/><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33"/>
  <sheetViews>
    <sheetView showGridLines="0" tabSelected="1" zoomScaleNormal="100" workbookViewId="0">
      <selection activeCell="B3" sqref="B3:D3"/>
    </sheetView>
  </sheetViews>
  <sheetFormatPr defaultRowHeight="12.75" x14ac:dyDescent="0.2"/>
  <cols>
    <col min="1" max="1" width="2" style="2" customWidth="1"/>
    <col min="2" max="8" width="3.28515625" style="2" customWidth="1"/>
    <col min="9" max="9" width="2.7109375" style="2" customWidth="1"/>
    <col min="10" max="10" width="14.7109375" style="2" customWidth="1"/>
    <col min="11" max="11" width="39.140625" style="2" customWidth="1"/>
    <col min="12" max="12" width="12.140625" style="2" customWidth="1"/>
    <col min="13" max="13" width="6" style="2" customWidth="1"/>
    <col min="14" max="14" width="11.7109375" style="2" customWidth="1"/>
    <col min="15" max="15" width="15.7109375" style="2" customWidth="1"/>
    <col min="16" max="16384" width="9.140625" style="2"/>
  </cols>
  <sheetData>
    <row r="1" spans="1:15" ht="25.5" customHeight="1" x14ac:dyDescent="0.2">
      <c r="A1" s="28" t="s">
        <v>34</v>
      </c>
      <c r="B1" s="29"/>
      <c r="C1" s="29"/>
      <c r="D1" s="29"/>
      <c r="E1" s="29"/>
      <c r="F1" s="29"/>
      <c r="G1" s="29"/>
      <c r="H1" s="29"/>
      <c r="I1" s="29"/>
      <c r="J1" s="29"/>
      <c r="K1" s="29"/>
      <c r="L1" s="30"/>
      <c r="M1" s="24"/>
      <c r="N1" s="24"/>
      <c r="O1" s="24"/>
    </row>
    <row r="2" spans="1:15" s="57" customFormat="1" ht="11.25" x14ac:dyDescent="0.2">
      <c r="A2" s="55"/>
      <c r="B2" s="63" t="s">
        <v>0</v>
      </c>
      <c r="C2" s="63"/>
      <c r="D2" s="63"/>
      <c r="E2" s="25"/>
      <c r="F2" s="26" t="s">
        <v>1</v>
      </c>
      <c r="G2" s="55"/>
      <c r="H2" s="55"/>
      <c r="I2" s="55"/>
      <c r="J2" s="55"/>
      <c r="K2" s="55"/>
      <c r="L2" s="55"/>
      <c r="M2" s="55"/>
      <c r="N2" s="49" t="s">
        <v>79</v>
      </c>
      <c r="O2" s="55"/>
    </row>
    <row r="3" spans="1:15" x14ac:dyDescent="0.2">
      <c r="A3" s="24"/>
      <c r="B3" s="60">
        <v>2023</v>
      </c>
      <c r="C3" s="61"/>
      <c r="D3" s="62"/>
      <c r="E3" s="25"/>
      <c r="F3" s="3">
        <v>1</v>
      </c>
      <c r="G3" s="27" t="s">
        <v>30</v>
      </c>
      <c r="H3" s="24"/>
      <c r="I3" s="24"/>
      <c r="J3" s="24"/>
      <c r="K3" s="24"/>
      <c r="L3" s="24"/>
      <c r="M3" s="24"/>
      <c r="N3" s="50" t="s">
        <v>33</v>
      </c>
      <c r="O3" s="24"/>
    </row>
    <row r="4" spans="1:15" s="57" customFormat="1" ht="11.25" x14ac:dyDescent="0.2">
      <c r="A4" s="55"/>
      <c r="B4" s="55"/>
      <c r="C4" s="55"/>
      <c r="D4" s="55"/>
      <c r="E4" s="55"/>
      <c r="F4" s="55"/>
      <c r="G4" s="55"/>
      <c r="H4" s="55"/>
      <c r="I4" s="55"/>
      <c r="J4" s="55"/>
      <c r="K4" s="55"/>
      <c r="L4" s="55"/>
      <c r="M4" s="55"/>
      <c r="N4" s="56"/>
      <c r="O4" s="55"/>
    </row>
    <row r="5" spans="1:15" x14ac:dyDescent="0.2">
      <c r="N5" s="51"/>
    </row>
    <row r="6" spans="1:15" s="4" customFormat="1" ht="26.25" customHeight="1" x14ac:dyDescent="0.2">
      <c r="A6" s="2"/>
      <c r="B6" s="67" t="s">
        <v>34</v>
      </c>
      <c r="C6" s="67"/>
      <c r="D6" s="67"/>
      <c r="E6" s="67"/>
      <c r="F6" s="67"/>
      <c r="G6" s="67"/>
      <c r="H6" s="67"/>
      <c r="I6" s="67"/>
      <c r="J6" s="67"/>
      <c r="K6" s="67"/>
      <c r="L6" s="67"/>
      <c r="N6" s="52" t="s">
        <v>76</v>
      </c>
    </row>
    <row r="7" spans="1:15" s="5" customFormat="1" ht="24" customHeight="1" x14ac:dyDescent="0.2">
      <c r="A7" s="4"/>
      <c r="B7" s="68" t="s">
        <v>35</v>
      </c>
      <c r="C7" s="68"/>
      <c r="D7" s="68"/>
      <c r="E7" s="68"/>
      <c r="F7" s="68"/>
      <c r="G7" s="68"/>
      <c r="H7" s="68"/>
      <c r="I7" s="68"/>
      <c r="J7" s="68"/>
      <c r="K7" s="68"/>
      <c r="L7" s="68"/>
      <c r="N7" s="52" t="s">
        <v>64</v>
      </c>
    </row>
    <row r="8" spans="1:15" s="1" customFormat="1" ht="12" x14ac:dyDescent="0.2">
      <c r="B8" s="13"/>
      <c r="C8" s="14"/>
      <c r="D8" s="14"/>
      <c r="E8" s="14"/>
      <c r="F8" s="14"/>
      <c r="G8" s="14"/>
      <c r="H8" s="14"/>
      <c r="I8" s="14"/>
      <c r="J8" s="15"/>
      <c r="K8" s="14"/>
      <c r="L8" s="14"/>
      <c r="N8" s="53"/>
    </row>
    <row r="9" spans="1:15" s="1" customFormat="1" ht="12" hidden="1" x14ac:dyDescent="0.2">
      <c r="B9" s="13"/>
      <c r="C9" s="14"/>
      <c r="D9" s="14"/>
      <c r="E9" s="14"/>
      <c r="F9" s="14"/>
      <c r="G9" s="14"/>
      <c r="H9" s="14"/>
      <c r="I9" s="14"/>
      <c r="J9" s="15" t="s">
        <v>31</v>
      </c>
      <c r="K9" s="14"/>
      <c r="L9" s="14"/>
      <c r="N9" s="53"/>
    </row>
    <row r="10" spans="1:15" s="1" customFormat="1" x14ac:dyDescent="0.2">
      <c r="B10" s="14"/>
      <c r="C10" s="14"/>
      <c r="D10" s="14"/>
      <c r="E10" s="14"/>
      <c r="F10" s="14"/>
      <c r="G10" s="14"/>
      <c r="H10" s="14"/>
      <c r="I10" s="14"/>
      <c r="J10" s="14"/>
      <c r="K10" s="14"/>
      <c r="L10" s="14"/>
      <c r="N10" s="54" t="s">
        <v>32</v>
      </c>
    </row>
    <row r="11" spans="1:15" s="8" customFormat="1" ht="15.75" x14ac:dyDescent="0.25">
      <c r="A11" s="2"/>
      <c r="B11" s="64">
        <f>DATE($B$3,1,1)</f>
        <v>44927</v>
      </c>
      <c r="C11" s="66"/>
      <c r="D11" s="66"/>
      <c r="E11" s="66"/>
      <c r="F11" s="66"/>
      <c r="G11" s="66"/>
      <c r="H11" s="66"/>
      <c r="I11" s="6"/>
      <c r="J11" s="31" t="str">
        <f>TEXT(B11,"mmmm")</f>
        <v>January</v>
      </c>
      <c r="K11" s="32"/>
      <c r="L11" s="33"/>
      <c r="M11" s="7"/>
      <c r="N11" s="46" t="s">
        <v>25</v>
      </c>
    </row>
    <row r="12" spans="1:15" x14ac:dyDescent="0.2">
      <c r="A12" s="8"/>
      <c r="B12" s="39" t="str">
        <f>CHOOSE(1+MOD($F$3+1-2,7),"Su","M","Tu","W","Th","F","Sa")</f>
        <v>Su</v>
      </c>
      <c r="C12" s="40" t="str">
        <f>CHOOSE(1+MOD($F$3+2-2,7),"Su","M","Tu","W","Th","F","Sa")</f>
        <v>M</v>
      </c>
      <c r="D12" s="40" t="str">
        <f>CHOOSE(1+MOD($F$3+3-2,7),"Su","M","Tu","W","Th","F","Sa")</f>
        <v>Tu</v>
      </c>
      <c r="E12" s="40" t="str">
        <f>CHOOSE(1+MOD($F$3+4-2,7),"Su","M","Tu","W","Th","F","Sa")</f>
        <v>W</v>
      </c>
      <c r="F12" s="40" t="str">
        <f>CHOOSE(1+MOD($F$3+5-2,7),"Su","M","Tu","W","Th","F","Sa")</f>
        <v>Th</v>
      </c>
      <c r="G12" s="40" t="str">
        <f>CHOOSE(1+MOD($F$3+6-2,7),"Su","M","Tu","W","Th","F","Sa")</f>
        <v>F</v>
      </c>
      <c r="H12" s="41" t="str">
        <f>CHOOSE(1+MOD($F$3+7-2,7),"Su","M","Tu","W","Th","F","Sa")</f>
        <v>Sa</v>
      </c>
      <c r="I12" s="8"/>
      <c r="J12" s="12">
        <f>DATE(YEAR($B$11),1,1)</f>
        <v>44927</v>
      </c>
      <c r="K12" s="2" t="s">
        <v>24</v>
      </c>
      <c r="L12" s="1" t="s">
        <v>25</v>
      </c>
      <c r="N12" s="44" t="s">
        <v>26</v>
      </c>
    </row>
    <row r="13" spans="1:15" x14ac:dyDescent="0.2">
      <c r="B13" s="38">
        <f>IF(WEEKDAY(B11,1)=$F$3,B11,"")</f>
        <v>44927</v>
      </c>
      <c r="C13" s="38">
        <f>IF(B13="",IF(WEEKDAY(B11,1)=MOD($F$3,7)+1,B11,""),B13+1)</f>
        <v>44928</v>
      </c>
      <c r="D13" s="38">
        <f>IF(C13="",IF(WEEKDAY(B11,1)=MOD($F$3+1,7)+1,B11,""),C13+1)</f>
        <v>44929</v>
      </c>
      <c r="E13" s="38">
        <f>IF(D13="",IF(WEEKDAY(B11,1)=MOD($F$3+2,7)+1,B11,""),D13+1)</f>
        <v>44930</v>
      </c>
      <c r="F13" s="38">
        <f>IF(E13="",IF(WEEKDAY(B11,1)=MOD($F$3+3,7)+1,B11,""),E13+1)</f>
        <v>44931</v>
      </c>
      <c r="G13" s="38">
        <f>IF(F13="",IF(WEEKDAY(B11,1)=MOD($F$3+4,7)+1,B11,""),F13+1)</f>
        <v>44932</v>
      </c>
      <c r="H13" s="38">
        <f>IF(G13="",IF(WEEKDAY(B11,1)=MOD($F$3+5,7)+1,B11,""),G13+1)</f>
        <v>44933</v>
      </c>
      <c r="J13" s="12">
        <f>(DATE(YEAR($B$11),1,1)+(3-1)*7)+IF(2&lt;WEEKDAY(DATE(YEAR($B$11),1,1)),2+7-WEEKDAY(DATE(YEAR($B$11),1,1)),2-WEEKDAY(DATE(YEAR($B$11),1,1)))</f>
        <v>44942</v>
      </c>
      <c r="K13" s="2" t="s">
        <v>23</v>
      </c>
      <c r="L13" s="1" t="s">
        <v>25</v>
      </c>
      <c r="N13" s="45" t="s">
        <v>27</v>
      </c>
    </row>
    <row r="14" spans="1:15" x14ac:dyDescent="0.2">
      <c r="B14" s="38">
        <f>IF(H13="","",IF(MONTH(H13+1)&lt;&gt;MONTH(H13),"",H13+1))</f>
        <v>44934</v>
      </c>
      <c r="C14" s="38">
        <f>IF(B14="","",IF(MONTH(B14+1)&lt;&gt;MONTH(B14),"",B14+1))</f>
        <v>44935</v>
      </c>
      <c r="D14" s="38">
        <f t="shared" ref="D14:H14" si="0">IF(C14="","",IF(MONTH(C14+1)&lt;&gt;MONTH(C14),"",C14+1))</f>
        <v>44936</v>
      </c>
      <c r="E14" s="38">
        <f t="shared" si="0"/>
        <v>44937</v>
      </c>
      <c r="F14" s="38">
        <f t="shared" si="0"/>
        <v>44938</v>
      </c>
      <c r="G14" s="38">
        <f t="shared" si="0"/>
        <v>44939</v>
      </c>
      <c r="H14" s="38">
        <f t="shared" si="0"/>
        <v>44940</v>
      </c>
      <c r="J14" s="12">
        <v>43467</v>
      </c>
      <c r="K14" s="2" t="s">
        <v>28</v>
      </c>
      <c r="L14" s="1" t="s">
        <v>26</v>
      </c>
      <c r="N14" s="36" t="s">
        <v>61</v>
      </c>
    </row>
    <row r="15" spans="1:15" x14ac:dyDescent="0.2">
      <c r="B15" s="38">
        <f t="shared" ref="B15:B18" si="1">IF(H14="","",IF(MONTH(H14+1)&lt;&gt;MONTH(H14),"",H14+1))</f>
        <v>44941</v>
      </c>
      <c r="C15" s="38">
        <f t="shared" ref="C15:H15" si="2">IF(B15="","",IF(MONTH(B15+1)&lt;&gt;MONTH(B15),"",B15+1))</f>
        <v>44942</v>
      </c>
      <c r="D15" s="38">
        <f t="shared" si="2"/>
        <v>44943</v>
      </c>
      <c r="E15" s="38">
        <f t="shared" si="2"/>
        <v>44944</v>
      </c>
      <c r="F15" s="38">
        <f t="shared" si="2"/>
        <v>44945</v>
      </c>
      <c r="G15" s="38">
        <f t="shared" si="2"/>
        <v>44946</v>
      </c>
      <c r="H15" s="38">
        <f t="shared" si="2"/>
        <v>44947</v>
      </c>
      <c r="J15" s="12">
        <v>43483</v>
      </c>
      <c r="K15" t="s">
        <v>60</v>
      </c>
      <c r="L15" s="1" t="s">
        <v>27</v>
      </c>
      <c r="N15" s="43" t="s">
        <v>58</v>
      </c>
    </row>
    <row r="16" spans="1:15" x14ac:dyDescent="0.2">
      <c r="B16" s="38">
        <f t="shared" si="1"/>
        <v>44948</v>
      </c>
      <c r="C16" s="38">
        <f t="shared" ref="C16:H16" si="3">IF(B16="","",IF(MONTH(B16+1)&lt;&gt;MONTH(B16),"",B16+1))</f>
        <v>44949</v>
      </c>
      <c r="D16" s="38">
        <f t="shared" si="3"/>
        <v>44950</v>
      </c>
      <c r="E16" s="38">
        <f t="shared" si="3"/>
        <v>44951</v>
      </c>
      <c r="F16" s="38">
        <f t="shared" si="3"/>
        <v>44952</v>
      </c>
      <c r="G16" s="38">
        <f t="shared" si="3"/>
        <v>44953</v>
      </c>
      <c r="H16" s="38">
        <f t="shared" si="3"/>
        <v>44954</v>
      </c>
      <c r="J16" s="12">
        <v>43488</v>
      </c>
      <c r="K16" t="s">
        <v>29</v>
      </c>
      <c r="L16" s="1" t="s">
        <v>58</v>
      </c>
      <c r="N16" s="37" t="s">
        <v>59</v>
      </c>
    </row>
    <row r="17" spans="2:14" x14ac:dyDescent="0.2">
      <c r="B17" s="38">
        <f t="shared" si="1"/>
        <v>44955</v>
      </c>
      <c r="C17" s="38">
        <f t="shared" ref="C17:H17" si="4">IF(B17="","",IF(MONTH(B17+1)&lt;&gt;MONTH(B17),"",B17+1))</f>
        <v>44956</v>
      </c>
      <c r="D17" s="38">
        <f t="shared" si="4"/>
        <v>44957</v>
      </c>
      <c r="E17" s="38" t="str">
        <f t="shared" si="4"/>
        <v/>
      </c>
      <c r="F17" s="38" t="str">
        <f t="shared" si="4"/>
        <v/>
      </c>
      <c r="G17" s="38" t="str">
        <f t="shared" si="4"/>
        <v/>
      </c>
      <c r="H17" s="38" t="str">
        <f t="shared" si="4"/>
        <v/>
      </c>
      <c r="J17" s="12">
        <v>43489</v>
      </c>
      <c r="K17" t="s">
        <v>62</v>
      </c>
      <c r="L17" s="1" t="s">
        <v>61</v>
      </c>
      <c r="N17" s="42" t="s">
        <v>59</v>
      </c>
    </row>
    <row r="18" spans="2:14" x14ac:dyDescent="0.2">
      <c r="B18" s="38" t="str">
        <f t="shared" si="1"/>
        <v/>
      </c>
      <c r="C18" s="38" t="str">
        <f t="shared" ref="C18:H18" si="5">IF(B18="","",IF(MONTH(B18+1)&lt;&gt;MONTH(B18),"",B18+1))</f>
        <v/>
      </c>
      <c r="D18" s="38" t="str">
        <f t="shared" si="5"/>
        <v/>
      </c>
      <c r="E18" s="38" t="str">
        <f t="shared" si="5"/>
        <v/>
      </c>
      <c r="F18" s="38" t="str">
        <f t="shared" si="5"/>
        <v/>
      </c>
      <c r="G18" s="38" t="str">
        <f t="shared" si="5"/>
        <v/>
      </c>
      <c r="H18" s="38" t="str">
        <f t="shared" si="5"/>
        <v/>
      </c>
      <c r="J18" s="12"/>
      <c r="L18" s="1"/>
      <c r="N18" s="47" t="s">
        <v>59</v>
      </c>
    </row>
    <row r="19" spans="2:14" x14ac:dyDescent="0.2">
      <c r="J19" s="12"/>
      <c r="L19" s="1"/>
      <c r="N19" s="51"/>
    </row>
    <row r="20" spans="2:14" x14ac:dyDescent="0.2">
      <c r="J20" s="12"/>
      <c r="L20" s="1"/>
      <c r="N20" s="52" t="s">
        <v>36</v>
      </c>
    </row>
    <row r="21" spans="2:14" s="10" customFormat="1" ht="15.75" x14ac:dyDescent="0.25">
      <c r="B21" s="64">
        <f>DATE($B$3,2,1)</f>
        <v>44958</v>
      </c>
      <c r="C21" s="65"/>
      <c r="D21" s="65"/>
      <c r="E21" s="65"/>
      <c r="F21" s="65"/>
      <c r="G21" s="65"/>
      <c r="H21" s="65"/>
      <c r="I21" s="9"/>
      <c r="J21" s="31" t="str">
        <f>TEXT(B21,"mmmm")</f>
        <v>February</v>
      </c>
      <c r="K21" s="32"/>
      <c r="L21" s="33"/>
      <c r="N21" s="51"/>
    </row>
    <row r="22" spans="2:14" x14ac:dyDescent="0.2">
      <c r="B22" s="39" t="str">
        <f>CHOOSE(1+MOD($F$3+1-2,7),"Su","M","Tu","W","Th","F","Sa")</f>
        <v>Su</v>
      </c>
      <c r="C22" s="40" t="str">
        <f>CHOOSE(1+MOD($F$3+2-2,7),"Su","M","Tu","W","Th","F","Sa")</f>
        <v>M</v>
      </c>
      <c r="D22" s="40" t="str">
        <f>CHOOSE(1+MOD($F$3+3-2,7),"Su","M","Tu","W","Th","F","Sa")</f>
        <v>Tu</v>
      </c>
      <c r="E22" s="40" t="str">
        <f>CHOOSE(1+MOD($F$3+4-2,7),"Su","M","Tu","W","Th","F","Sa")</f>
        <v>W</v>
      </c>
      <c r="F22" s="40" t="str">
        <f>CHOOSE(1+MOD($F$3+5-2,7),"Su","M","Tu","W","Th","F","Sa")</f>
        <v>Th</v>
      </c>
      <c r="G22" s="40" t="str">
        <f>CHOOSE(1+MOD($F$3+6-2,7),"Su","M","Tu","W","Th","F","Sa")</f>
        <v>F</v>
      </c>
      <c r="H22" s="41" t="str">
        <f>CHOOSE(1+MOD($F$3+7-2,7),"Su","M","Tu","W","Th","F","Sa")</f>
        <v>Sa</v>
      </c>
      <c r="I22" s="10"/>
      <c r="J22" s="12">
        <f>DATE(YEAR($B$21),2,2)</f>
        <v>44959</v>
      </c>
      <c r="K22" s="2" t="s">
        <v>15</v>
      </c>
      <c r="L22" s="1" t="s">
        <v>25</v>
      </c>
      <c r="N22" s="51"/>
    </row>
    <row r="23" spans="2:14" x14ac:dyDescent="0.2">
      <c r="B23" s="38" t="str">
        <f>IF(WEEKDAY(B21,1)=$F$3,B21,"")</f>
        <v/>
      </c>
      <c r="C23" s="38" t="str">
        <f>IF(B23="",IF(WEEKDAY(B21,1)=MOD($F$3,7)+1,B21,""),B23+1)</f>
        <v/>
      </c>
      <c r="D23" s="38" t="str">
        <f>IF(C23="",IF(WEEKDAY(B21,1)=MOD($F$3+1,7)+1,B21,""),C23+1)</f>
        <v/>
      </c>
      <c r="E23" s="38">
        <f>IF(D23="",IF(WEEKDAY(B21,1)=MOD($F$3+2,7)+1,B21,""),D23+1)</f>
        <v>44958</v>
      </c>
      <c r="F23" s="38">
        <f>IF(E23="",IF(WEEKDAY(B21,1)=MOD($F$3+3,7)+1,B21,""),E23+1)</f>
        <v>44959</v>
      </c>
      <c r="G23" s="38">
        <f>IF(F23="",IF(WEEKDAY(B21,1)=MOD($F$3+4,7)+1,B21,""),F23+1)</f>
        <v>44960</v>
      </c>
      <c r="H23" s="38">
        <f>IF(G23="",IF(WEEKDAY(B21,1)=MOD($F$3+5,7)+1,B21,""),G23+1)</f>
        <v>44961</v>
      </c>
      <c r="J23" s="12">
        <f>DATE(YEAR($B$21),2,12)</f>
        <v>44969</v>
      </c>
      <c r="K23" s="2" t="s">
        <v>16</v>
      </c>
      <c r="L23" s="1" t="s">
        <v>25</v>
      </c>
      <c r="N23" s="51"/>
    </row>
    <row r="24" spans="2:14" x14ac:dyDescent="0.2">
      <c r="B24" s="38">
        <f>IF(H23="","",IF(MONTH(H23+1)&lt;&gt;MONTH(H23),"",H23+1))</f>
        <v>44962</v>
      </c>
      <c r="C24" s="38">
        <f>IF(B24="","",IF(MONTH(B24+1)&lt;&gt;MONTH(B24),"",B24+1))</f>
        <v>44963</v>
      </c>
      <c r="D24" s="38">
        <f t="shared" ref="D24:H24" si="6">IF(C24="","",IF(MONTH(C24+1)&lt;&gt;MONTH(C24),"",C24+1))</f>
        <v>44964</v>
      </c>
      <c r="E24" s="38">
        <f t="shared" si="6"/>
        <v>44965</v>
      </c>
      <c r="F24" s="38">
        <f t="shared" si="6"/>
        <v>44966</v>
      </c>
      <c r="G24" s="38">
        <f t="shared" si="6"/>
        <v>44967</v>
      </c>
      <c r="H24" s="38">
        <f t="shared" si="6"/>
        <v>44968</v>
      </c>
      <c r="J24" s="12">
        <f>DATE(YEAR($B$21),2,14)</f>
        <v>44971</v>
      </c>
      <c r="K24" s="2" t="s">
        <v>17</v>
      </c>
      <c r="L24" s="1" t="s">
        <v>25</v>
      </c>
      <c r="N24" s="51"/>
    </row>
    <row r="25" spans="2:14" x14ac:dyDescent="0.2">
      <c r="B25" s="38">
        <f t="shared" ref="B25:B28" si="7">IF(H24="","",IF(MONTH(H24+1)&lt;&gt;MONTH(H24),"",H24+1))</f>
        <v>44969</v>
      </c>
      <c r="C25" s="38">
        <f t="shared" ref="C25:H25" si="8">IF(B25="","",IF(MONTH(B25+1)&lt;&gt;MONTH(B25),"",B25+1))</f>
        <v>44970</v>
      </c>
      <c r="D25" s="38">
        <f t="shared" si="8"/>
        <v>44971</v>
      </c>
      <c r="E25" s="38">
        <f t="shared" si="8"/>
        <v>44972</v>
      </c>
      <c r="F25" s="38">
        <f t="shared" si="8"/>
        <v>44973</v>
      </c>
      <c r="G25" s="38">
        <f t="shared" si="8"/>
        <v>44974</v>
      </c>
      <c r="H25" s="38">
        <f t="shared" si="8"/>
        <v>44975</v>
      </c>
      <c r="J25" s="12">
        <f>(DATE(YEAR($B$21),2,1)+(3-1)*7)+IF(2&lt;WEEKDAY(DATE(YEAR($B$21),2,1)),2+7-WEEKDAY(DATE(YEAR($B$21),2,1)),2-WEEKDAY(DATE(YEAR($B$21),2,1)))</f>
        <v>44977</v>
      </c>
      <c r="K25" s="2" t="s">
        <v>22</v>
      </c>
      <c r="L25" s="1" t="s">
        <v>25</v>
      </c>
      <c r="N25" s="51"/>
    </row>
    <row r="26" spans="2:14" x14ac:dyDescent="0.2">
      <c r="B26" s="38">
        <f t="shared" si="7"/>
        <v>44976</v>
      </c>
      <c r="C26" s="38">
        <f t="shared" ref="C26:H26" si="9">IF(B26="","",IF(MONTH(B26+1)&lt;&gt;MONTH(B26),"",B26+1))</f>
        <v>44977</v>
      </c>
      <c r="D26" s="38">
        <f t="shared" si="9"/>
        <v>44978</v>
      </c>
      <c r="E26" s="38">
        <f t="shared" si="9"/>
        <v>44979</v>
      </c>
      <c r="F26" s="38">
        <f t="shared" si="9"/>
        <v>44980</v>
      </c>
      <c r="G26" s="38">
        <f t="shared" si="9"/>
        <v>44981</v>
      </c>
      <c r="H26" s="38">
        <f t="shared" si="9"/>
        <v>44982</v>
      </c>
      <c r="J26" s="12"/>
      <c r="L26" s="1"/>
      <c r="N26" s="51"/>
    </row>
    <row r="27" spans="2:14" x14ac:dyDescent="0.2">
      <c r="B27" s="38">
        <f t="shared" si="7"/>
        <v>44983</v>
      </c>
      <c r="C27" s="38">
        <f t="shared" ref="C27:H27" si="10">IF(B27="","",IF(MONTH(B27+1)&lt;&gt;MONTH(B27),"",B27+1))</f>
        <v>44984</v>
      </c>
      <c r="D27" s="38">
        <f t="shared" si="10"/>
        <v>44985</v>
      </c>
      <c r="E27" s="38" t="str">
        <f t="shared" si="10"/>
        <v/>
      </c>
      <c r="F27" s="38" t="str">
        <f t="shared" si="10"/>
        <v/>
      </c>
      <c r="G27" s="38" t="str">
        <f t="shared" si="10"/>
        <v/>
      </c>
      <c r="H27" s="38" t="str">
        <f t="shared" si="10"/>
        <v/>
      </c>
      <c r="J27" s="12"/>
      <c r="L27" s="1"/>
      <c r="N27" s="51"/>
    </row>
    <row r="28" spans="2:14" x14ac:dyDescent="0.2">
      <c r="B28" s="38" t="str">
        <f t="shared" si="7"/>
        <v/>
      </c>
      <c r="C28" s="38" t="str">
        <f t="shared" ref="C28:H28" si="11">IF(B28="","",IF(MONTH(B28+1)&lt;&gt;MONTH(B28),"",B28+1))</f>
        <v/>
      </c>
      <c r="D28" s="38" t="str">
        <f t="shared" si="11"/>
        <v/>
      </c>
      <c r="E28" s="38" t="str">
        <f t="shared" si="11"/>
        <v/>
      </c>
      <c r="F28" s="38" t="str">
        <f t="shared" si="11"/>
        <v/>
      </c>
      <c r="G28" s="38" t="str">
        <f t="shared" si="11"/>
        <v/>
      </c>
      <c r="H28" s="38" t="str">
        <f t="shared" si="11"/>
        <v/>
      </c>
      <c r="J28" s="12"/>
      <c r="L28" s="1"/>
      <c r="N28" s="51"/>
    </row>
    <row r="29" spans="2:14" x14ac:dyDescent="0.2">
      <c r="J29" s="12"/>
      <c r="L29" s="1"/>
      <c r="N29" s="51"/>
    </row>
    <row r="30" spans="2:14" x14ac:dyDescent="0.2">
      <c r="J30" s="12"/>
      <c r="L30" s="1"/>
      <c r="N30" s="52" t="s">
        <v>36</v>
      </c>
    </row>
    <row r="31" spans="2:14" s="10" customFormat="1" ht="15.75" x14ac:dyDescent="0.25">
      <c r="B31" s="64">
        <f>DATE($B$3,3,1)</f>
        <v>44986</v>
      </c>
      <c r="C31" s="65"/>
      <c r="D31" s="65"/>
      <c r="E31" s="65"/>
      <c r="F31" s="65"/>
      <c r="G31" s="65"/>
      <c r="H31" s="65"/>
      <c r="I31" s="9"/>
      <c r="J31" s="31" t="str">
        <f>TEXT(B31,"mmmm")</f>
        <v>March</v>
      </c>
      <c r="K31" s="32"/>
      <c r="L31" s="33"/>
      <c r="N31" s="51"/>
    </row>
    <row r="32" spans="2:14" x14ac:dyDescent="0.2">
      <c r="B32" s="39" t="str">
        <f>CHOOSE(1+MOD($F$3+1-2,7),"Su","M","Tu","W","Th","F","Sa")</f>
        <v>Su</v>
      </c>
      <c r="C32" s="40" t="str">
        <f>CHOOSE(1+MOD($F$3+2-2,7),"Su","M","Tu","W","Th","F","Sa")</f>
        <v>M</v>
      </c>
      <c r="D32" s="40" t="str">
        <f>CHOOSE(1+MOD($F$3+3-2,7),"Su","M","Tu","W","Th","F","Sa")</f>
        <v>Tu</v>
      </c>
      <c r="E32" s="40" t="str">
        <f>CHOOSE(1+MOD($F$3+4-2,7),"Su","M","Tu","W","Th","F","Sa")</f>
        <v>W</v>
      </c>
      <c r="F32" s="40" t="str">
        <f>CHOOSE(1+MOD($F$3+5-2,7),"Su","M","Tu","W","Th","F","Sa")</f>
        <v>Th</v>
      </c>
      <c r="G32" s="40" t="str">
        <f>CHOOSE(1+MOD($F$3+6-2,7),"Su","M","Tu","W","Th","F","Sa")</f>
        <v>F</v>
      </c>
      <c r="H32" s="41" t="str">
        <f>CHOOSE(1+MOD($F$3+7-2,7),"Su","M","Tu","W","Th","F","Sa")</f>
        <v>Sa</v>
      </c>
      <c r="I32" s="10"/>
      <c r="J32" s="12">
        <f>DATE(YEAR($B$31),3,17)</f>
        <v>45002</v>
      </c>
      <c r="K32" s="2" t="s">
        <v>12</v>
      </c>
      <c r="L32" s="1" t="s">
        <v>25</v>
      </c>
      <c r="N32" s="51"/>
    </row>
    <row r="33" spans="2:14" x14ac:dyDescent="0.2">
      <c r="B33" s="38" t="str">
        <f>IF(WEEKDAY(B31,1)=$F$3,B31,"")</f>
        <v/>
      </c>
      <c r="C33" s="38" t="str">
        <f>IF(B33="",IF(WEEKDAY(B31,1)=MOD($F$3,7)+1,B31,""),B33+1)</f>
        <v/>
      </c>
      <c r="D33" s="38" t="str">
        <f>IF(C33="",IF(WEEKDAY(B31,1)=MOD($F$3+1,7)+1,B31,""),C33+1)</f>
        <v/>
      </c>
      <c r="E33" s="38">
        <f>IF(D33="",IF(WEEKDAY(B31,1)=MOD($F$3+2,7)+1,B31,""),D33+1)</f>
        <v>44986</v>
      </c>
      <c r="F33" s="38">
        <f>IF(E33="",IF(WEEKDAY(B31,1)=MOD($F$3+3,7)+1,B31,""),E33+1)</f>
        <v>44987</v>
      </c>
      <c r="G33" s="38">
        <f>IF(F33="",IF(WEEKDAY(B31,1)=MOD($F$3+4,7)+1,B31,""),F33+1)</f>
        <v>44988</v>
      </c>
      <c r="H33" s="38">
        <f>IF(G33="",IF(WEEKDAY(B31,1)=MOD($F$3+5,7)+1,B31,""),G33+1)</f>
        <v>44989</v>
      </c>
      <c r="J33" s="12">
        <f>(DATE(YEAR($B$31),3,1)+(2-1)*7)+IF(1&lt;WEEKDAY(DATE(YEAR($B$31),3,1)),1+7-WEEKDAY(DATE(YEAR($B$31),3,1)),1-WEEKDAY(DATE(YEAR($B$31),3,1)))</f>
        <v>44997</v>
      </c>
      <c r="K33" s="2" t="s">
        <v>51</v>
      </c>
      <c r="L33" s="1" t="s">
        <v>25</v>
      </c>
      <c r="N33" s="51"/>
    </row>
    <row r="34" spans="2:14" x14ac:dyDescent="0.2">
      <c r="B34" s="38">
        <f>IF(H33="","",IF(MONTH(H33+1)&lt;&gt;MONTH(H33),"",H33+1))</f>
        <v>44990</v>
      </c>
      <c r="C34" s="38">
        <f>IF(B34="","",IF(MONTH(B34+1)&lt;&gt;MONTH(B34),"",B34+1))</f>
        <v>44991</v>
      </c>
      <c r="D34" s="38">
        <f t="shared" ref="D34:H34" si="12">IF(C34="","",IF(MONTH(C34+1)&lt;&gt;MONTH(C34),"",C34+1))</f>
        <v>44992</v>
      </c>
      <c r="E34" s="38">
        <f t="shared" si="12"/>
        <v>44993</v>
      </c>
      <c r="F34" s="38">
        <f t="shared" si="12"/>
        <v>44994</v>
      </c>
      <c r="G34" s="38">
        <f t="shared" si="12"/>
        <v>44995</v>
      </c>
      <c r="H34" s="38">
        <f t="shared" si="12"/>
        <v>44996</v>
      </c>
      <c r="J34" s="12"/>
      <c r="L34" s="1"/>
      <c r="N34" s="51"/>
    </row>
    <row r="35" spans="2:14" x14ac:dyDescent="0.2">
      <c r="B35" s="38">
        <f t="shared" ref="B35:B38" si="13">IF(H34="","",IF(MONTH(H34+1)&lt;&gt;MONTH(H34),"",H34+1))</f>
        <v>44997</v>
      </c>
      <c r="C35" s="38">
        <f t="shared" ref="C35:H35" si="14">IF(B35="","",IF(MONTH(B35+1)&lt;&gt;MONTH(B35),"",B35+1))</f>
        <v>44998</v>
      </c>
      <c r="D35" s="38">
        <f t="shared" si="14"/>
        <v>44999</v>
      </c>
      <c r="E35" s="38">
        <f t="shared" si="14"/>
        <v>45000</v>
      </c>
      <c r="F35" s="38">
        <f t="shared" si="14"/>
        <v>45001</v>
      </c>
      <c r="G35" s="38">
        <f t="shared" si="14"/>
        <v>45002</v>
      </c>
      <c r="H35" s="38">
        <f t="shared" si="14"/>
        <v>45003</v>
      </c>
      <c r="J35" s="12"/>
      <c r="L35" s="1"/>
      <c r="N35" s="51"/>
    </row>
    <row r="36" spans="2:14" x14ac:dyDescent="0.2">
      <c r="B36" s="38">
        <f t="shared" si="13"/>
        <v>45004</v>
      </c>
      <c r="C36" s="38">
        <f t="shared" ref="C36:H36" si="15">IF(B36="","",IF(MONTH(B36+1)&lt;&gt;MONTH(B36),"",B36+1))</f>
        <v>45005</v>
      </c>
      <c r="D36" s="38">
        <f t="shared" si="15"/>
        <v>45006</v>
      </c>
      <c r="E36" s="38">
        <f t="shared" si="15"/>
        <v>45007</v>
      </c>
      <c r="F36" s="38">
        <f t="shared" si="15"/>
        <v>45008</v>
      </c>
      <c r="G36" s="38">
        <f t="shared" si="15"/>
        <v>45009</v>
      </c>
      <c r="H36" s="38">
        <f t="shared" si="15"/>
        <v>45010</v>
      </c>
      <c r="J36" s="12"/>
      <c r="L36" s="1"/>
      <c r="N36" s="51"/>
    </row>
    <row r="37" spans="2:14" x14ac:dyDescent="0.2">
      <c r="B37" s="38">
        <f t="shared" si="13"/>
        <v>45011</v>
      </c>
      <c r="C37" s="38">
        <f t="shared" ref="C37:H37" si="16">IF(B37="","",IF(MONTH(B37+1)&lt;&gt;MONTH(B37),"",B37+1))</f>
        <v>45012</v>
      </c>
      <c r="D37" s="38">
        <f t="shared" si="16"/>
        <v>45013</v>
      </c>
      <c r="E37" s="38">
        <f t="shared" si="16"/>
        <v>45014</v>
      </c>
      <c r="F37" s="38">
        <f t="shared" si="16"/>
        <v>45015</v>
      </c>
      <c r="G37" s="38">
        <f t="shared" si="16"/>
        <v>45016</v>
      </c>
      <c r="H37" s="38" t="str">
        <f t="shared" si="16"/>
        <v/>
      </c>
      <c r="J37" s="12"/>
      <c r="L37" s="1"/>
      <c r="N37" s="51"/>
    </row>
    <row r="38" spans="2:14" x14ac:dyDescent="0.2">
      <c r="B38" s="38" t="str">
        <f t="shared" si="13"/>
        <v/>
      </c>
      <c r="C38" s="38" t="str">
        <f t="shared" ref="C38:H38" si="17">IF(B38="","",IF(MONTH(B38+1)&lt;&gt;MONTH(B38),"",B38+1))</f>
        <v/>
      </c>
      <c r="D38" s="38" t="str">
        <f t="shared" si="17"/>
        <v/>
      </c>
      <c r="E38" s="38" t="str">
        <f t="shared" si="17"/>
        <v/>
      </c>
      <c r="F38" s="38" t="str">
        <f t="shared" si="17"/>
        <v/>
      </c>
      <c r="G38" s="38" t="str">
        <f t="shared" si="17"/>
        <v/>
      </c>
      <c r="H38" s="38" t="str">
        <f t="shared" si="17"/>
        <v/>
      </c>
      <c r="J38" s="12"/>
      <c r="L38" s="1"/>
      <c r="N38" s="51"/>
    </row>
    <row r="39" spans="2:14" x14ac:dyDescent="0.2">
      <c r="J39" s="12"/>
      <c r="L39" s="1"/>
      <c r="N39" s="51"/>
    </row>
    <row r="40" spans="2:14" x14ac:dyDescent="0.2">
      <c r="J40" s="12"/>
      <c r="L40" s="1"/>
      <c r="N40" s="52" t="s">
        <v>36</v>
      </c>
    </row>
    <row r="41" spans="2:14" s="10" customFormat="1" ht="15.75" x14ac:dyDescent="0.25">
      <c r="B41" s="64">
        <f>DATE($B$3,4,1)</f>
        <v>45017</v>
      </c>
      <c r="C41" s="65"/>
      <c r="D41" s="65"/>
      <c r="E41" s="65"/>
      <c r="F41" s="65"/>
      <c r="G41" s="65"/>
      <c r="H41" s="65"/>
      <c r="I41" s="9"/>
      <c r="J41" s="31" t="str">
        <f>TEXT(B41,"mmmm")</f>
        <v>April</v>
      </c>
      <c r="K41" s="32"/>
      <c r="L41" s="33"/>
      <c r="N41" s="51"/>
    </row>
    <row r="42" spans="2:14" x14ac:dyDescent="0.2">
      <c r="B42" s="39" t="str">
        <f>CHOOSE(1+MOD($F$3+1-2,7),"Su","M","Tu","W","Th","F","Sa")</f>
        <v>Su</v>
      </c>
      <c r="C42" s="40" t="str">
        <f>CHOOSE(1+MOD($F$3+2-2,7),"Su","M","Tu","W","Th","F","Sa")</f>
        <v>M</v>
      </c>
      <c r="D42" s="40" t="str">
        <f>CHOOSE(1+MOD($F$3+3-2,7),"Su","M","Tu","W","Th","F","Sa")</f>
        <v>Tu</v>
      </c>
      <c r="E42" s="40" t="str">
        <f>CHOOSE(1+MOD($F$3+4-2,7),"Su","M","Tu","W","Th","F","Sa")</f>
        <v>W</v>
      </c>
      <c r="F42" s="40" t="str">
        <f>CHOOSE(1+MOD($F$3+5-2,7),"Su","M","Tu","W","Th","F","Sa")</f>
        <v>Th</v>
      </c>
      <c r="G42" s="40" t="str">
        <f>CHOOSE(1+MOD($F$3+6-2,7),"Su","M","Tu","W","Th","F","Sa")</f>
        <v>F</v>
      </c>
      <c r="H42" s="41" t="str">
        <f>CHOOSE(1+MOD($F$3+7-2,7),"Su","M","Tu","W","Th","F","Sa")</f>
        <v>Sa</v>
      </c>
      <c r="I42" s="10"/>
      <c r="J42" s="12">
        <f>DATE(YEAR($B$41),4,1)</f>
        <v>45017</v>
      </c>
      <c r="K42" s="2" t="s">
        <v>13</v>
      </c>
      <c r="L42" s="1" t="s">
        <v>25</v>
      </c>
      <c r="N42" s="51"/>
    </row>
    <row r="43" spans="2:14" x14ac:dyDescent="0.2">
      <c r="B43" s="38" t="str">
        <f>IF(WEEKDAY(B41,1)=$F$3,B41,"")</f>
        <v/>
      </c>
      <c r="C43" s="38" t="str">
        <f>IF(B43="",IF(WEEKDAY(B41,1)=MOD($F$3,7)+1,B41,""),B43+1)</f>
        <v/>
      </c>
      <c r="D43" s="38" t="str">
        <f>IF(C43="",IF(WEEKDAY(B41,1)=MOD($F$3+1,7)+1,B41,""),C43+1)</f>
        <v/>
      </c>
      <c r="E43" s="38" t="str">
        <f>IF(D43="",IF(WEEKDAY(B41,1)=MOD($F$3+2,7)+1,B41,""),D43+1)</f>
        <v/>
      </c>
      <c r="F43" s="38" t="str">
        <f>IF(E43="",IF(WEEKDAY(B41,1)=MOD($F$3+3,7)+1,B41,""),E43+1)</f>
        <v/>
      </c>
      <c r="G43" s="38" t="str">
        <f>IF(F43="",IF(WEEKDAY(B41,1)=MOD($F$3+4,7)+1,B41,""),F43+1)</f>
        <v/>
      </c>
      <c r="H43" s="38">
        <f>IF(G43="",IF(WEEKDAY(B41,1)=MOD($F$3+5,7)+1,B41,""),G43+1)</f>
        <v>45017</v>
      </c>
      <c r="J43" s="12">
        <f>DATE(YEAR($B$41),4,22)</f>
        <v>45038</v>
      </c>
      <c r="K43" s="2" t="s">
        <v>18</v>
      </c>
      <c r="L43" s="1" t="s">
        <v>25</v>
      </c>
      <c r="N43" s="51"/>
    </row>
    <row r="44" spans="2:14" x14ac:dyDescent="0.2">
      <c r="B44" s="38">
        <f>IF(H43="","",IF(MONTH(H43+1)&lt;&gt;MONTH(H43),"",H43+1))</f>
        <v>45018</v>
      </c>
      <c r="C44" s="38">
        <f>IF(B44="","",IF(MONTH(B44+1)&lt;&gt;MONTH(B44),"",B44+1))</f>
        <v>45019</v>
      </c>
      <c r="D44" s="38">
        <f t="shared" ref="D44:H44" si="18">IF(C44="","",IF(MONTH(C44+1)&lt;&gt;MONTH(C44),"",C44+1))</f>
        <v>45020</v>
      </c>
      <c r="E44" s="38">
        <f t="shared" si="18"/>
        <v>45021</v>
      </c>
      <c r="F44" s="38">
        <f t="shared" si="18"/>
        <v>45022</v>
      </c>
      <c r="G44" s="38">
        <f t="shared" si="18"/>
        <v>45023</v>
      </c>
      <c r="H44" s="38">
        <f t="shared" si="18"/>
        <v>45024</v>
      </c>
      <c r="J44" s="12"/>
      <c r="L44" s="1"/>
      <c r="N44" s="51"/>
    </row>
    <row r="45" spans="2:14" x14ac:dyDescent="0.2">
      <c r="B45" s="38">
        <f t="shared" ref="B45:B48" si="19">IF(H44="","",IF(MONTH(H44+1)&lt;&gt;MONTH(H44),"",H44+1))</f>
        <v>45025</v>
      </c>
      <c r="C45" s="38">
        <f t="shared" ref="C45:H45" si="20">IF(B45="","",IF(MONTH(B45+1)&lt;&gt;MONTH(B45),"",B45+1))</f>
        <v>45026</v>
      </c>
      <c r="D45" s="38">
        <f t="shared" si="20"/>
        <v>45027</v>
      </c>
      <c r="E45" s="38">
        <f t="shared" si="20"/>
        <v>45028</v>
      </c>
      <c r="F45" s="38">
        <f t="shared" si="20"/>
        <v>45029</v>
      </c>
      <c r="G45" s="38">
        <f t="shared" si="20"/>
        <v>45030</v>
      </c>
      <c r="H45" s="38">
        <f t="shared" si="20"/>
        <v>45031</v>
      </c>
      <c r="J45" s="12"/>
      <c r="L45" s="1"/>
      <c r="N45" s="51"/>
    </row>
    <row r="46" spans="2:14" x14ac:dyDescent="0.2">
      <c r="B46" s="38">
        <f t="shared" si="19"/>
        <v>45032</v>
      </c>
      <c r="C46" s="38">
        <f t="shared" ref="C46:H46" si="21">IF(B46="","",IF(MONTH(B46+1)&lt;&gt;MONTH(B46),"",B46+1))</f>
        <v>45033</v>
      </c>
      <c r="D46" s="38">
        <f t="shared" si="21"/>
        <v>45034</v>
      </c>
      <c r="E46" s="38">
        <f t="shared" si="21"/>
        <v>45035</v>
      </c>
      <c r="F46" s="38">
        <f t="shared" si="21"/>
        <v>45036</v>
      </c>
      <c r="G46" s="38">
        <f t="shared" si="21"/>
        <v>45037</v>
      </c>
      <c r="H46" s="38">
        <f t="shared" si="21"/>
        <v>45038</v>
      </c>
      <c r="J46" s="12"/>
      <c r="L46" s="1"/>
      <c r="N46" s="51"/>
    </row>
    <row r="47" spans="2:14" x14ac:dyDescent="0.2">
      <c r="B47" s="38">
        <f t="shared" si="19"/>
        <v>45039</v>
      </c>
      <c r="C47" s="38">
        <f t="shared" ref="C47:H47" si="22">IF(B47="","",IF(MONTH(B47+1)&lt;&gt;MONTH(B47),"",B47+1))</f>
        <v>45040</v>
      </c>
      <c r="D47" s="38">
        <f t="shared" si="22"/>
        <v>45041</v>
      </c>
      <c r="E47" s="38">
        <f t="shared" si="22"/>
        <v>45042</v>
      </c>
      <c r="F47" s="38">
        <f t="shared" si="22"/>
        <v>45043</v>
      </c>
      <c r="G47" s="38">
        <f t="shared" si="22"/>
        <v>45044</v>
      </c>
      <c r="H47" s="38">
        <f t="shared" si="22"/>
        <v>45045</v>
      </c>
      <c r="J47" s="12"/>
      <c r="L47" s="1"/>
      <c r="N47" s="51"/>
    </row>
    <row r="48" spans="2:14" x14ac:dyDescent="0.2">
      <c r="B48" s="38">
        <f t="shared" si="19"/>
        <v>45046</v>
      </c>
      <c r="C48" s="38" t="str">
        <f t="shared" ref="C48:H48" si="23">IF(B48="","",IF(MONTH(B48+1)&lt;&gt;MONTH(B48),"",B48+1))</f>
        <v/>
      </c>
      <c r="D48" s="38" t="str">
        <f t="shared" si="23"/>
        <v/>
      </c>
      <c r="E48" s="38" t="str">
        <f t="shared" si="23"/>
        <v/>
      </c>
      <c r="F48" s="38" t="str">
        <f t="shared" si="23"/>
        <v/>
      </c>
      <c r="G48" s="38" t="str">
        <f t="shared" si="23"/>
        <v/>
      </c>
      <c r="H48" s="38" t="str">
        <f t="shared" si="23"/>
        <v/>
      </c>
      <c r="J48" s="12"/>
      <c r="L48" s="1"/>
      <c r="N48" s="51"/>
    </row>
    <row r="49" spans="2:14" x14ac:dyDescent="0.2">
      <c r="J49" s="12"/>
      <c r="L49" s="1"/>
      <c r="N49" s="51"/>
    </row>
    <row r="50" spans="2:14" x14ac:dyDescent="0.2">
      <c r="J50" s="12"/>
      <c r="L50" s="1"/>
      <c r="N50" s="52" t="s">
        <v>36</v>
      </c>
    </row>
    <row r="51" spans="2:14" s="10" customFormat="1" ht="15.75" x14ac:dyDescent="0.25">
      <c r="B51" s="64">
        <f>DATE($B$3,5,1)</f>
        <v>45047</v>
      </c>
      <c r="C51" s="65"/>
      <c r="D51" s="65"/>
      <c r="E51" s="65"/>
      <c r="F51" s="65"/>
      <c r="G51" s="65"/>
      <c r="H51" s="65"/>
      <c r="I51" s="9"/>
      <c r="J51" s="31" t="str">
        <f>TEXT(B51,"mmmm")</f>
        <v>May</v>
      </c>
      <c r="K51" s="32"/>
      <c r="L51" s="33"/>
      <c r="N51" s="51"/>
    </row>
    <row r="52" spans="2:14" x14ac:dyDescent="0.2">
      <c r="B52" s="39" t="str">
        <f>CHOOSE(1+MOD($F$3+1-2,7),"Su","M","Tu","W","Th","F","Sa")</f>
        <v>Su</v>
      </c>
      <c r="C52" s="40" t="str">
        <f>CHOOSE(1+MOD($F$3+2-2,7),"Su","M","Tu","W","Th","F","Sa")</f>
        <v>M</v>
      </c>
      <c r="D52" s="40" t="str">
        <f>CHOOSE(1+MOD($F$3+3-2,7),"Su","M","Tu","W","Th","F","Sa")</f>
        <v>Tu</v>
      </c>
      <c r="E52" s="40" t="str">
        <f>CHOOSE(1+MOD($F$3+4-2,7),"Su","M","Tu","W","Th","F","Sa")</f>
        <v>W</v>
      </c>
      <c r="F52" s="40" t="str">
        <f>CHOOSE(1+MOD($F$3+5-2,7),"Su","M","Tu","W","Th","F","Sa")</f>
        <v>Th</v>
      </c>
      <c r="G52" s="40" t="str">
        <f>CHOOSE(1+MOD($F$3+6-2,7),"Su","M","Tu","W","Th","F","Sa")</f>
        <v>F</v>
      </c>
      <c r="H52" s="41" t="str">
        <f>CHOOSE(1+MOD($F$3+7-2,7),"Su","M","Tu","W","Th","F","Sa")</f>
        <v>Sa</v>
      </c>
      <c r="I52" s="10"/>
      <c r="J52" s="12">
        <f>(DATE(YEAR($B$51),6,1)+(0-1)*7)+IF(2&lt;WEEKDAY(DATE(YEAR($B$51),6,1)),2+7-WEEKDAY(DATE(YEAR($B$51),6,1)),2-WEEKDAY(DATE(YEAR($B$51),6,1)))</f>
        <v>45075</v>
      </c>
      <c r="K52" s="2" t="s">
        <v>19</v>
      </c>
      <c r="L52" s="1" t="s">
        <v>25</v>
      </c>
      <c r="N52" s="51"/>
    </row>
    <row r="53" spans="2:14" x14ac:dyDescent="0.2">
      <c r="B53" s="38" t="str">
        <f>IF(WEEKDAY(B51,1)=$F$3,B51,"")</f>
        <v/>
      </c>
      <c r="C53" s="38">
        <f>IF(B53="",IF(WEEKDAY(B51,1)=MOD($F$3,7)+1,B51,""),B53+1)</f>
        <v>45047</v>
      </c>
      <c r="D53" s="38">
        <f>IF(C53="",IF(WEEKDAY(B51,1)=MOD($F$3+1,7)+1,B51,""),C53+1)</f>
        <v>45048</v>
      </c>
      <c r="E53" s="38">
        <f>IF(D53="",IF(WEEKDAY(B51,1)=MOD($F$3+2,7)+1,B51,""),D53+1)</f>
        <v>45049</v>
      </c>
      <c r="F53" s="38">
        <f>IF(E53="",IF(WEEKDAY(B51,1)=MOD($F$3+3,7)+1,B51,""),E53+1)</f>
        <v>45050</v>
      </c>
      <c r="G53" s="38">
        <f>IF(F53="",IF(WEEKDAY(B51,1)=MOD($F$3+4,7)+1,B51,""),F53+1)</f>
        <v>45051</v>
      </c>
      <c r="H53" s="38">
        <f>IF(G53="",IF(WEEKDAY(B51,1)=MOD($F$3+5,7)+1,B51,""),G53+1)</f>
        <v>45052</v>
      </c>
      <c r="J53" s="12">
        <f>(DATE(YEAR($B$51),5,1)+(2-1)*7)+IF(1&lt;WEEKDAY(DATE(YEAR($B$51),5,1)),1+7-WEEKDAY(DATE(YEAR($B$51),5,1)),1-WEEKDAY(DATE(YEAR($B$51),5,1)))</f>
        <v>45060</v>
      </c>
      <c r="K53" s="2" t="s">
        <v>20</v>
      </c>
      <c r="L53" s="1" t="s">
        <v>25</v>
      </c>
      <c r="N53" s="51"/>
    </row>
    <row r="54" spans="2:14" x14ac:dyDescent="0.2">
      <c r="B54" s="38">
        <f>IF(H53="","",IF(MONTH(H53+1)&lt;&gt;MONTH(H53),"",H53+1))</f>
        <v>45053</v>
      </c>
      <c r="C54" s="38">
        <f>IF(B54="","",IF(MONTH(B54+1)&lt;&gt;MONTH(B54),"",B54+1))</f>
        <v>45054</v>
      </c>
      <c r="D54" s="38">
        <f t="shared" ref="D54:H54" si="24">IF(C54="","",IF(MONTH(C54+1)&lt;&gt;MONTH(C54),"",C54+1))</f>
        <v>45055</v>
      </c>
      <c r="E54" s="38">
        <f t="shared" si="24"/>
        <v>45056</v>
      </c>
      <c r="F54" s="38">
        <f t="shared" si="24"/>
        <v>45057</v>
      </c>
      <c r="G54" s="38">
        <f t="shared" si="24"/>
        <v>45058</v>
      </c>
      <c r="H54" s="38">
        <f t="shared" si="24"/>
        <v>45059</v>
      </c>
      <c r="J54" s="12"/>
      <c r="L54" s="1"/>
      <c r="N54" s="51"/>
    </row>
    <row r="55" spans="2:14" x14ac:dyDescent="0.2">
      <c r="B55" s="38">
        <f t="shared" ref="B55:B58" si="25">IF(H54="","",IF(MONTH(H54+1)&lt;&gt;MONTH(H54),"",H54+1))</f>
        <v>45060</v>
      </c>
      <c r="C55" s="38">
        <f t="shared" ref="C55:H55" si="26">IF(B55="","",IF(MONTH(B55+1)&lt;&gt;MONTH(B55),"",B55+1))</f>
        <v>45061</v>
      </c>
      <c r="D55" s="38">
        <f t="shared" si="26"/>
        <v>45062</v>
      </c>
      <c r="E55" s="38">
        <f t="shared" si="26"/>
        <v>45063</v>
      </c>
      <c r="F55" s="38">
        <f t="shared" si="26"/>
        <v>45064</v>
      </c>
      <c r="G55" s="38">
        <f t="shared" si="26"/>
        <v>45065</v>
      </c>
      <c r="H55" s="38">
        <f t="shared" si="26"/>
        <v>45066</v>
      </c>
      <c r="J55" s="12"/>
      <c r="L55" s="1"/>
      <c r="N55" s="51"/>
    </row>
    <row r="56" spans="2:14" x14ac:dyDescent="0.2">
      <c r="B56" s="38">
        <f t="shared" si="25"/>
        <v>45067</v>
      </c>
      <c r="C56" s="38">
        <f t="shared" ref="C56:H56" si="27">IF(B56="","",IF(MONTH(B56+1)&lt;&gt;MONTH(B56),"",B56+1))</f>
        <v>45068</v>
      </c>
      <c r="D56" s="38">
        <f t="shared" si="27"/>
        <v>45069</v>
      </c>
      <c r="E56" s="38">
        <f t="shared" si="27"/>
        <v>45070</v>
      </c>
      <c r="F56" s="38">
        <f t="shared" si="27"/>
        <v>45071</v>
      </c>
      <c r="G56" s="38">
        <f t="shared" si="27"/>
        <v>45072</v>
      </c>
      <c r="H56" s="38">
        <f t="shared" si="27"/>
        <v>45073</v>
      </c>
      <c r="J56" s="12"/>
      <c r="L56" s="1"/>
      <c r="N56" s="51"/>
    </row>
    <row r="57" spans="2:14" x14ac:dyDescent="0.2">
      <c r="B57" s="38">
        <f t="shared" si="25"/>
        <v>45074</v>
      </c>
      <c r="C57" s="38">
        <f t="shared" ref="C57:H57" si="28">IF(B57="","",IF(MONTH(B57+1)&lt;&gt;MONTH(B57),"",B57+1))</f>
        <v>45075</v>
      </c>
      <c r="D57" s="38">
        <f t="shared" si="28"/>
        <v>45076</v>
      </c>
      <c r="E57" s="38">
        <f t="shared" si="28"/>
        <v>45077</v>
      </c>
      <c r="F57" s="38" t="str">
        <f t="shared" si="28"/>
        <v/>
      </c>
      <c r="G57" s="38" t="str">
        <f t="shared" si="28"/>
        <v/>
      </c>
      <c r="H57" s="38" t="str">
        <f t="shared" si="28"/>
        <v/>
      </c>
      <c r="J57" s="12"/>
      <c r="L57" s="1"/>
      <c r="N57" s="51"/>
    </row>
    <row r="58" spans="2:14" x14ac:dyDescent="0.2">
      <c r="B58" s="38" t="str">
        <f t="shared" si="25"/>
        <v/>
      </c>
      <c r="C58" s="38" t="str">
        <f t="shared" ref="C58:H58" si="29">IF(B58="","",IF(MONTH(B58+1)&lt;&gt;MONTH(B58),"",B58+1))</f>
        <v/>
      </c>
      <c r="D58" s="38" t="str">
        <f t="shared" si="29"/>
        <v/>
      </c>
      <c r="E58" s="38" t="str">
        <f t="shared" si="29"/>
        <v/>
      </c>
      <c r="F58" s="38" t="str">
        <f t="shared" si="29"/>
        <v/>
      </c>
      <c r="G58" s="38" t="str">
        <f t="shared" si="29"/>
        <v/>
      </c>
      <c r="H58" s="38" t="str">
        <f t="shared" si="29"/>
        <v/>
      </c>
      <c r="J58" s="12"/>
      <c r="L58" s="1"/>
      <c r="N58" s="51"/>
    </row>
    <row r="59" spans="2:14" x14ac:dyDescent="0.2">
      <c r="J59" s="12"/>
      <c r="L59" s="1"/>
      <c r="N59" s="51"/>
    </row>
    <row r="60" spans="2:14" x14ac:dyDescent="0.2">
      <c r="J60" s="12"/>
      <c r="L60" s="1"/>
      <c r="N60" s="52" t="s">
        <v>36</v>
      </c>
    </row>
    <row r="61" spans="2:14" s="10" customFormat="1" ht="15.75" x14ac:dyDescent="0.25">
      <c r="B61" s="64">
        <f>DATE($B$3,6,1)</f>
        <v>45078</v>
      </c>
      <c r="C61" s="65"/>
      <c r="D61" s="65"/>
      <c r="E61" s="65"/>
      <c r="F61" s="65"/>
      <c r="G61" s="65"/>
      <c r="H61" s="65"/>
      <c r="I61" s="9"/>
      <c r="J61" s="31" t="str">
        <f>TEXT(B61,"mmmm")</f>
        <v>June</v>
      </c>
      <c r="K61" s="32"/>
      <c r="L61" s="33"/>
      <c r="N61" s="51"/>
    </row>
    <row r="62" spans="2:14" x14ac:dyDescent="0.2">
      <c r="B62" s="39" t="str">
        <f>CHOOSE(1+MOD($F$3+1-2,7),"Su","M","Tu","W","Th","F","Sa")</f>
        <v>Su</v>
      </c>
      <c r="C62" s="40" t="str">
        <f>CHOOSE(1+MOD($F$3+2-2,7),"Su","M","Tu","W","Th","F","Sa")</f>
        <v>M</v>
      </c>
      <c r="D62" s="40" t="str">
        <f>CHOOSE(1+MOD($F$3+3-2,7),"Su","M","Tu","W","Th","F","Sa")</f>
        <v>Tu</v>
      </c>
      <c r="E62" s="40" t="str">
        <f>CHOOSE(1+MOD($F$3+4-2,7),"Su","M","Tu","W","Th","F","Sa")</f>
        <v>W</v>
      </c>
      <c r="F62" s="40" t="str">
        <f>CHOOSE(1+MOD($F$3+5-2,7),"Su","M","Tu","W","Th","F","Sa")</f>
        <v>Th</v>
      </c>
      <c r="G62" s="40" t="str">
        <f>CHOOSE(1+MOD($F$3+6-2,7),"Su","M","Tu","W","Th","F","Sa")</f>
        <v>F</v>
      </c>
      <c r="H62" s="41" t="str">
        <f>CHOOSE(1+MOD($F$3+7-2,7),"Su","M","Tu","W","Th","F","Sa")</f>
        <v>Sa</v>
      </c>
      <c r="I62" s="10"/>
      <c r="J62" s="12">
        <f>DATE(YEAR($B$61),6,14)</f>
        <v>45091</v>
      </c>
      <c r="K62" s="2" t="s">
        <v>14</v>
      </c>
      <c r="L62" s="1" t="s">
        <v>25</v>
      </c>
      <c r="N62" s="51"/>
    </row>
    <row r="63" spans="2:14" x14ac:dyDescent="0.2">
      <c r="B63" s="38" t="str">
        <f>IF(WEEKDAY(B61,1)=$F$3,B61,"")</f>
        <v/>
      </c>
      <c r="C63" s="38" t="str">
        <f>IF(B63="",IF(WEEKDAY(B61,1)=MOD($F$3,7)+1,B61,""),B63+1)</f>
        <v/>
      </c>
      <c r="D63" s="38" t="str">
        <f>IF(C63="",IF(WEEKDAY(B61,1)=MOD($F$3+1,7)+1,B61,""),C63+1)</f>
        <v/>
      </c>
      <c r="E63" s="38" t="str">
        <f>IF(D63="",IF(WEEKDAY(B61,1)=MOD($F$3+2,7)+1,B61,""),D63+1)</f>
        <v/>
      </c>
      <c r="F63" s="38">
        <f>IF(E63="",IF(WEEKDAY(B61,1)=MOD($F$3+3,7)+1,B61,""),E63+1)</f>
        <v>45078</v>
      </c>
      <c r="G63" s="38">
        <f>IF(F63="",IF(WEEKDAY(B61,1)=MOD($F$3+4,7)+1,B61,""),F63+1)</f>
        <v>45079</v>
      </c>
      <c r="H63" s="38">
        <f>IF(G63="",IF(WEEKDAY(B61,1)=MOD($F$3+5,7)+1,B61,""),G63+1)</f>
        <v>45080</v>
      </c>
      <c r="J63" s="12">
        <f>(DATE(YEAR($B$61),6,1)+(3-1)*7)+IF(1&lt;WEEKDAY(DATE(YEAR($B$61),6,1)),1+7-WEEKDAY(DATE(YEAR($B$61),6,1)),1-WEEKDAY(DATE(YEAR($B$61),6,1)))</f>
        <v>45095</v>
      </c>
      <c r="K63" s="2" t="s">
        <v>21</v>
      </c>
      <c r="L63" s="1" t="s">
        <v>25</v>
      </c>
      <c r="N63" s="51"/>
    </row>
    <row r="64" spans="2:14" x14ac:dyDescent="0.2">
      <c r="B64" s="38">
        <f>IF(H63="","",IF(MONTH(H63+1)&lt;&gt;MONTH(H63),"",H63+1))</f>
        <v>45081</v>
      </c>
      <c r="C64" s="38">
        <f>IF(B64="","",IF(MONTH(B64+1)&lt;&gt;MONTH(B64),"",B64+1))</f>
        <v>45082</v>
      </c>
      <c r="D64" s="38">
        <f t="shared" ref="D64:H64" si="30">IF(C64="","",IF(MONTH(C64+1)&lt;&gt;MONTH(C64),"",C64+1))</f>
        <v>45083</v>
      </c>
      <c r="E64" s="38">
        <f t="shared" si="30"/>
        <v>45084</v>
      </c>
      <c r="F64" s="38">
        <f t="shared" si="30"/>
        <v>45085</v>
      </c>
      <c r="G64" s="38">
        <f t="shared" si="30"/>
        <v>45086</v>
      </c>
      <c r="H64" s="38">
        <f t="shared" si="30"/>
        <v>45087</v>
      </c>
      <c r="J64" s="12">
        <f>DATE(YEAR($B$121),6,19)</f>
        <v>45096</v>
      </c>
      <c r="K64" s="2" t="s">
        <v>78</v>
      </c>
      <c r="L64" s="1" t="s">
        <v>25</v>
      </c>
      <c r="N64" s="51"/>
    </row>
    <row r="65" spans="2:14" x14ac:dyDescent="0.2">
      <c r="B65" s="38">
        <f t="shared" ref="B65:B68" si="31">IF(H64="","",IF(MONTH(H64+1)&lt;&gt;MONTH(H64),"",H64+1))</f>
        <v>45088</v>
      </c>
      <c r="C65" s="38">
        <f t="shared" ref="C65:H65" si="32">IF(B65="","",IF(MONTH(B65+1)&lt;&gt;MONTH(B65),"",B65+1))</f>
        <v>45089</v>
      </c>
      <c r="D65" s="38">
        <f t="shared" si="32"/>
        <v>45090</v>
      </c>
      <c r="E65" s="38">
        <f t="shared" si="32"/>
        <v>45091</v>
      </c>
      <c r="F65" s="38">
        <f t="shared" si="32"/>
        <v>45092</v>
      </c>
      <c r="G65" s="38">
        <f t="shared" si="32"/>
        <v>45093</v>
      </c>
      <c r="H65" s="38">
        <f t="shared" si="32"/>
        <v>45094</v>
      </c>
      <c r="J65" s="12"/>
      <c r="L65" s="1"/>
      <c r="N65" s="51"/>
    </row>
    <row r="66" spans="2:14" x14ac:dyDescent="0.2">
      <c r="B66" s="38">
        <f t="shared" si="31"/>
        <v>45095</v>
      </c>
      <c r="C66" s="38">
        <f t="shared" ref="C66:H66" si="33">IF(B66="","",IF(MONTH(B66+1)&lt;&gt;MONTH(B66),"",B66+1))</f>
        <v>45096</v>
      </c>
      <c r="D66" s="38">
        <f t="shared" si="33"/>
        <v>45097</v>
      </c>
      <c r="E66" s="38">
        <f t="shared" si="33"/>
        <v>45098</v>
      </c>
      <c r="F66" s="38">
        <f t="shared" si="33"/>
        <v>45099</v>
      </c>
      <c r="G66" s="38">
        <f t="shared" si="33"/>
        <v>45100</v>
      </c>
      <c r="H66" s="38">
        <f t="shared" si="33"/>
        <v>45101</v>
      </c>
      <c r="J66" s="12"/>
      <c r="L66" s="1"/>
      <c r="N66" s="51"/>
    </row>
    <row r="67" spans="2:14" x14ac:dyDescent="0.2">
      <c r="B67" s="38">
        <f t="shared" si="31"/>
        <v>45102</v>
      </c>
      <c r="C67" s="38">
        <f t="shared" ref="C67:H67" si="34">IF(B67="","",IF(MONTH(B67+1)&lt;&gt;MONTH(B67),"",B67+1))</f>
        <v>45103</v>
      </c>
      <c r="D67" s="38">
        <f t="shared" si="34"/>
        <v>45104</v>
      </c>
      <c r="E67" s="38">
        <f t="shared" si="34"/>
        <v>45105</v>
      </c>
      <c r="F67" s="38">
        <f t="shared" si="34"/>
        <v>45106</v>
      </c>
      <c r="G67" s="38">
        <f t="shared" si="34"/>
        <v>45107</v>
      </c>
      <c r="H67" s="38" t="str">
        <f t="shared" si="34"/>
        <v/>
      </c>
      <c r="J67" s="12"/>
      <c r="L67" s="1"/>
      <c r="N67" s="51"/>
    </row>
    <row r="68" spans="2:14" x14ac:dyDescent="0.2">
      <c r="B68" s="38" t="str">
        <f t="shared" si="31"/>
        <v/>
      </c>
      <c r="C68" s="38" t="str">
        <f t="shared" ref="C68:H68" si="35">IF(B68="","",IF(MONTH(B68+1)&lt;&gt;MONTH(B68),"",B68+1))</f>
        <v/>
      </c>
      <c r="D68" s="38" t="str">
        <f t="shared" si="35"/>
        <v/>
      </c>
      <c r="E68" s="38" t="str">
        <f t="shared" si="35"/>
        <v/>
      </c>
      <c r="F68" s="38" t="str">
        <f t="shared" si="35"/>
        <v/>
      </c>
      <c r="G68" s="38" t="str">
        <f t="shared" si="35"/>
        <v/>
      </c>
      <c r="H68" s="38" t="str">
        <f t="shared" si="35"/>
        <v/>
      </c>
      <c r="J68" s="12"/>
      <c r="L68" s="1"/>
      <c r="N68" s="51"/>
    </row>
    <row r="69" spans="2:14" x14ac:dyDescent="0.2">
      <c r="J69" s="12"/>
      <c r="L69" s="1"/>
      <c r="N69" s="51"/>
    </row>
    <row r="70" spans="2:14" x14ac:dyDescent="0.2">
      <c r="J70" s="12"/>
      <c r="L70" s="1"/>
      <c r="N70" s="52" t="s">
        <v>36</v>
      </c>
    </row>
    <row r="71" spans="2:14" s="10" customFormat="1" ht="15.75" x14ac:dyDescent="0.25">
      <c r="B71" s="64">
        <f>DATE($B$3,7,1)</f>
        <v>45108</v>
      </c>
      <c r="C71" s="65"/>
      <c r="D71" s="65"/>
      <c r="E71" s="65"/>
      <c r="F71" s="65"/>
      <c r="G71" s="65"/>
      <c r="H71" s="65"/>
      <c r="I71" s="9"/>
      <c r="J71" s="31" t="str">
        <f>TEXT(B71,"mmmm")</f>
        <v>July</v>
      </c>
      <c r="K71" s="32"/>
      <c r="L71" s="33"/>
      <c r="N71" s="51"/>
    </row>
    <row r="72" spans="2:14" x14ac:dyDescent="0.2">
      <c r="B72" s="39" t="str">
        <f>CHOOSE(1+MOD($F$3+1-2,7),"Su","M","Tu","W","Th","F","Sa")</f>
        <v>Su</v>
      </c>
      <c r="C72" s="40" t="str">
        <f>CHOOSE(1+MOD($F$3+2-2,7),"Su","M","Tu","W","Th","F","Sa")</f>
        <v>M</v>
      </c>
      <c r="D72" s="40" t="str">
        <f>CHOOSE(1+MOD($F$3+3-2,7),"Su","M","Tu","W","Th","F","Sa")</f>
        <v>Tu</v>
      </c>
      <c r="E72" s="40" t="str">
        <f>CHOOSE(1+MOD($F$3+4-2,7),"Su","M","Tu","W","Th","F","Sa")</f>
        <v>W</v>
      </c>
      <c r="F72" s="40" t="str">
        <f>CHOOSE(1+MOD($F$3+5-2,7),"Su","M","Tu","W","Th","F","Sa")</f>
        <v>Th</v>
      </c>
      <c r="G72" s="40" t="str">
        <f>CHOOSE(1+MOD($F$3+6-2,7),"Su","M","Tu","W","Th","F","Sa")</f>
        <v>F</v>
      </c>
      <c r="H72" s="41" t="str">
        <f>CHOOSE(1+MOD($F$3+7-2,7),"Su","M","Tu","W","Th","F","Sa")</f>
        <v>Sa</v>
      </c>
      <c r="I72" s="10"/>
      <c r="J72" s="12">
        <f>DATE(YEAR($B$71),7,4)</f>
        <v>45111</v>
      </c>
      <c r="K72" s="2" t="s">
        <v>2</v>
      </c>
      <c r="L72" s="1" t="s">
        <v>25</v>
      </c>
      <c r="N72" s="51"/>
    </row>
    <row r="73" spans="2:14" x14ac:dyDescent="0.2">
      <c r="B73" s="38" t="str">
        <f>IF(WEEKDAY(B71,1)=$F$3,B71,"")</f>
        <v/>
      </c>
      <c r="C73" s="38" t="str">
        <f>IF(B73="",IF(WEEKDAY(B71,1)=MOD($F$3,7)+1,B71,""),B73+1)</f>
        <v/>
      </c>
      <c r="D73" s="38" t="str">
        <f>IF(C73="",IF(WEEKDAY(B71,1)=MOD($F$3+1,7)+1,B71,""),C73+1)</f>
        <v/>
      </c>
      <c r="E73" s="38" t="str">
        <f>IF(D73="",IF(WEEKDAY(B71,1)=MOD($F$3+2,7)+1,B71,""),D73+1)</f>
        <v/>
      </c>
      <c r="F73" s="38" t="str">
        <f>IF(E73="",IF(WEEKDAY(B71,1)=MOD($F$3+3,7)+1,B71,""),E73+1)</f>
        <v/>
      </c>
      <c r="G73" s="38" t="str">
        <f>IF(F73="",IF(WEEKDAY(B71,1)=MOD($F$3+4,7)+1,B71,""),F73+1)</f>
        <v/>
      </c>
      <c r="H73" s="38">
        <f>IF(G73="",IF(WEEKDAY(B71,1)=MOD($F$3+5,7)+1,B71,""),G73+1)</f>
        <v>45108</v>
      </c>
      <c r="J73" s="12"/>
      <c r="L73" s="1"/>
      <c r="N73" s="51"/>
    </row>
    <row r="74" spans="2:14" x14ac:dyDescent="0.2">
      <c r="B74" s="38">
        <f>IF(H73="","",IF(MONTH(H73+1)&lt;&gt;MONTH(H73),"",H73+1))</f>
        <v>45109</v>
      </c>
      <c r="C74" s="38">
        <f>IF(B74="","",IF(MONTH(B74+1)&lt;&gt;MONTH(B74),"",B74+1))</f>
        <v>45110</v>
      </c>
      <c r="D74" s="38">
        <f t="shared" ref="D74:H74" si="36">IF(C74="","",IF(MONTH(C74+1)&lt;&gt;MONTH(C74),"",C74+1))</f>
        <v>45111</v>
      </c>
      <c r="E74" s="38">
        <f t="shared" si="36"/>
        <v>45112</v>
      </c>
      <c r="F74" s="38">
        <f t="shared" si="36"/>
        <v>45113</v>
      </c>
      <c r="G74" s="38">
        <f t="shared" si="36"/>
        <v>45114</v>
      </c>
      <c r="H74" s="38">
        <f t="shared" si="36"/>
        <v>45115</v>
      </c>
      <c r="J74" s="12"/>
      <c r="L74" s="1"/>
      <c r="N74" s="51"/>
    </row>
    <row r="75" spans="2:14" x14ac:dyDescent="0.2">
      <c r="B75" s="38">
        <f t="shared" ref="B75:B78" si="37">IF(H74="","",IF(MONTH(H74+1)&lt;&gt;MONTH(H74),"",H74+1))</f>
        <v>45116</v>
      </c>
      <c r="C75" s="38">
        <f t="shared" ref="C75:H75" si="38">IF(B75="","",IF(MONTH(B75+1)&lt;&gt;MONTH(B75),"",B75+1))</f>
        <v>45117</v>
      </c>
      <c r="D75" s="38">
        <f t="shared" si="38"/>
        <v>45118</v>
      </c>
      <c r="E75" s="38">
        <f t="shared" si="38"/>
        <v>45119</v>
      </c>
      <c r="F75" s="38">
        <f t="shared" si="38"/>
        <v>45120</v>
      </c>
      <c r="G75" s="38">
        <f t="shared" si="38"/>
        <v>45121</v>
      </c>
      <c r="H75" s="38">
        <f t="shared" si="38"/>
        <v>45122</v>
      </c>
      <c r="J75" s="12"/>
      <c r="L75" s="1"/>
      <c r="N75" s="51"/>
    </row>
    <row r="76" spans="2:14" x14ac:dyDescent="0.2">
      <c r="B76" s="38">
        <f t="shared" si="37"/>
        <v>45123</v>
      </c>
      <c r="C76" s="38">
        <f t="shared" ref="C76:H76" si="39">IF(B76="","",IF(MONTH(B76+1)&lt;&gt;MONTH(B76),"",B76+1))</f>
        <v>45124</v>
      </c>
      <c r="D76" s="38">
        <f t="shared" si="39"/>
        <v>45125</v>
      </c>
      <c r="E76" s="38">
        <f t="shared" si="39"/>
        <v>45126</v>
      </c>
      <c r="F76" s="38">
        <f t="shared" si="39"/>
        <v>45127</v>
      </c>
      <c r="G76" s="38">
        <f t="shared" si="39"/>
        <v>45128</v>
      </c>
      <c r="H76" s="38">
        <f t="shared" si="39"/>
        <v>45129</v>
      </c>
      <c r="J76" s="12"/>
      <c r="L76" s="1"/>
      <c r="N76" s="51"/>
    </row>
    <row r="77" spans="2:14" x14ac:dyDescent="0.2">
      <c r="B77" s="38">
        <f t="shared" si="37"/>
        <v>45130</v>
      </c>
      <c r="C77" s="38">
        <f t="shared" ref="C77:H77" si="40">IF(B77="","",IF(MONTH(B77+1)&lt;&gt;MONTH(B77),"",B77+1))</f>
        <v>45131</v>
      </c>
      <c r="D77" s="38">
        <f t="shared" si="40"/>
        <v>45132</v>
      </c>
      <c r="E77" s="38">
        <f t="shared" si="40"/>
        <v>45133</v>
      </c>
      <c r="F77" s="38">
        <f t="shared" si="40"/>
        <v>45134</v>
      </c>
      <c r="G77" s="38">
        <f t="shared" si="40"/>
        <v>45135</v>
      </c>
      <c r="H77" s="38">
        <f t="shared" si="40"/>
        <v>45136</v>
      </c>
      <c r="J77" s="12"/>
      <c r="L77" s="1"/>
      <c r="N77" s="51"/>
    </row>
    <row r="78" spans="2:14" x14ac:dyDescent="0.2">
      <c r="B78" s="38">
        <f t="shared" si="37"/>
        <v>45137</v>
      </c>
      <c r="C78" s="38">
        <f t="shared" ref="C78:H78" si="41">IF(B78="","",IF(MONTH(B78+1)&lt;&gt;MONTH(B78),"",B78+1))</f>
        <v>45138</v>
      </c>
      <c r="D78" s="38" t="str">
        <f t="shared" si="41"/>
        <v/>
      </c>
      <c r="E78" s="38" t="str">
        <f t="shared" si="41"/>
        <v/>
      </c>
      <c r="F78" s="38" t="str">
        <f t="shared" si="41"/>
        <v/>
      </c>
      <c r="G78" s="38" t="str">
        <f t="shared" si="41"/>
        <v/>
      </c>
      <c r="H78" s="38" t="str">
        <f t="shared" si="41"/>
        <v/>
      </c>
      <c r="J78" s="12"/>
      <c r="L78" s="1"/>
      <c r="N78" s="51"/>
    </row>
    <row r="79" spans="2:14" x14ac:dyDescent="0.2">
      <c r="J79" s="12"/>
      <c r="L79" s="1"/>
      <c r="N79" s="51"/>
    </row>
    <row r="80" spans="2:14" x14ac:dyDescent="0.2">
      <c r="J80" s="12"/>
      <c r="L80" s="1"/>
      <c r="N80" s="52" t="s">
        <v>36</v>
      </c>
    </row>
    <row r="81" spans="2:14" s="10" customFormat="1" ht="15.75" x14ac:dyDescent="0.25">
      <c r="B81" s="64">
        <f>DATE($B$3,8,1)</f>
        <v>45139</v>
      </c>
      <c r="C81" s="65"/>
      <c r="D81" s="65"/>
      <c r="E81" s="65"/>
      <c r="F81" s="65"/>
      <c r="G81" s="65"/>
      <c r="H81" s="65"/>
      <c r="I81" s="9"/>
      <c r="J81" s="31" t="str">
        <f>TEXT(B81,"mmmm")</f>
        <v>August</v>
      </c>
      <c r="K81" s="32"/>
      <c r="L81" s="33"/>
      <c r="N81" s="51"/>
    </row>
    <row r="82" spans="2:14" s="10" customFormat="1" x14ac:dyDescent="0.2">
      <c r="B82" s="39" t="str">
        <f>CHOOSE(1+MOD($F$3+1-2,7),"Su","M","Tu","W","Th","F","Sa")</f>
        <v>Su</v>
      </c>
      <c r="C82" s="40" t="str">
        <f>CHOOSE(1+MOD($F$3+2-2,7),"Su","M","Tu","W","Th","F","Sa")</f>
        <v>M</v>
      </c>
      <c r="D82" s="40" t="str">
        <f>CHOOSE(1+MOD($F$3+3-2,7),"Su","M","Tu","W","Th","F","Sa")</f>
        <v>Tu</v>
      </c>
      <c r="E82" s="40" t="str">
        <f>CHOOSE(1+MOD($F$3+4-2,7),"Su","M","Tu","W","Th","F","Sa")</f>
        <v>W</v>
      </c>
      <c r="F82" s="40" t="str">
        <f>CHOOSE(1+MOD($F$3+5-2,7),"Su","M","Tu","W","Th","F","Sa")</f>
        <v>Th</v>
      </c>
      <c r="G82" s="40" t="str">
        <f>CHOOSE(1+MOD($F$3+6-2,7),"Su","M","Tu","W","Th","F","Sa")</f>
        <v>F</v>
      </c>
      <c r="H82" s="41" t="str">
        <f>CHOOSE(1+MOD($F$3+7-2,7),"Su","M","Tu","W","Th","F","Sa")</f>
        <v>Sa</v>
      </c>
      <c r="J82" s="12"/>
      <c r="K82" s="2"/>
      <c r="L82" s="1"/>
      <c r="N82" s="51"/>
    </row>
    <row r="83" spans="2:14" x14ac:dyDescent="0.2">
      <c r="B83" s="38" t="str">
        <f>IF(WEEKDAY(B81,1)=$F$3,B81,"")</f>
        <v/>
      </c>
      <c r="C83" s="38" t="str">
        <f>IF(B83="",IF(WEEKDAY(B81,1)=MOD($F$3,7)+1,B81,""),B83+1)</f>
        <v/>
      </c>
      <c r="D83" s="38">
        <f>IF(C83="",IF(WEEKDAY(B81,1)=MOD($F$3+1,7)+1,B81,""),C83+1)</f>
        <v>45139</v>
      </c>
      <c r="E83" s="38">
        <f>IF(D83="",IF(WEEKDAY(B81,1)=MOD($F$3+2,7)+1,B81,""),D83+1)</f>
        <v>45140</v>
      </c>
      <c r="F83" s="38">
        <f>IF(E83="",IF(WEEKDAY(B81,1)=MOD($F$3+3,7)+1,B81,""),E83+1)</f>
        <v>45141</v>
      </c>
      <c r="G83" s="38">
        <f>IF(F83="",IF(WEEKDAY(B81,1)=MOD($F$3+4,7)+1,B81,""),F83+1)</f>
        <v>45142</v>
      </c>
      <c r="H83" s="38">
        <f>IF(G83="",IF(WEEKDAY(B81,1)=MOD($F$3+5,7)+1,B81,""),G83+1)</f>
        <v>45143</v>
      </c>
      <c r="J83" s="12"/>
      <c r="L83" s="1"/>
      <c r="N83" s="51"/>
    </row>
    <row r="84" spans="2:14" x14ac:dyDescent="0.2">
      <c r="B84" s="38">
        <f>IF(H83="","",IF(MONTH(H83+1)&lt;&gt;MONTH(H83),"",H83+1))</f>
        <v>45144</v>
      </c>
      <c r="C84" s="38">
        <f>IF(B84="","",IF(MONTH(B84+1)&lt;&gt;MONTH(B84),"",B84+1))</f>
        <v>45145</v>
      </c>
      <c r="D84" s="38">
        <f t="shared" ref="D84:H84" si="42">IF(C84="","",IF(MONTH(C84+1)&lt;&gt;MONTH(C84),"",C84+1))</f>
        <v>45146</v>
      </c>
      <c r="E84" s="38">
        <f t="shared" si="42"/>
        <v>45147</v>
      </c>
      <c r="F84" s="38">
        <f t="shared" si="42"/>
        <v>45148</v>
      </c>
      <c r="G84" s="38">
        <f t="shared" si="42"/>
        <v>45149</v>
      </c>
      <c r="H84" s="38">
        <f t="shared" si="42"/>
        <v>45150</v>
      </c>
      <c r="J84" s="12"/>
      <c r="L84" s="1"/>
      <c r="N84" s="51"/>
    </row>
    <row r="85" spans="2:14" x14ac:dyDescent="0.2">
      <c r="B85" s="38">
        <f t="shared" ref="B85:B88" si="43">IF(H84="","",IF(MONTH(H84+1)&lt;&gt;MONTH(H84),"",H84+1))</f>
        <v>45151</v>
      </c>
      <c r="C85" s="38">
        <f t="shared" ref="C85:H85" si="44">IF(B85="","",IF(MONTH(B85+1)&lt;&gt;MONTH(B85),"",B85+1))</f>
        <v>45152</v>
      </c>
      <c r="D85" s="38">
        <f t="shared" si="44"/>
        <v>45153</v>
      </c>
      <c r="E85" s="38">
        <f t="shared" si="44"/>
        <v>45154</v>
      </c>
      <c r="F85" s="38">
        <f t="shared" si="44"/>
        <v>45155</v>
      </c>
      <c r="G85" s="38">
        <f t="shared" si="44"/>
        <v>45156</v>
      </c>
      <c r="H85" s="38">
        <f t="shared" si="44"/>
        <v>45157</v>
      </c>
      <c r="J85" s="12"/>
      <c r="L85" s="1"/>
      <c r="N85" s="51"/>
    </row>
    <row r="86" spans="2:14" x14ac:dyDescent="0.2">
      <c r="B86" s="38">
        <f t="shared" si="43"/>
        <v>45158</v>
      </c>
      <c r="C86" s="38">
        <f t="shared" ref="C86:H86" si="45">IF(B86="","",IF(MONTH(B86+1)&lt;&gt;MONTH(B86),"",B86+1))</f>
        <v>45159</v>
      </c>
      <c r="D86" s="38">
        <f t="shared" si="45"/>
        <v>45160</v>
      </c>
      <c r="E86" s="38">
        <f t="shared" si="45"/>
        <v>45161</v>
      </c>
      <c r="F86" s="38">
        <f t="shared" si="45"/>
        <v>45162</v>
      </c>
      <c r="G86" s="38">
        <f t="shared" si="45"/>
        <v>45163</v>
      </c>
      <c r="H86" s="38">
        <f t="shared" si="45"/>
        <v>45164</v>
      </c>
      <c r="J86" s="12"/>
      <c r="L86" s="1"/>
      <c r="N86" s="51"/>
    </row>
    <row r="87" spans="2:14" x14ac:dyDescent="0.2">
      <c r="B87" s="38">
        <f t="shared" si="43"/>
        <v>45165</v>
      </c>
      <c r="C87" s="38">
        <f t="shared" ref="C87:H87" si="46">IF(B87="","",IF(MONTH(B87+1)&lt;&gt;MONTH(B87),"",B87+1))</f>
        <v>45166</v>
      </c>
      <c r="D87" s="38">
        <f t="shared" si="46"/>
        <v>45167</v>
      </c>
      <c r="E87" s="38">
        <f t="shared" si="46"/>
        <v>45168</v>
      </c>
      <c r="F87" s="38">
        <f t="shared" si="46"/>
        <v>45169</v>
      </c>
      <c r="G87" s="38" t="str">
        <f t="shared" si="46"/>
        <v/>
      </c>
      <c r="H87" s="38" t="str">
        <f t="shared" si="46"/>
        <v/>
      </c>
      <c r="J87" s="12"/>
      <c r="L87" s="1"/>
      <c r="N87" s="51"/>
    </row>
    <row r="88" spans="2:14" x14ac:dyDescent="0.2">
      <c r="B88" s="38" t="str">
        <f t="shared" si="43"/>
        <v/>
      </c>
      <c r="C88" s="38" t="str">
        <f t="shared" ref="C88:H88" si="47">IF(B88="","",IF(MONTH(B88+1)&lt;&gt;MONTH(B88),"",B88+1))</f>
        <v/>
      </c>
      <c r="D88" s="38" t="str">
        <f t="shared" si="47"/>
        <v/>
      </c>
      <c r="E88" s="38" t="str">
        <f t="shared" si="47"/>
        <v/>
      </c>
      <c r="F88" s="38" t="str">
        <f t="shared" si="47"/>
        <v/>
      </c>
      <c r="G88" s="38" t="str">
        <f t="shared" si="47"/>
        <v/>
      </c>
      <c r="H88" s="38" t="str">
        <f t="shared" si="47"/>
        <v/>
      </c>
      <c r="J88" s="12"/>
      <c r="L88" s="1"/>
      <c r="N88" s="51"/>
    </row>
    <row r="89" spans="2:14" x14ac:dyDescent="0.2">
      <c r="J89" s="12"/>
      <c r="L89" s="1"/>
      <c r="N89" s="51"/>
    </row>
    <row r="90" spans="2:14" x14ac:dyDescent="0.2">
      <c r="J90" s="12"/>
      <c r="L90" s="1"/>
      <c r="N90" s="52" t="s">
        <v>36</v>
      </c>
    </row>
    <row r="91" spans="2:14" s="10" customFormat="1" ht="15.75" x14ac:dyDescent="0.25">
      <c r="B91" s="64">
        <f>DATE($B$3,9,1)</f>
        <v>45170</v>
      </c>
      <c r="C91" s="66"/>
      <c r="D91" s="66"/>
      <c r="E91" s="66"/>
      <c r="F91" s="66"/>
      <c r="G91" s="66"/>
      <c r="H91" s="66"/>
      <c r="I91" s="6"/>
      <c r="J91" s="31" t="str">
        <f>TEXT(B91,"mmmm")</f>
        <v>September</v>
      </c>
      <c r="K91" s="32"/>
      <c r="L91" s="33"/>
      <c r="N91" s="51"/>
    </row>
    <row r="92" spans="2:14" s="1" customFormat="1" x14ac:dyDescent="0.2">
      <c r="B92" s="39" t="str">
        <f>CHOOSE(1+MOD($F$3+1-2,7),"Su","M","Tu","W","Th","F","Sa")</f>
        <v>Su</v>
      </c>
      <c r="C92" s="40" t="str">
        <f>CHOOSE(1+MOD($F$3+2-2,7),"Su","M","Tu","W","Th","F","Sa")</f>
        <v>M</v>
      </c>
      <c r="D92" s="40" t="str">
        <f>CHOOSE(1+MOD($F$3+3-2,7),"Su","M","Tu","W","Th","F","Sa")</f>
        <v>Tu</v>
      </c>
      <c r="E92" s="40" t="str">
        <f>CHOOSE(1+MOD($F$3+4-2,7),"Su","M","Tu","W","Th","F","Sa")</f>
        <v>W</v>
      </c>
      <c r="F92" s="40" t="str">
        <f>CHOOSE(1+MOD($F$3+5-2,7),"Su","M","Tu","W","Th","F","Sa")</f>
        <v>Th</v>
      </c>
      <c r="G92" s="40" t="str">
        <f>CHOOSE(1+MOD($F$3+6-2,7),"Su","M","Tu","W","Th","F","Sa")</f>
        <v>F</v>
      </c>
      <c r="H92" s="41" t="str">
        <f>CHOOSE(1+MOD($F$3+7-2,7),"Su","M","Tu","W","Th","F","Sa")</f>
        <v>Sa</v>
      </c>
      <c r="J92" s="12">
        <f>(DATE(YEAR($B$91),9,1)+(1-1)*7)+IF(2&lt;WEEKDAY(DATE(YEAR($B$91),9,1)),2+7-WEEKDAY(DATE(YEAR($B$91),9,1)),2-WEEKDAY(DATE(YEAR($B$91),9,1)))</f>
        <v>45173</v>
      </c>
      <c r="K92" s="2" t="s">
        <v>3</v>
      </c>
      <c r="L92" s="1" t="s">
        <v>25</v>
      </c>
      <c r="N92" s="53"/>
    </row>
    <row r="93" spans="2:14" x14ac:dyDescent="0.2">
      <c r="B93" s="38" t="str">
        <f>IF(WEEKDAY(B91,1)=$F$3,B91,"")</f>
        <v/>
      </c>
      <c r="C93" s="38" t="str">
        <f>IF(B93="",IF(WEEKDAY(B91,1)=MOD($F$3,7)+1,B91,""),B93+1)</f>
        <v/>
      </c>
      <c r="D93" s="38" t="str">
        <f>IF(C93="",IF(WEEKDAY(B91,1)=MOD($F$3+1,7)+1,B91,""),C93+1)</f>
        <v/>
      </c>
      <c r="E93" s="38" t="str">
        <f>IF(D93="",IF(WEEKDAY(B91,1)=MOD($F$3+2,7)+1,B91,""),D93+1)</f>
        <v/>
      </c>
      <c r="F93" s="38" t="str">
        <f>IF(E93="",IF(WEEKDAY(B91,1)=MOD($F$3+3,7)+1,B91,""),E93+1)</f>
        <v/>
      </c>
      <c r="G93" s="38">
        <f>IF(F93="",IF(WEEKDAY(B91,1)=MOD($F$3+4,7)+1,B91,""),F93+1)</f>
        <v>45170</v>
      </c>
      <c r="H93" s="38">
        <f>IF(G93="",IF(WEEKDAY(B91,1)=MOD($F$3+5,7)+1,B91,""),G93+1)</f>
        <v>45171</v>
      </c>
      <c r="J93" s="12"/>
      <c r="L93" s="1"/>
      <c r="N93" s="51"/>
    </row>
    <row r="94" spans="2:14" x14ac:dyDescent="0.2">
      <c r="B94" s="38">
        <f>IF(H93="","",IF(MONTH(H93+1)&lt;&gt;MONTH(H93),"",H93+1))</f>
        <v>45172</v>
      </c>
      <c r="C94" s="38">
        <f>IF(B94="","",IF(MONTH(B94+1)&lt;&gt;MONTH(B94),"",B94+1))</f>
        <v>45173</v>
      </c>
      <c r="D94" s="38">
        <f t="shared" ref="D94:H94" si="48">IF(C94="","",IF(MONTH(C94+1)&lt;&gt;MONTH(C94),"",C94+1))</f>
        <v>45174</v>
      </c>
      <c r="E94" s="38">
        <f t="shared" si="48"/>
        <v>45175</v>
      </c>
      <c r="F94" s="38">
        <f t="shared" si="48"/>
        <v>45176</v>
      </c>
      <c r="G94" s="38">
        <f t="shared" si="48"/>
        <v>45177</v>
      </c>
      <c r="H94" s="38">
        <f t="shared" si="48"/>
        <v>45178</v>
      </c>
      <c r="J94" s="12"/>
      <c r="L94" s="1"/>
      <c r="N94" s="51"/>
    </row>
    <row r="95" spans="2:14" x14ac:dyDescent="0.2">
      <c r="B95" s="38">
        <f t="shared" ref="B95:B98" si="49">IF(H94="","",IF(MONTH(H94+1)&lt;&gt;MONTH(H94),"",H94+1))</f>
        <v>45179</v>
      </c>
      <c r="C95" s="38">
        <f t="shared" ref="C95:H95" si="50">IF(B95="","",IF(MONTH(B95+1)&lt;&gt;MONTH(B95),"",B95+1))</f>
        <v>45180</v>
      </c>
      <c r="D95" s="38">
        <f t="shared" si="50"/>
        <v>45181</v>
      </c>
      <c r="E95" s="38">
        <f t="shared" si="50"/>
        <v>45182</v>
      </c>
      <c r="F95" s="38">
        <f t="shared" si="50"/>
        <v>45183</v>
      </c>
      <c r="G95" s="38">
        <f t="shared" si="50"/>
        <v>45184</v>
      </c>
      <c r="H95" s="38">
        <f t="shared" si="50"/>
        <v>45185</v>
      </c>
      <c r="J95" s="12"/>
      <c r="L95" s="1"/>
      <c r="N95" s="51"/>
    </row>
    <row r="96" spans="2:14" x14ac:dyDescent="0.2">
      <c r="B96" s="38">
        <f t="shared" si="49"/>
        <v>45186</v>
      </c>
      <c r="C96" s="38">
        <f t="shared" ref="C96:H96" si="51">IF(B96="","",IF(MONTH(B96+1)&lt;&gt;MONTH(B96),"",B96+1))</f>
        <v>45187</v>
      </c>
      <c r="D96" s="38">
        <f t="shared" si="51"/>
        <v>45188</v>
      </c>
      <c r="E96" s="38">
        <f t="shared" si="51"/>
        <v>45189</v>
      </c>
      <c r="F96" s="38">
        <f t="shared" si="51"/>
        <v>45190</v>
      </c>
      <c r="G96" s="38">
        <f t="shared" si="51"/>
        <v>45191</v>
      </c>
      <c r="H96" s="38">
        <f t="shared" si="51"/>
        <v>45192</v>
      </c>
      <c r="J96" s="12"/>
      <c r="L96" s="1"/>
      <c r="N96" s="51"/>
    </row>
    <row r="97" spans="2:14" x14ac:dyDescent="0.2">
      <c r="B97" s="38">
        <f t="shared" si="49"/>
        <v>45193</v>
      </c>
      <c r="C97" s="38">
        <f t="shared" ref="C97:H97" si="52">IF(B97="","",IF(MONTH(B97+1)&lt;&gt;MONTH(B97),"",B97+1))</f>
        <v>45194</v>
      </c>
      <c r="D97" s="38">
        <f t="shared" si="52"/>
        <v>45195</v>
      </c>
      <c r="E97" s="38">
        <f t="shared" si="52"/>
        <v>45196</v>
      </c>
      <c r="F97" s="38">
        <f t="shared" si="52"/>
        <v>45197</v>
      </c>
      <c r="G97" s="38">
        <f t="shared" si="52"/>
        <v>45198</v>
      </c>
      <c r="H97" s="38">
        <f t="shared" si="52"/>
        <v>45199</v>
      </c>
      <c r="J97" s="12"/>
      <c r="L97" s="1"/>
      <c r="N97" s="51"/>
    </row>
    <row r="98" spans="2:14" x14ac:dyDescent="0.2">
      <c r="B98" s="38" t="str">
        <f t="shared" si="49"/>
        <v/>
      </c>
      <c r="C98" s="38" t="str">
        <f t="shared" ref="C98:H98" si="53">IF(B98="","",IF(MONTH(B98+1)&lt;&gt;MONTH(B98),"",B98+1))</f>
        <v/>
      </c>
      <c r="D98" s="38" t="str">
        <f t="shared" si="53"/>
        <v/>
      </c>
      <c r="E98" s="38" t="str">
        <f t="shared" si="53"/>
        <v/>
      </c>
      <c r="F98" s="38" t="str">
        <f t="shared" si="53"/>
        <v/>
      </c>
      <c r="G98" s="38" t="str">
        <f t="shared" si="53"/>
        <v/>
      </c>
      <c r="H98" s="38" t="str">
        <f t="shared" si="53"/>
        <v/>
      </c>
      <c r="J98" s="12"/>
      <c r="L98" s="1"/>
      <c r="N98" s="51"/>
    </row>
    <row r="99" spans="2:14" x14ac:dyDescent="0.2">
      <c r="J99" s="12"/>
      <c r="L99" s="1"/>
      <c r="N99" s="51"/>
    </row>
    <row r="100" spans="2:14" x14ac:dyDescent="0.2">
      <c r="J100" s="12"/>
      <c r="L100" s="1"/>
      <c r="N100" s="52" t="s">
        <v>36</v>
      </c>
    </row>
    <row r="101" spans="2:14" s="10" customFormat="1" ht="15.75" x14ac:dyDescent="0.25">
      <c r="B101" s="64">
        <f>DATE($B$3,10,1)</f>
        <v>45200</v>
      </c>
      <c r="C101" s="66"/>
      <c r="D101" s="66"/>
      <c r="E101" s="66"/>
      <c r="F101" s="66"/>
      <c r="G101" s="66"/>
      <c r="H101" s="66"/>
      <c r="I101" s="6"/>
      <c r="J101" s="31" t="str">
        <f>TEXT(B101,"mmmm")</f>
        <v>October</v>
      </c>
      <c r="K101" s="32"/>
      <c r="L101" s="33"/>
      <c r="N101" s="51"/>
    </row>
    <row r="102" spans="2:14" x14ac:dyDescent="0.2">
      <c r="B102" s="39" t="str">
        <f>CHOOSE(1+MOD($F$3+1-2,7),"Su","M","Tu","W","Th","F","Sa")</f>
        <v>Su</v>
      </c>
      <c r="C102" s="40" t="str">
        <f>CHOOSE(1+MOD($F$3+2-2,7),"Su","M","Tu","W","Th","F","Sa")</f>
        <v>M</v>
      </c>
      <c r="D102" s="40" t="str">
        <f>CHOOSE(1+MOD($F$3+3-2,7),"Su","M","Tu","W","Th","F","Sa")</f>
        <v>Tu</v>
      </c>
      <c r="E102" s="40" t="str">
        <f>CHOOSE(1+MOD($F$3+4-2,7),"Su","M","Tu","W","Th","F","Sa")</f>
        <v>W</v>
      </c>
      <c r="F102" s="40" t="str">
        <f>CHOOSE(1+MOD($F$3+5-2,7),"Su","M","Tu","W","Th","F","Sa")</f>
        <v>Th</v>
      </c>
      <c r="G102" s="40" t="str">
        <f>CHOOSE(1+MOD($F$3+6-2,7),"Su","M","Tu","W","Th","F","Sa")</f>
        <v>F</v>
      </c>
      <c r="H102" s="41" t="str">
        <f>CHOOSE(1+MOD($F$3+7-2,7),"Su","M","Tu","W","Th","F","Sa")</f>
        <v>Sa</v>
      </c>
      <c r="I102" s="10"/>
      <c r="J102" s="12">
        <f>(DATE(YEAR($B$101),10,1)+(2-1)*7)+IF(2&lt;WEEKDAY(DATE(YEAR($B$101),10,1)),2+7-WEEKDAY(DATE(YEAR($B$101),10,1)),2-WEEKDAY(DATE(YEAR($B$101),10,1)))</f>
        <v>45208</v>
      </c>
      <c r="K102" s="2" t="s">
        <v>5</v>
      </c>
      <c r="L102" s="1" t="s">
        <v>25</v>
      </c>
      <c r="N102" s="51"/>
    </row>
    <row r="103" spans="2:14" x14ac:dyDescent="0.2">
      <c r="B103" s="38">
        <f>IF(WEEKDAY(B101,1)=$F$3,B101,"")</f>
        <v>45200</v>
      </c>
      <c r="C103" s="38">
        <f>IF(B103="",IF(WEEKDAY(B101,1)=MOD($F$3,7)+1,B101,""),B103+1)</f>
        <v>45201</v>
      </c>
      <c r="D103" s="38">
        <f>IF(C103="",IF(WEEKDAY(B101,1)=MOD($F$3+1,7)+1,B101,""),C103+1)</f>
        <v>45202</v>
      </c>
      <c r="E103" s="38">
        <f>IF(D103="",IF(WEEKDAY(B101,1)=MOD($F$3+2,7)+1,B101,""),D103+1)</f>
        <v>45203</v>
      </c>
      <c r="F103" s="38">
        <f>IF(E103="",IF(WEEKDAY(B101,1)=MOD($F$3+3,7)+1,B101,""),E103+1)</f>
        <v>45204</v>
      </c>
      <c r="G103" s="38">
        <f>IF(F103="",IF(WEEKDAY(B101,1)=MOD($F$3+4,7)+1,B101,""),F103+1)</f>
        <v>45205</v>
      </c>
      <c r="H103" s="38">
        <f>IF(G103="",IF(WEEKDAY(B101,1)=MOD($F$3+5,7)+1,B101,""),G103+1)</f>
        <v>45206</v>
      </c>
      <c r="J103" s="12">
        <f>DATE(YEAR($B$101),10,24)</f>
        <v>45223</v>
      </c>
      <c r="K103" s="2" t="s">
        <v>6</v>
      </c>
      <c r="L103" s="1" t="s">
        <v>25</v>
      </c>
      <c r="N103" s="51"/>
    </row>
    <row r="104" spans="2:14" x14ac:dyDescent="0.2">
      <c r="B104" s="38">
        <f>IF(H103="","",IF(MONTH(H103+1)&lt;&gt;MONTH(H103),"",H103+1))</f>
        <v>45207</v>
      </c>
      <c r="C104" s="38">
        <f>IF(B104="","",IF(MONTH(B104+1)&lt;&gt;MONTH(B104),"",B104+1))</f>
        <v>45208</v>
      </c>
      <c r="D104" s="38">
        <f t="shared" ref="D104:H104" si="54">IF(C104="","",IF(MONTH(C104+1)&lt;&gt;MONTH(C104),"",C104+1))</f>
        <v>45209</v>
      </c>
      <c r="E104" s="38">
        <f t="shared" si="54"/>
        <v>45210</v>
      </c>
      <c r="F104" s="38">
        <f t="shared" si="54"/>
        <v>45211</v>
      </c>
      <c r="G104" s="38">
        <f t="shared" si="54"/>
        <v>45212</v>
      </c>
      <c r="H104" s="38">
        <f t="shared" si="54"/>
        <v>45213</v>
      </c>
      <c r="J104" s="12">
        <f>DATE(YEAR($B$101),10,31)</f>
        <v>45230</v>
      </c>
      <c r="K104" s="2" t="s">
        <v>4</v>
      </c>
      <c r="L104" s="1" t="s">
        <v>25</v>
      </c>
      <c r="N104" s="51"/>
    </row>
    <row r="105" spans="2:14" x14ac:dyDescent="0.2">
      <c r="B105" s="38">
        <f t="shared" ref="B105:B108" si="55">IF(H104="","",IF(MONTH(H104+1)&lt;&gt;MONTH(H104),"",H104+1))</f>
        <v>45214</v>
      </c>
      <c r="C105" s="38">
        <f t="shared" ref="C105:H105" si="56">IF(B105="","",IF(MONTH(B105+1)&lt;&gt;MONTH(B105),"",B105+1))</f>
        <v>45215</v>
      </c>
      <c r="D105" s="38">
        <f t="shared" si="56"/>
        <v>45216</v>
      </c>
      <c r="E105" s="38">
        <f t="shared" si="56"/>
        <v>45217</v>
      </c>
      <c r="F105" s="38">
        <f t="shared" si="56"/>
        <v>45218</v>
      </c>
      <c r="G105" s="38">
        <f t="shared" si="56"/>
        <v>45219</v>
      </c>
      <c r="H105" s="38">
        <f t="shared" si="56"/>
        <v>45220</v>
      </c>
      <c r="J105" s="12"/>
      <c r="L105" s="1"/>
      <c r="N105" s="51"/>
    </row>
    <row r="106" spans="2:14" x14ac:dyDescent="0.2">
      <c r="B106" s="38">
        <f t="shared" si="55"/>
        <v>45221</v>
      </c>
      <c r="C106" s="38">
        <f t="shared" ref="C106:H106" si="57">IF(B106="","",IF(MONTH(B106+1)&lt;&gt;MONTH(B106),"",B106+1))</f>
        <v>45222</v>
      </c>
      <c r="D106" s="38">
        <f t="shared" si="57"/>
        <v>45223</v>
      </c>
      <c r="E106" s="38">
        <f t="shared" si="57"/>
        <v>45224</v>
      </c>
      <c r="F106" s="38">
        <f t="shared" si="57"/>
        <v>45225</v>
      </c>
      <c r="G106" s="38">
        <f t="shared" si="57"/>
        <v>45226</v>
      </c>
      <c r="H106" s="38">
        <f t="shared" si="57"/>
        <v>45227</v>
      </c>
      <c r="J106" s="12"/>
      <c r="L106" s="1"/>
      <c r="N106" s="51"/>
    </row>
    <row r="107" spans="2:14" x14ac:dyDescent="0.2">
      <c r="B107" s="38">
        <f t="shared" si="55"/>
        <v>45228</v>
      </c>
      <c r="C107" s="38">
        <f t="shared" ref="C107:H107" si="58">IF(B107="","",IF(MONTH(B107+1)&lt;&gt;MONTH(B107),"",B107+1))</f>
        <v>45229</v>
      </c>
      <c r="D107" s="38">
        <f t="shared" si="58"/>
        <v>45230</v>
      </c>
      <c r="E107" s="38" t="str">
        <f t="shared" si="58"/>
        <v/>
      </c>
      <c r="F107" s="38" t="str">
        <f t="shared" si="58"/>
        <v/>
      </c>
      <c r="G107" s="38" t="str">
        <f t="shared" si="58"/>
        <v/>
      </c>
      <c r="H107" s="38" t="str">
        <f t="shared" si="58"/>
        <v/>
      </c>
      <c r="J107" s="12"/>
      <c r="L107" s="1"/>
      <c r="N107" s="51"/>
    </row>
    <row r="108" spans="2:14" x14ac:dyDescent="0.2">
      <c r="B108" s="38" t="str">
        <f t="shared" si="55"/>
        <v/>
      </c>
      <c r="C108" s="38" t="str">
        <f t="shared" ref="C108:H108" si="59">IF(B108="","",IF(MONTH(B108+1)&lt;&gt;MONTH(B108),"",B108+1))</f>
        <v/>
      </c>
      <c r="D108" s="38" t="str">
        <f t="shared" si="59"/>
        <v/>
      </c>
      <c r="E108" s="38" t="str">
        <f t="shared" si="59"/>
        <v/>
      </c>
      <c r="F108" s="38" t="str">
        <f t="shared" si="59"/>
        <v/>
      </c>
      <c r="G108" s="38" t="str">
        <f t="shared" si="59"/>
        <v/>
      </c>
      <c r="H108" s="38" t="str">
        <f t="shared" si="59"/>
        <v/>
      </c>
      <c r="J108" s="12"/>
      <c r="L108" s="1"/>
      <c r="N108" s="51"/>
    </row>
    <row r="109" spans="2:14" x14ac:dyDescent="0.2">
      <c r="J109" s="12"/>
      <c r="L109" s="1"/>
      <c r="N109" s="51"/>
    </row>
    <row r="110" spans="2:14" x14ac:dyDescent="0.2">
      <c r="J110" s="12"/>
      <c r="L110" s="1"/>
      <c r="N110" s="52" t="s">
        <v>36</v>
      </c>
    </row>
    <row r="111" spans="2:14" s="10" customFormat="1" ht="15.75" x14ac:dyDescent="0.25">
      <c r="B111" s="64">
        <f>DATE($B$3,11,1)</f>
        <v>45231</v>
      </c>
      <c r="C111" s="66"/>
      <c r="D111" s="66"/>
      <c r="E111" s="66"/>
      <c r="F111" s="66"/>
      <c r="G111" s="66"/>
      <c r="H111" s="66"/>
      <c r="I111" s="6"/>
      <c r="J111" s="31" t="str">
        <f>TEXT(B111,"mmmm")</f>
        <v>November</v>
      </c>
      <c r="K111" s="32"/>
      <c r="L111" s="33"/>
      <c r="N111" s="51"/>
    </row>
    <row r="112" spans="2:14" x14ac:dyDescent="0.2">
      <c r="B112" s="39" t="str">
        <f>CHOOSE(1+MOD($F$3+1-2,7),"Su","M","Tu","W","Th","F","Sa")</f>
        <v>Su</v>
      </c>
      <c r="C112" s="40" t="str">
        <f>CHOOSE(1+MOD($F$3+2-2,7),"Su","M","Tu","W","Th","F","Sa")</f>
        <v>M</v>
      </c>
      <c r="D112" s="40" t="str">
        <f>CHOOSE(1+MOD($F$3+3-2,7),"Su","M","Tu","W","Th","F","Sa")</f>
        <v>Tu</v>
      </c>
      <c r="E112" s="40" t="str">
        <f>CHOOSE(1+MOD($F$3+4-2,7),"Su","M","Tu","W","Th","F","Sa")</f>
        <v>W</v>
      </c>
      <c r="F112" s="40" t="str">
        <f>CHOOSE(1+MOD($F$3+5-2,7),"Su","M","Tu","W","Th","F","Sa")</f>
        <v>Th</v>
      </c>
      <c r="G112" s="40" t="str">
        <f>CHOOSE(1+MOD($F$3+6-2,7),"Su","M","Tu","W","Th","F","Sa")</f>
        <v>F</v>
      </c>
      <c r="H112" s="41" t="str">
        <f>CHOOSE(1+MOD($F$3+7-2,7),"Su","M","Tu","W","Th","F","Sa")</f>
        <v>Sa</v>
      </c>
      <c r="I112" s="10"/>
      <c r="J112" s="12">
        <f>DATE(YEAR($B$111),11,11)</f>
        <v>45241</v>
      </c>
      <c r="K112" s="2" t="s">
        <v>7</v>
      </c>
      <c r="L112" s="1" t="s">
        <v>25</v>
      </c>
      <c r="N112" s="51"/>
    </row>
    <row r="113" spans="2:14" x14ac:dyDescent="0.2">
      <c r="B113" s="38" t="str">
        <f>IF(WEEKDAY(B111,1)=$F$3,B111,"")</f>
        <v/>
      </c>
      <c r="C113" s="38" t="str">
        <f>IF(B113="",IF(WEEKDAY(B111,1)=MOD($F$3,7)+1,B111,""),B113+1)</f>
        <v/>
      </c>
      <c r="D113" s="38" t="str">
        <f>IF(C113="",IF(WEEKDAY(B111,1)=MOD($F$3+1,7)+1,B111,""),C113+1)</f>
        <v/>
      </c>
      <c r="E113" s="38">
        <f>IF(D113="",IF(WEEKDAY(B111,1)=MOD($F$3+2,7)+1,B111,""),D113+1)</f>
        <v>45231</v>
      </c>
      <c r="F113" s="38">
        <f>IF(E113="",IF(WEEKDAY(B111,1)=MOD($F$3+3,7)+1,B111,""),E113+1)</f>
        <v>45232</v>
      </c>
      <c r="G113" s="38">
        <f>IF(F113="",IF(WEEKDAY(B111,1)=MOD($F$3+4,7)+1,B111,""),F113+1)</f>
        <v>45233</v>
      </c>
      <c r="H113" s="38">
        <f>IF(G113="",IF(WEEKDAY(B111,1)=MOD($F$3+5,7)+1,B111,""),G113+1)</f>
        <v>45234</v>
      </c>
      <c r="J113" s="12">
        <f>(DATE(YEAR($B$111),11,1)+(4-1)*7)+IF(5&lt;WEEKDAY(DATE(YEAR($B$111),11,1)),5+7-WEEKDAY(DATE(YEAR($B$111),11,1)),5-WEEKDAY(DATE(YEAR($B$111),11,1)))</f>
        <v>45253</v>
      </c>
      <c r="K113" s="2" t="s">
        <v>8</v>
      </c>
      <c r="L113" s="1" t="s">
        <v>25</v>
      </c>
      <c r="N113" s="51"/>
    </row>
    <row r="114" spans="2:14" x14ac:dyDescent="0.2">
      <c r="B114" s="38">
        <f>IF(H113="","",IF(MONTH(H113+1)&lt;&gt;MONTH(H113),"",H113+1))</f>
        <v>45235</v>
      </c>
      <c r="C114" s="38">
        <f>IF(B114="","",IF(MONTH(B114+1)&lt;&gt;MONTH(B114),"",B114+1))</f>
        <v>45236</v>
      </c>
      <c r="D114" s="38">
        <f t="shared" ref="D114:H114" si="60">IF(C114="","",IF(MONTH(C114+1)&lt;&gt;MONTH(C114),"",C114+1))</f>
        <v>45237</v>
      </c>
      <c r="E114" s="38">
        <f t="shared" si="60"/>
        <v>45238</v>
      </c>
      <c r="F114" s="38">
        <f t="shared" si="60"/>
        <v>45239</v>
      </c>
      <c r="G114" s="38">
        <f t="shared" si="60"/>
        <v>45240</v>
      </c>
      <c r="H114" s="38">
        <f t="shared" si="60"/>
        <v>45241</v>
      </c>
      <c r="J114" s="12">
        <f>(DATE(YEAR($B$111),11,1)+(1-1)*7)+IF(1&lt;WEEKDAY(DATE(YEAR($B$111),11,1)),1+7-WEEKDAY(DATE(YEAR($B$111),11,1)),1-WEEKDAY(DATE(YEAR($B$111),11,1)))</f>
        <v>45235</v>
      </c>
      <c r="K114" s="2" t="s">
        <v>50</v>
      </c>
      <c r="L114" s="1" t="s">
        <v>25</v>
      </c>
      <c r="N114" s="51"/>
    </row>
    <row r="115" spans="2:14" x14ac:dyDescent="0.2">
      <c r="B115" s="38">
        <f t="shared" ref="B115:B118" si="61">IF(H114="","",IF(MONTH(H114+1)&lt;&gt;MONTH(H114),"",H114+1))</f>
        <v>45242</v>
      </c>
      <c r="C115" s="38">
        <f t="shared" ref="C115:H115" si="62">IF(B115="","",IF(MONTH(B115+1)&lt;&gt;MONTH(B115),"",B115+1))</f>
        <v>45243</v>
      </c>
      <c r="D115" s="38">
        <f t="shared" si="62"/>
        <v>45244</v>
      </c>
      <c r="E115" s="38">
        <f t="shared" si="62"/>
        <v>45245</v>
      </c>
      <c r="F115" s="38">
        <f t="shared" si="62"/>
        <v>45246</v>
      </c>
      <c r="G115" s="38">
        <f t="shared" si="62"/>
        <v>45247</v>
      </c>
      <c r="H115" s="38">
        <f t="shared" si="62"/>
        <v>45248</v>
      </c>
      <c r="J115" s="12"/>
      <c r="L115" s="1"/>
      <c r="N115" s="51"/>
    </row>
    <row r="116" spans="2:14" x14ac:dyDescent="0.2">
      <c r="B116" s="38">
        <f t="shared" si="61"/>
        <v>45249</v>
      </c>
      <c r="C116" s="38">
        <f t="shared" ref="C116:H116" si="63">IF(B116="","",IF(MONTH(B116+1)&lt;&gt;MONTH(B116),"",B116+1))</f>
        <v>45250</v>
      </c>
      <c r="D116" s="38">
        <f t="shared" si="63"/>
        <v>45251</v>
      </c>
      <c r="E116" s="38">
        <f t="shared" si="63"/>
        <v>45252</v>
      </c>
      <c r="F116" s="38">
        <f t="shared" si="63"/>
        <v>45253</v>
      </c>
      <c r="G116" s="38">
        <f t="shared" si="63"/>
        <v>45254</v>
      </c>
      <c r="H116" s="38">
        <f t="shared" si="63"/>
        <v>45255</v>
      </c>
      <c r="J116" s="12"/>
      <c r="L116" s="1"/>
      <c r="N116" s="51"/>
    </row>
    <row r="117" spans="2:14" x14ac:dyDescent="0.2">
      <c r="B117" s="38">
        <f t="shared" si="61"/>
        <v>45256</v>
      </c>
      <c r="C117" s="38">
        <f t="shared" ref="C117:H117" si="64">IF(B117="","",IF(MONTH(B117+1)&lt;&gt;MONTH(B117),"",B117+1))</f>
        <v>45257</v>
      </c>
      <c r="D117" s="38">
        <f t="shared" si="64"/>
        <v>45258</v>
      </c>
      <c r="E117" s="38">
        <f t="shared" si="64"/>
        <v>45259</v>
      </c>
      <c r="F117" s="38">
        <f t="shared" si="64"/>
        <v>45260</v>
      </c>
      <c r="G117" s="38" t="str">
        <f t="shared" si="64"/>
        <v/>
      </c>
      <c r="H117" s="38" t="str">
        <f t="shared" si="64"/>
        <v/>
      </c>
      <c r="J117" s="12"/>
      <c r="L117" s="1"/>
      <c r="N117" s="51"/>
    </row>
    <row r="118" spans="2:14" x14ac:dyDescent="0.2">
      <c r="B118" s="38" t="str">
        <f t="shared" si="61"/>
        <v/>
      </c>
      <c r="C118" s="38" t="str">
        <f t="shared" ref="C118:H118" si="65">IF(B118="","",IF(MONTH(B118+1)&lt;&gt;MONTH(B118),"",B118+1))</f>
        <v/>
      </c>
      <c r="D118" s="38" t="str">
        <f t="shared" si="65"/>
        <v/>
      </c>
      <c r="E118" s="38" t="str">
        <f t="shared" si="65"/>
        <v/>
      </c>
      <c r="F118" s="38" t="str">
        <f t="shared" si="65"/>
        <v/>
      </c>
      <c r="G118" s="38" t="str">
        <f t="shared" si="65"/>
        <v/>
      </c>
      <c r="H118" s="38" t="str">
        <f t="shared" si="65"/>
        <v/>
      </c>
      <c r="J118" s="12"/>
      <c r="L118" s="1"/>
      <c r="N118" s="51"/>
    </row>
    <row r="119" spans="2:14" x14ac:dyDescent="0.2">
      <c r="J119" s="12"/>
      <c r="L119" s="1"/>
      <c r="N119" s="51"/>
    </row>
    <row r="120" spans="2:14" x14ac:dyDescent="0.2">
      <c r="J120" s="12"/>
      <c r="L120" s="1"/>
      <c r="N120" s="52" t="s">
        <v>36</v>
      </c>
    </row>
    <row r="121" spans="2:14" s="10" customFormat="1" ht="15.75" x14ac:dyDescent="0.25">
      <c r="B121" s="64">
        <f>DATE($B$3,12,1)</f>
        <v>45261</v>
      </c>
      <c r="C121" s="66"/>
      <c r="D121" s="66"/>
      <c r="E121" s="66"/>
      <c r="F121" s="66"/>
      <c r="G121" s="66"/>
      <c r="H121" s="66"/>
      <c r="I121" s="6"/>
      <c r="J121" s="31" t="str">
        <f>TEXT(B121,"mmmm")</f>
        <v>December</v>
      </c>
      <c r="K121" s="32"/>
      <c r="L121" s="33"/>
      <c r="N121" s="51"/>
    </row>
    <row r="122" spans="2:14" x14ac:dyDescent="0.2">
      <c r="B122" s="39" t="str">
        <f>CHOOSE(1+MOD($F$3+1-2,7),"Su","M","Tu","W","Th","F","Sa")</f>
        <v>Su</v>
      </c>
      <c r="C122" s="40" t="str">
        <f>CHOOSE(1+MOD($F$3+2-2,7),"Su","M","Tu","W","Th","F","Sa")</f>
        <v>M</v>
      </c>
      <c r="D122" s="40" t="str">
        <f>CHOOSE(1+MOD($F$3+3-2,7),"Su","M","Tu","W","Th","F","Sa")</f>
        <v>Tu</v>
      </c>
      <c r="E122" s="40" t="str">
        <f>CHOOSE(1+MOD($F$3+4-2,7),"Su","M","Tu","W","Th","F","Sa")</f>
        <v>W</v>
      </c>
      <c r="F122" s="40" t="str">
        <f>CHOOSE(1+MOD($F$3+5-2,7),"Su","M","Tu","W","Th","F","Sa")</f>
        <v>Th</v>
      </c>
      <c r="G122" s="40" t="str">
        <f>CHOOSE(1+MOD($F$3+6-2,7),"Su","M","Tu","W","Th","F","Sa")</f>
        <v>F</v>
      </c>
      <c r="H122" s="41" t="str">
        <f>CHOOSE(1+MOD($F$3+7-2,7),"Su","M","Tu","W","Th","F","Sa")</f>
        <v>Sa</v>
      </c>
      <c r="I122" s="10"/>
      <c r="J122" s="12">
        <f>DATE(YEAR($B$121),12,24)</f>
        <v>45284</v>
      </c>
      <c r="K122" s="2" t="s">
        <v>9</v>
      </c>
      <c r="L122" s="1" t="s">
        <v>25</v>
      </c>
      <c r="N122" s="51"/>
    </row>
    <row r="123" spans="2:14" x14ac:dyDescent="0.2">
      <c r="B123" s="38" t="str">
        <f>IF(WEEKDAY(B121,1)=$F$3,B121,"")</f>
        <v/>
      </c>
      <c r="C123" s="38" t="str">
        <f>IF(B123="",IF(WEEKDAY(B121,1)=MOD($F$3,7)+1,B121,""),B123+1)</f>
        <v/>
      </c>
      <c r="D123" s="38" t="str">
        <f>IF(C123="",IF(WEEKDAY(B121,1)=MOD($F$3+1,7)+1,B121,""),C123+1)</f>
        <v/>
      </c>
      <c r="E123" s="38" t="str">
        <f>IF(D123="",IF(WEEKDAY(B121,1)=MOD($F$3+2,7)+1,B121,""),D123+1)</f>
        <v/>
      </c>
      <c r="F123" s="38" t="str">
        <f>IF(E123="",IF(WEEKDAY(B121,1)=MOD($F$3+3,7)+1,B121,""),E123+1)</f>
        <v/>
      </c>
      <c r="G123" s="38">
        <f>IF(F123="",IF(WEEKDAY(B121,1)=MOD($F$3+4,7)+1,B121,""),F123+1)</f>
        <v>45261</v>
      </c>
      <c r="H123" s="38">
        <f>IF(G123="",IF(WEEKDAY(B121,1)=MOD($F$3+5,7)+1,B121,""),G123+1)</f>
        <v>45262</v>
      </c>
      <c r="J123" s="12">
        <f>DATE(YEAR($B$121),12,25)</f>
        <v>45285</v>
      </c>
      <c r="K123" s="2" t="s">
        <v>10</v>
      </c>
      <c r="L123" s="1" t="s">
        <v>25</v>
      </c>
      <c r="N123" s="51"/>
    </row>
    <row r="124" spans="2:14" x14ac:dyDescent="0.2">
      <c r="B124" s="38">
        <f>IF(H123="","",IF(MONTH(H123+1)&lt;&gt;MONTH(H123),"",H123+1))</f>
        <v>45263</v>
      </c>
      <c r="C124" s="38">
        <f>IF(B124="","",IF(MONTH(B124+1)&lt;&gt;MONTH(B124),"",B124+1))</f>
        <v>45264</v>
      </c>
      <c r="D124" s="38">
        <f t="shared" ref="D124:H124" si="66">IF(C124="","",IF(MONTH(C124+1)&lt;&gt;MONTH(C124),"",C124+1))</f>
        <v>45265</v>
      </c>
      <c r="E124" s="38">
        <f t="shared" si="66"/>
        <v>45266</v>
      </c>
      <c r="F124" s="38">
        <f t="shared" si="66"/>
        <v>45267</v>
      </c>
      <c r="G124" s="38">
        <f t="shared" si="66"/>
        <v>45268</v>
      </c>
      <c r="H124" s="38">
        <f t="shared" si="66"/>
        <v>45269</v>
      </c>
      <c r="J124" s="12">
        <f>DATE(YEAR($B$121),12,31)</f>
        <v>45291</v>
      </c>
      <c r="K124" s="2" t="s">
        <v>11</v>
      </c>
      <c r="L124" s="1" t="s">
        <v>25</v>
      </c>
      <c r="N124" s="51"/>
    </row>
    <row r="125" spans="2:14" x14ac:dyDescent="0.2">
      <c r="B125" s="38">
        <f t="shared" ref="B125:B128" si="67">IF(H124="","",IF(MONTH(H124+1)&lt;&gt;MONTH(H124),"",H124+1))</f>
        <v>45270</v>
      </c>
      <c r="C125" s="38">
        <f t="shared" ref="C125:H125" si="68">IF(B125="","",IF(MONTH(B125+1)&lt;&gt;MONTH(B125),"",B125+1))</f>
        <v>45271</v>
      </c>
      <c r="D125" s="38">
        <f t="shared" si="68"/>
        <v>45272</v>
      </c>
      <c r="E125" s="38">
        <f t="shared" si="68"/>
        <v>45273</v>
      </c>
      <c r="F125" s="38">
        <f t="shared" si="68"/>
        <v>45274</v>
      </c>
      <c r="G125" s="38">
        <f t="shared" si="68"/>
        <v>45275</v>
      </c>
      <c r="H125" s="38">
        <f t="shared" si="68"/>
        <v>45276</v>
      </c>
      <c r="J125" s="12"/>
      <c r="L125" s="1"/>
      <c r="N125" s="51"/>
    </row>
    <row r="126" spans="2:14" x14ac:dyDescent="0.2">
      <c r="B126" s="38">
        <f t="shared" si="67"/>
        <v>45277</v>
      </c>
      <c r="C126" s="38">
        <f t="shared" ref="C126:H126" si="69">IF(B126="","",IF(MONTH(B126+1)&lt;&gt;MONTH(B126),"",B126+1))</f>
        <v>45278</v>
      </c>
      <c r="D126" s="38">
        <f t="shared" si="69"/>
        <v>45279</v>
      </c>
      <c r="E126" s="38">
        <f t="shared" si="69"/>
        <v>45280</v>
      </c>
      <c r="F126" s="38">
        <f t="shared" si="69"/>
        <v>45281</v>
      </c>
      <c r="G126" s="38">
        <f t="shared" si="69"/>
        <v>45282</v>
      </c>
      <c r="H126" s="38">
        <f t="shared" si="69"/>
        <v>45283</v>
      </c>
      <c r="J126" s="12"/>
      <c r="L126" s="1"/>
      <c r="N126" s="51"/>
    </row>
    <row r="127" spans="2:14" x14ac:dyDescent="0.2">
      <c r="B127" s="38">
        <f t="shared" si="67"/>
        <v>45284</v>
      </c>
      <c r="C127" s="38">
        <f t="shared" ref="C127:H127" si="70">IF(B127="","",IF(MONTH(B127+1)&lt;&gt;MONTH(B127),"",B127+1))</f>
        <v>45285</v>
      </c>
      <c r="D127" s="38">
        <f t="shared" si="70"/>
        <v>45286</v>
      </c>
      <c r="E127" s="38">
        <f t="shared" si="70"/>
        <v>45287</v>
      </c>
      <c r="F127" s="38">
        <f t="shared" si="70"/>
        <v>45288</v>
      </c>
      <c r="G127" s="38">
        <f t="shared" si="70"/>
        <v>45289</v>
      </c>
      <c r="H127" s="38">
        <f t="shared" si="70"/>
        <v>45290</v>
      </c>
      <c r="J127" s="12"/>
      <c r="L127" s="1"/>
      <c r="N127" s="51"/>
    </row>
    <row r="128" spans="2:14" x14ac:dyDescent="0.2">
      <c r="B128" s="38">
        <f t="shared" si="67"/>
        <v>45291</v>
      </c>
      <c r="C128" s="38" t="str">
        <f t="shared" ref="C128:H128" si="71">IF(B128="","",IF(MONTH(B128+1)&lt;&gt;MONTH(B128),"",B128+1))</f>
        <v/>
      </c>
      <c r="D128" s="38" t="str">
        <f t="shared" si="71"/>
        <v/>
      </c>
      <c r="E128" s="38" t="str">
        <f t="shared" si="71"/>
        <v/>
      </c>
      <c r="F128" s="38" t="str">
        <f t="shared" si="71"/>
        <v/>
      </c>
      <c r="G128" s="38" t="str">
        <f t="shared" si="71"/>
        <v/>
      </c>
      <c r="H128" s="38" t="str">
        <f t="shared" si="71"/>
        <v/>
      </c>
      <c r="J128" s="12"/>
      <c r="L128" s="1"/>
      <c r="N128" s="51"/>
    </row>
    <row r="129" spans="2:14" x14ac:dyDescent="0.2">
      <c r="J129" s="12"/>
      <c r="L129" s="1"/>
      <c r="N129" s="51"/>
    </row>
    <row r="130" spans="2:14" x14ac:dyDescent="0.2">
      <c r="J130" s="12"/>
      <c r="L130" s="1"/>
      <c r="N130" s="52" t="s">
        <v>36</v>
      </c>
    </row>
    <row r="131" spans="2:14" x14ac:dyDescent="0.2">
      <c r="B131" s="34"/>
      <c r="C131" s="34"/>
      <c r="D131" s="34"/>
      <c r="E131" s="34"/>
      <c r="F131" s="34"/>
      <c r="G131" s="34"/>
      <c r="H131" s="34"/>
      <c r="I131" s="34"/>
      <c r="J131" s="35"/>
      <c r="K131" s="34"/>
      <c r="L131" s="34"/>
      <c r="N131" s="51"/>
    </row>
    <row r="132" spans="2:14" x14ac:dyDescent="0.2">
      <c r="J132" s="11"/>
    </row>
    <row r="133" spans="2:14" x14ac:dyDescent="0.2">
      <c r="J133" s="11"/>
    </row>
  </sheetData>
  <mergeCells count="16">
    <mergeCell ref="B111:H111"/>
    <mergeCell ref="B121:H121"/>
    <mergeCell ref="B11:H11"/>
    <mergeCell ref="B6:L6"/>
    <mergeCell ref="B21:H21"/>
    <mergeCell ref="B31:H31"/>
    <mergeCell ref="B41:H41"/>
    <mergeCell ref="B91:H91"/>
    <mergeCell ref="B7:L7"/>
    <mergeCell ref="B81:H81"/>
    <mergeCell ref="B3:D3"/>
    <mergeCell ref="B2:D2"/>
    <mergeCell ref="B51:H51"/>
    <mergeCell ref="B101:H101"/>
    <mergeCell ref="B61:H61"/>
    <mergeCell ref="B71:H71"/>
  </mergeCells>
  <phoneticPr fontId="0" type="noConversion"/>
  <conditionalFormatting sqref="B13:H18 B23:H28 B33:H38 B43:H48 B53:H58 B63:H68 B73:H78 B83:H88 B93:H98 B103:H108 B113:H118 B123:H128">
    <cfRule type="expression" dxfId="16" priority="1">
      <formula>NOT(ISERROR(MATCH(B13,$J$8:$J$131,0)))</formula>
    </cfRule>
    <cfRule type="expression" dxfId="15" priority="112">
      <formula>$N$11=INDEX($L$8:$L$131,MATCH(B13,$J$8:$J$131,0))</formula>
    </cfRule>
    <cfRule type="expression" dxfId="14" priority="113">
      <formula>$N$12=INDEX($L$8:$L$131,MATCH(B13,$J$8:$J$131,0))</formula>
    </cfRule>
    <cfRule type="expression" dxfId="13" priority="114">
      <formula>$N$13=INDEX($L$8:$L$131,MATCH(B13,$J$8:$J$131,0))</formula>
    </cfRule>
    <cfRule type="expression" dxfId="12" priority="115">
      <formula>$N$14=INDEX($L$8:$L$131,MATCH(B13,$J$8:$J$131,0))</formula>
    </cfRule>
    <cfRule type="expression" dxfId="11" priority="116">
      <formula>$N$15=INDEX($L$8:$L$131,MATCH(B13,$J$8:$J$131,0))</formula>
    </cfRule>
    <cfRule type="expression" dxfId="10" priority="117">
      <formula>$N$16=INDEX($L$8:$L$131,MATCH(B13,$J$8:$J$131,0))</formula>
    </cfRule>
    <cfRule type="expression" dxfId="9" priority="118">
      <formula>$N$17=INDEX($L$8:$L$131,MATCH(B13,$J$8:$J$131,0))</formula>
    </cfRule>
    <cfRule type="expression" dxfId="8" priority="119">
      <formula>$N$18=INDEX($L$8:$L$131,MATCH(B13,$J$8:$J$131,0))</formula>
    </cfRule>
  </conditionalFormatting>
  <conditionalFormatting sqref="J22:L30 J32:L40 J42:L50 J52:L60 J72:L80 J82:L90 J92:L100 J102:L110 J112:L120 J122:L130 J12:L20 J62:L70">
    <cfRule type="expression" dxfId="7" priority="2">
      <formula>$L12=$N$11</formula>
    </cfRule>
    <cfRule type="expression" dxfId="6" priority="21">
      <formula>$L12=$N$12</formula>
    </cfRule>
    <cfRule type="expression" dxfId="5" priority="22">
      <formula>$L12=$N$13</formula>
    </cfRule>
    <cfRule type="expression" dxfId="4" priority="23">
      <formula>$L12=$N$14</formula>
    </cfRule>
    <cfRule type="expression" dxfId="3" priority="24">
      <formula>$L12=$N$15</formula>
    </cfRule>
    <cfRule type="expression" dxfId="2" priority="25">
      <formula>$L12=$N$16</formula>
    </cfRule>
    <cfRule type="expression" dxfId="1" priority="26">
      <formula>$L12=$N$17</formula>
    </cfRule>
    <cfRule type="expression" dxfId="0" priority="27">
      <formula>$L12=$N$18</formula>
    </cfRule>
  </conditionalFormatting>
  <dataValidations disablePrompts="1" count="1">
    <dataValidation type="list" allowBlank="1" showInputMessage="1" showErrorMessage="1" sqref="L122:L130 L22:L30 L32:L40 L42:L50 L52:L60 L12:L20 L72:L80 L82:L90 L92:L100 L102:L110 L112:L120 L62:L70" xr:uid="{00000000-0002-0000-0000-000000000000}">
      <formula1>eventlabels</formula1>
    </dataValidation>
  </dataValidations>
  <hyperlinks>
    <hyperlink ref="N3" r:id="rId1" display="https://www.vertex42.com/ExcelTemplates/yearly-calendar.html" xr:uid="{00000000-0004-0000-0000-000000000000}"/>
  </hyperlinks>
  <printOptions horizontalCentered="1"/>
  <pageMargins left="0.25" right="0.25" top="0.5" bottom="0.5" header="0.25" footer="0.25"/>
  <pageSetup orientation="portrait" r:id="rId2"/>
  <headerFooter alignWithMargins="0">
    <oddFooter>&amp;L&amp;8&amp;K01+034https://www.vertex42.com/calendars/yearly-schedule-of-events.html&amp;R&amp;8&amp;K01+034Templates by Vertex42.com</oddFooter>
  </headerFooter>
  <rowBreaks count="1" manualBreakCount="1">
    <brk id="110"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showGridLines="0" workbookViewId="0"/>
  </sheetViews>
  <sheetFormatPr defaultColWidth="8" defaultRowHeight="11.25" x14ac:dyDescent="0.2"/>
  <cols>
    <col min="1" max="1" width="8.28515625" style="20" customWidth="1"/>
    <col min="2" max="2" width="87.28515625" style="20" customWidth="1"/>
    <col min="3" max="16384" width="8" style="20"/>
  </cols>
  <sheetData>
    <row r="1" spans="1:2" s="21" customFormat="1" ht="32.1" customHeight="1" x14ac:dyDescent="0.2">
      <c r="A1" s="58" t="s">
        <v>37</v>
      </c>
      <c r="B1" s="59"/>
    </row>
    <row r="2" spans="1:2" s="16" customFormat="1" ht="15" x14ac:dyDescent="0.3">
      <c r="A2" s="69" t="s">
        <v>68</v>
      </c>
      <c r="B2" s="70"/>
    </row>
    <row r="4" spans="1:2" s="18" customFormat="1" ht="15.75" x14ac:dyDescent="0.25">
      <c r="A4" s="23" t="s">
        <v>38</v>
      </c>
      <c r="B4" s="22"/>
    </row>
    <row r="5" spans="1:2" s="18" customFormat="1" ht="15" x14ac:dyDescent="0.2">
      <c r="A5" s="48" t="s">
        <v>70</v>
      </c>
      <c r="B5" s="17" t="s">
        <v>39</v>
      </c>
    </row>
    <row r="6" spans="1:2" s="18" customFormat="1" ht="15" x14ac:dyDescent="0.2">
      <c r="A6" s="48" t="s">
        <v>71</v>
      </c>
      <c r="B6" s="17" t="s">
        <v>40</v>
      </c>
    </row>
    <row r="7" spans="1:2" s="18" customFormat="1" ht="15" x14ac:dyDescent="0.2">
      <c r="A7" s="48" t="s">
        <v>72</v>
      </c>
      <c r="B7" s="17" t="s">
        <v>75</v>
      </c>
    </row>
    <row r="8" spans="1:2" s="18" customFormat="1" ht="15" x14ac:dyDescent="0.2">
      <c r="A8" s="48" t="s">
        <v>73</v>
      </c>
      <c r="B8" s="17" t="s">
        <v>41</v>
      </c>
    </row>
    <row r="9" spans="1:2" s="18" customFormat="1" ht="30" x14ac:dyDescent="0.2">
      <c r="A9" s="48" t="s">
        <v>74</v>
      </c>
      <c r="B9" s="17" t="s">
        <v>42</v>
      </c>
    </row>
    <row r="10" spans="1:2" s="18" customFormat="1" ht="15" x14ac:dyDescent="0.2">
      <c r="A10" s="19"/>
      <c r="B10" s="19"/>
    </row>
    <row r="11" spans="1:2" s="18" customFormat="1" ht="15.75" x14ac:dyDescent="0.25">
      <c r="A11" s="23" t="s">
        <v>43</v>
      </c>
      <c r="B11" s="22"/>
    </row>
    <row r="12" spans="1:2" s="18" customFormat="1" ht="30" x14ac:dyDescent="0.2">
      <c r="A12" s="19"/>
      <c r="B12" s="17" t="s">
        <v>65</v>
      </c>
    </row>
    <row r="13" spans="1:2" s="18" customFormat="1" ht="15" x14ac:dyDescent="0.2">
      <c r="A13" s="19"/>
      <c r="B13" s="19"/>
    </row>
    <row r="14" spans="1:2" s="18" customFormat="1" ht="30" x14ac:dyDescent="0.2">
      <c r="A14" s="19"/>
      <c r="B14" s="17" t="s">
        <v>63</v>
      </c>
    </row>
    <row r="15" spans="1:2" s="18" customFormat="1" ht="15" x14ac:dyDescent="0.2">
      <c r="A15" s="19"/>
      <c r="B15" s="19"/>
    </row>
    <row r="16" spans="1:2" s="18" customFormat="1" ht="15.75" x14ac:dyDescent="0.25">
      <c r="A16" s="23" t="s">
        <v>44</v>
      </c>
      <c r="B16" s="22"/>
    </row>
    <row r="17" spans="1:2" s="18" customFormat="1" ht="30" x14ac:dyDescent="0.2">
      <c r="A17" s="19"/>
      <c r="B17" s="17" t="s">
        <v>45</v>
      </c>
    </row>
    <row r="18" spans="1:2" s="18" customFormat="1" ht="15" x14ac:dyDescent="0.2">
      <c r="A18" s="19"/>
      <c r="B18" s="19"/>
    </row>
    <row r="19" spans="1:2" s="18" customFormat="1" ht="15" x14ac:dyDescent="0.2">
      <c r="A19" s="19"/>
      <c r="B19" s="17" t="s">
        <v>47</v>
      </c>
    </row>
    <row r="20" spans="1:2" s="18" customFormat="1" ht="15" x14ac:dyDescent="0.2">
      <c r="A20" s="19"/>
      <c r="B20" s="19"/>
    </row>
    <row r="21" spans="1:2" s="18" customFormat="1" ht="30" x14ac:dyDescent="0.2">
      <c r="A21" s="19"/>
      <c r="B21" s="17" t="s">
        <v>66</v>
      </c>
    </row>
    <row r="22" spans="1:2" s="18" customFormat="1" ht="15" x14ac:dyDescent="0.2">
      <c r="A22" s="19"/>
      <c r="B22" s="19"/>
    </row>
    <row r="23" spans="1:2" s="18" customFormat="1" ht="15.75" x14ac:dyDescent="0.25">
      <c r="A23" s="23" t="s">
        <v>52</v>
      </c>
      <c r="B23" s="22"/>
    </row>
    <row r="24" spans="1:2" s="18" customFormat="1" ht="45" x14ac:dyDescent="0.2">
      <c r="A24" s="19"/>
      <c r="B24" s="17" t="s">
        <v>46</v>
      </c>
    </row>
    <row r="25" spans="1:2" s="18" customFormat="1" ht="15" x14ac:dyDescent="0.2">
      <c r="A25" s="19"/>
      <c r="B25" s="19"/>
    </row>
    <row r="26" spans="1:2" s="18" customFormat="1" ht="15.75" x14ac:dyDescent="0.25">
      <c r="A26" s="23" t="s">
        <v>48</v>
      </c>
      <c r="B26" s="22"/>
    </row>
    <row r="27" spans="1:2" s="18" customFormat="1" ht="45" x14ac:dyDescent="0.2">
      <c r="A27" s="19"/>
      <c r="B27" s="17" t="s">
        <v>49</v>
      </c>
    </row>
    <row r="28" spans="1:2" s="18" customFormat="1" x14ac:dyDescent="0.2"/>
    <row r="29" spans="1:2" s="18" customFormat="1" ht="15.75" x14ac:dyDescent="0.25">
      <c r="A29" s="23" t="s">
        <v>56</v>
      </c>
      <c r="B29" s="22"/>
    </row>
    <row r="30" spans="1:2" s="18" customFormat="1" ht="30" x14ac:dyDescent="0.2">
      <c r="A30" s="19"/>
      <c r="B30" s="17" t="s">
        <v>57</v>
      </c>
    </row>
    <row r="31" spans="1:2" s="18" customFormat="1" x14ac:dyDescent="0.2"/>
    <row r="32" spans="1:2" s="18" customFormat="1" x14ac:dyDescent="0.2">
      <c r="A32" s="18" t="s">
        <v>80</v>
      </c>
    </row>
  </sheetData>
  <mergeCells count="1">
    <mergeCell ref="A2:B2"/>
  </mergeCells>
  <phoneticPr fontId="3" type="noConversion"/>
  <hyperlinks>
    <hyperlink ref="A2" r:id="rId1" xr:uid="{00000000-0004-0000-0100-000000000000}"/>
  </hyperlinks>
  <pageMargins left="0.75" right="0.75" top="1" bottom="1" header="0.5" footer="0.5"/>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9BA05-FAEB-448F-855F-5D87A07B8311}">
  <dimension ref="A1:C19"/>
  <sheetViews>
    <sheetView showGridLines="0" workbookViewId="0"/>
  </sheetViews>
  <sheetFormatPr defaultRowHeight="15" x14ac:dyDescent="0.25"/>
  <cols>
    <col min="1" max="1" width="2.85546875" style="85" customWidth="1"/>
    <col min="2" max="2" width="71.5703125" style="85" customWidth="1"/>
    <col min="3" max="3" width="22.28515625" style="74" customWidth="1"/>
    <col min="4" max="16384" width="9.140625" style="74"/>
  </cols>
  <sheetData>
    <row r="1" spans="1:3" ht="32.1" customHeight="1" x14ac:dyDescent="0.25">
      <c r="A1" s="71"/>
      <c r="B1" s="72" t="s">
        <v>34</v>
      </c>
      <c r="C1" s="73"/>
    </row>
    <row r="2" spans="1:3" ht="15.75" x14ac:dyDescent="0.25">
      <c r="A2" s="75"/>
      <c r="B2" s="76"/>
      <c r="C2" s="77"/>
    </row>
    <row r="3" spans="1:3" ht="15.75" x14ac:dyDescent="0.25">
      <c r="A3" s="75"/>
      <c r="B3" s="78" t="s">
        <v>53</v>
      </c>
      <c r="C3" s="77"/>
    </row>
    <row r="4" spans="1:3" x14ac:dyDescent="0.25">
      <c r="A4" s="75"/>
      <c r="B4" s="79" t="s">
        <v>68</v>
      </c>
      <c r="C4" s="77"/>
    </row>
    <row r="5" spans="1:3" ht="15.75" x14ac:dyDescent="0.25">
      <c r="A5" s="75"/>
      <c r="B5" s="80"/>
      <c r="C5" s="77"/>
    </row>
    <row r="6" spans="1:3" ht="15.75" x14ac:dyDescent="0.25">
      <c r="A6" s="75"/>
      <c r="B6" s="81" t="s">
        <v>81</v>
      </c>
      <c r="C6" s="77"/>
    </row>
    <row r="7" spans="1:3" ht="15.75" x14ac:dyDescent="0.25">
      <c r="A7" s="75"/>
      <c r="B7" s="80"/>
      <c r="C7" s="77"/>
    </row>
    <row r="8" spans="1:3" ht="30.75" x14ac:dyDescent="0.25">
      <c r="A8" s="75"/>
      <c r="B8" s="80" t="s">
        <v>67</v>
      </c>
      <c r="C8" s="77"/>
    </row>
    <row r="9" spans="1:3" ht="15.75" x14ac:dyDescent="0.25">
      <c r="A9" s="75"/>
      <c r="B9" s="80"/>
      <c r="C9" s="77"/>
    </row>
    <row r="10" spans="1:3" ht="30.75" x14ac:dyDescent="0.25">
      <c r="A10" s="75"/>
      <c r="B10" s="80" t="s">
        <v>54</v>
      </c>
      <c r="C10" s="77"/>
    </row>
    <row r="11" spans="1:3" ht="15.75" x14ac:dyDescent="0.25">
      <c r="A11" s="75"/>
      <c r="B11" s="80"/>
      <c r="C11" s="77"/>
    </row>
    <row r="12" spans="1:3" ht="30.75" x14ac:dyDescent="0.25">
      <c r="A12" s="75"/>
      <c r="B12" s="80" t="s">
        <v>55</v>
      </c>
      <c r="C12" s="77"/>
    </row>
    <row r="13" spans="1:3" ht="15.75" x14ac:dyDescent="0.25">
      <c r="A13" s="75"/>
      <c r="B13" s="80"/>
      <c r="C13" s="77"/>
    </row>
    <row r="14" spans="1:3" ht="15.75" x14ac:dyDescent="0.25">
      <c r="A14" s="75"/>
      <c r="B14" s="81" t="s">
        <v>77</v>
      </c>
      <c r="C14" s="77"/>
    </row>
    <row r="15" spans="1:3" ht="15.75" x14ac:dyDescent="0.25">
      <c r="A15" s="75"/>
      <c r="B15" s="82" t="s">
        <v>69</v>
      </c>
      <c r="C15" s="77"/>
    </row>
    <row r="16" spans="1:3" ht="15.75" x14ac:dyDescent="0.25">
      <c r="A16" s="75"/>
      <c r="B16" s="83"/>
      <c r="C16" s="77"/>
    </row>
    <row r="17" spans="1:3" ht="15.75" x14ac:dyDescent="0.25">
      <c r="A17" s="75"/>
      <c r="B17" s="84" t="s">
        <v>82</v>
      </c>
      <c r="C17" s="77"/>
    </row>
    <row r="18" spans="1:3" x14ac:dyDescent="0.25">
      <c r="A18" s="75"/>
      <c r="B18" s="75"/>
      <c r="C18" s="77"/>
    </row>
    <row r="19" spans="1:3" x14ac:dyDescent="0.25">
      <c r="A19" s="75"/>
      <c r="B19" s="75"/>
      <c r="C19" s="77"/>
    </row>
  </sheetData>
  <hyperlinks>
    <hyperlink ref="B15" r:id="rId1" xr:uid="{0F243175-B2CE-4C1A-95ED-B0A1A48722A1}"/>
    <hyperlink ref="B4" r:id="rId2" xr:uid="{298799E5-2728-4DBB-AE51-321B1FC34106}"/>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Schedule</vt:lpstr>
      <vt:lpstr>Help</vt:lpstr>
      <vt:lpstr>©</vt:lpstr>
      <vt:lpstr>eventlabels</vt:lpstr>
      <vt:lpstr>Schedule!Print_Area</vt:lpstr>
      <vt:lpstr>Schedule!Print_Titles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Yearly Schedule of Events</dc:title>
  <dc:creator>Vertex42.com</dc:creator>
  <dc:description>(c) 2013-2023 Vertex42 LLC. All Rights Reserved.</dc:description>
  <cp:lastModifiedBy>Vertex42.com</cp:lastModifiedBy>
  <cp:lastPrinted>2014-06-23T17:32:23Z</cp:lastPrinted>
  <dcterms:created xsi:type="dcterms:W3CDTF">2004-08-16T18:44:14Z</dcterms:created>
  <dcterms:modified xsi:type="dcterms:W3CDTF">2023-02-24T16:21:19Z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2013-2023 Vertex42 LLC</vt:lpwstr>
  </property>
  <property fmtid="{D5CDD505-2E9C-101B-9397-08002B2CF9AE}" pid="3" name="Version">
    <vt:lpwstr>1.2.2</vt:lpwstr>
  </property>
  <property fmtid="{D5CDD505-2E9C-101B-9397-08002B2CF9AE}" pid="4" name="Source">
    <vt:lpwstr>https://www.vertex42.com/calendars/yearly-schedule-of-events.html</vt:lpwstr>
  </property>
</Properties>
</file>