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s\VERTEX42\TEMPLATES\TEMPLATE - Trackers\"/>
    </mc:Choice>
  </mc:AlternateContent>
  <xr:revisionPtr revIDLastSave="0" documentId="13_ncr:1_{FD9A164B-E2E9-4B7F-9FC9-9E9C284A7856}" xr6:coauthVersionLast="47" xr6:coauthVersionMax="47" xr10:uidLastSave="{00000000-0000-0000-0000-000000000000}"/>
  <bookViews>
    <workbookView xWindow="17580" yWindow="825" windowWidth="31875" windowHeight="21630" xr2:uid="{00000000-000D-0000-FFFF-FFFF00000000}"/>
  </bookViews>
  <sheets>
    <sheet name="Yearly Habit Tracker" sheetId="7" r:id="rId1"/>
    <sheet name="©" sheetId="2" r:id="rId2"/>
  </sheets>
  <definedNames>
    <definedName name="data_cells">'Yearly Habit Tracker'!$B$7:$AL$10,'Yearly Habit Tracker'!$B$12:$AL$15,'Yearly Habit Tracker'!$B$17:$AL$20,'Yearly Habit Tracker'!$B$22:$AL$25,'Yearly Habit Tracker'!$B$27:$AL$30,'Yearly Habit Tracker'!$B$32:$AL$35,'Yearly Habit Tracker'!$B$37:$AL$40,'Yearly Habit Tracker'!$B$42:$AL$45,'Yearly Habit Tracker'!$B$47:$AL$50,'Yearly Habit Tracker'!$B$52:$AL$55,'Yearly Habit Tracker'!$B$57:$AL$60,'Yearly Habit Tracker'!$B$62:$AL$65</definedName>
    <definedName name="goals">'Yearly Habit Tracker'!$AT$11:$AT$14</definedName>
    <definedName name="labels_days">'Yearly Habit Tracker'!$B$61:$AL$61,'Yearly Habit Tracker'!$B$56:$AL$56,'Yearly Habit Tracker'!$B$51:$AL$51,'Yearly Habit Tracker'!$B$46:$AL$46,'Yearly Habit Tracker'!$B$41:$AL$41,'Yearly Habit Tracker'!$B$36:$AL$36,'Yearly Habit Tracker'!$B$31:$AL$31,'Yearly Habit Tracker'!$B$26:$AL$26,'Yearly Habit Tracker'!$B$21:$AL$21,'Yearly Habit Tracker'!$B$16:$AL$16,'Yearly Habit Tracker'!$B$11:$AL$11,'Yearly Habit Tracker'!$B$6:$AL$6</definedName>
    <definedName name="labels_months">'Yearly Habit Tracker'!$A$6,'Yearly Habit Tracker'!$A$11,'Yearly Habit Tracker'!$A$16,'Yearly Habit Tracker'!$A$21,'Yearly Habit Tracker'!$A$26,'Yearly Habit Tracker'!$A$31,'Yearly Habit Tracker'!$A$36,'Yearly Habit Tracker'!$A$41,'Yearly Habit Tracker'!$A$46,'Yearly Habit Tracker'!$A$51,'Yearly Habit Tracker'!$A$56,'Yearly Habit Tracker'!$A$61</definedName>
    <definedName name="_xlnm.Print_Area" localSheetId="0">'Yearly Habit Tracker'!$A$1:$AQ$38</definedName>
    <definedName name="valuevx">42.314159</definedName>
    <definedName name="vertex42_copyright" hidden="1">"© 2026 Vertex42 LLC"</definedName>
    <definedName name="vertex42_id" hidden="1">"yearly-habit-tracker.xlsx"</definedName>
    <definedName name="vertex42_title" hidden="1">"Yearly Habit Tracker"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5" i="7" l="1"/>
  <c r="A64" i="7"/>
  <c r="A63" i="7"/>
  <c r="A62" i="7"/>
  <c r="A60" i="7"/>
  <c r="A59" i="7"/>
  <c r="A58" i="7"/>
  <c r="A57" i="7"/>
  <c r="A55" i="7"/>
  <c r="A54" i="7"/>
  <c r="A53" i="7"/>
  <c r="A52" i="7"/>
  <c r="A50" i="7"/>
  <c r="A49" i="7"/>
  <c r="A48" i="7"/>
  <c r="A47" i="7"/>
  <c r="A45" i="7"/>
  <c r="A44" i="7"/>
  <c r="A43" i="7"/>
  <c r="A42" i="7"/>
  <c r="A40" i="7"/>
  <c r="A39" i="7"/>
  <c r="A38" i="7"/>
  <c r="A37" i="7"/>
  <c r="A35" i="7"/>
  <c r="A34" i="7"/>
  <c r="A33" i="7"/>
  <c r="A32" i="7"/>
  <c r="A30" i="7"/>
  <c r="A29" i="7"/>
  <c r="A28" i="7"/>
  <c r="A27" i="7"/>
  <c r="A25" i="7"/>
  <c r="A24" i="7"/>
  <c r="A23" i="7"/>
  <c r="A22" i="7"/>
  <c r="A20" i="7"/>
  <c r="A19" i="7"/>
  <c r="A18" i="7"/>
  <c r="A17" i="7"/>
  <c r="A13" i="7"/>
  <c r="A14" i="7"/>
  <c r="A15" i="7"/>
  <c r="A12" i="7"/>
  <c r="A10" i="7"/>
  <c r="A9" i="7"/>
  <c r="A8" i="7"/>
  <c r="A7" i="7"/>
  <c r="AT28" i="7"/>
  <c r="AX4" i="7" a="1"/>
  <c r="C67" i="7" a="1"/>
  <c r="D67" i="7" a="1"/>
  <c r="E67" i="7" a="1"/>
  <c r="F67" i="7" a="1"/>
  <c r="G67" i="7" a="1"/>
  <c r="H67" i="7" a="1"/>
  <c r="I67" i="7" a="1"/>
  <c r="J67" i="7" a="1"/>
  <c r="K67" i="7" a="1"/>
  <c r="L67" i="7" a="1"/>
  <c r="M67" i="7" a="1"/>
  <c r="N67" i="7" a="1"/>
  <c r="O67" i="7" a="1"/>
  <c r="P67" i="7" a="1"/>
  <c r="Q67" i="7" a="1"/>
  <c r="R67" i="7" a="1"/>
  <c r="S67" i="7" a="1"/>
  <c r="T67" i="7" a="1"/>
  <c r="U67" i="7" a="1"/>
  <c r="V67" i="7" a="1"/>
  <c r="W67" i="7" a="1"/>
  <c r="X67" i="7" a="1"/>
  <c r="Y67" i="7" a="1"/>
  <c r="Z67" i="7" a="1"/>
  <c r="AA67" i="7" a="1"/>
  <c r="AB67" i="7" a="1"/>
  <c r="AC67" i="7" a="1"/>
  <c r="AD67" i="7" a="1"/>
  <c r="AE67" i="7" a="1"/>
  <c r="AF67" i="7" a="1"/>
  <c r="AG67" i="7" a="1"/>
  <c r="AH67" i="7" a="1"/>
  <c r="AI67" i="7" a="1"/>
  <c r="AJ67" i="7" a="1"/>
  <c r="AK67" i="7" a="1"/>
  <c r="AL67" i="7" a="1"/>
  <c r="B67" i="7" a="1"/>
  <c r="AQ55" i="7" a="1"/>
  <c r="AQ57" i="7" a="1"/>
  <c r="AQ58" i="7" a="1"/>
  <c r="AQ59" i="7" a="1"/>
  <c r="AQ60" i="7" a="1"/>
  <c r="AQ62" i="7" a="1"/>
  <c r="AQ63" i="7" a="1"/>
  <c r="AQ64" i="7" a="1"/>
  <c r="AQ65" i="7" a="1"/>
  <c r="AQ8" i="7" a="1"/>
  <c r="AQ9" i="7" a="1"/>
  <c r="AQ10" i="7" a="1"/>
  <c r="AQ12" i="7" a="1"/>
  <c r="AQ13" i="7" a="1"/>
  <c r="AQ14" i="7" a="1"/>
  <c r="AQ15" i="7" a="1"/>
  <c r="AQ17" i="7" a="1"/>
  <c r="AQ18" i="7" a="1"/>
  <c r="AQ19" i="7" a="1"/>
  <c r="AQ20" i="7" a="1"/>
  <c r="AQ22" i="7" a="1"/>
  <c r="AQ23" i="7" a="1"/>
  <c r="AQ24" i="7" a="1"/>
  <c r="AQ25" i="7" a="1"/>
  <c r="AQ27" i="7" a="1"/>
  <c r="AQ28" i="7" a="1"/>
  <c r="AQ29" i="7" a="1"/>
  <c r="AQ30" i="7" a="1"/>
  <c r="AQ32" i="7" a="1"/>
  <c r="AQ33" i="7" a="1"/>
  <c r="AQ34" i="7" a="1"/>
  <c r="AQ35" i="7" a="1"/>
  <c r="AQ37" i="7" a="1"/>
  <c r="AQ38" i="7" a="1"/>
  <c r="AQ39" i="7" a="1"/>
  <c r="AQ40" i="7" a="1"/>
  <c r="AQ42" i="7" a="1"/>
  <c r="AQ43" i="7" a="1"/>
  <c r="AQ44" i="7" a="1"/>
  <c r="AQ45" i="7" a="1"/>
  <c r="AQ47" i="7" a="1"/>
  <c r="AQ48" i="7" a="1"/>
  <c r="AQ49" i="7" a="1"/>
  <c r="AQ50" i="7" a="1"/>
  <c r="AQ52" i="7" a="1"/>
  <c r="AQ53" i="7" a="1"/>
  <c r="AQ54" i="7" a="1"/>
  <c r="AQ7" i="7" a="1"/>
  <c r="AM65" i="7"/>
  <c r="AM64" i="7"/>
  <c r="AM63" i="7"/>
  <c r="AM62" i="7"/>
  <c r="AM60" i="7"/>
  <c r="AM59" i="7"/>
  <c r="AM58" i="7"/>
  <c r="AM57" i="7"/>
  <c r="AM55" i="7"/>
  <c r="AM54" i="7"/>
  <c r="AM53" i="7"/>
  <c r="AM52" i="7"/>
  <c r="AM50" i="7"/>
  <c r="AM49" i="7"/>
  <c r="AM48" i="7"/>
  <c r="AM47" i="7"/>
  <c r="AM45" i="7"/>
  <c r="AM44" i="7"/>
  <c r="AM43" i="7"/>
  <c r="AM42" i="7"/>
  <c r="AM40" i="7"/>
  <c r="AM39" i="7"/>
  <c r="AM38" i="7"/>
  <c r="AM37" i="7"/>
  <c r="AM35" i="7"/>
  <c r="AM34" i="7"/>
  <c r="AM33" i="7"/>
  <c r="AM32" i="7"/>
  <c r="AM30" i="7"/>
  <c r="AM29" i="7"/>
  <c r="AM28" i="7"/>
  <c r="AM27" i="7"/>
  <c r="AM25" i="7"/>
  <c r="AM24" i="7"/>
  <c r="AM23" i="7"/>
  <c r="AM22" i="7"/>
  <c r="AM20" i="7"/>
  <c r="AM19" i="7"/>
  <c r="AM18" i="7"/>
  <c r="AM17" i="7"/>
  <c r="AM15" i="7"/>
  <c r="AM14" i="7"/>
  <c r="AM13" i="7"/>
  <c r="AM12" i="7"/>
  <c r="AM8" i="7"/>
  <c r="AM9" i="7"/>
  <c r="AM10" i="7"/>
  <c r="AM7" i="7"/>
  <c r="A6" i="7"/>
  <c r="H5" i="7"/>
  <c r="O5" i="7" s="1"/>
  <c r="V5" i="7" s="1"/>
  <c r="AC5" i="7" s="1"/>
  <c r="AJ5" i="7" s="1"/>
  <c r="G5" i="7"/>
  <c r="N5" i="7" s="1"/>
  <c r="U5" i="7" s="1"/>
  <c r="AB5" i="7" s="1"/>
  <c r="AI5" i="7" s="1"/>
  <c r="F5" i="7"/>
  <c r="M5" i="7" s="1"/>
  <c r="T5" i="7" s="1"/>
  <c r="AA5" i="7" s="1"/>
  <c r="AH5" i="7" s="1"/>
  <c r="E5" i="7"/>
  <c r="L5" i="7" s="1"/>
  <c r="S5" i="7" s="1"/>
  <c r="Z5" i="7" s="1"/>
  <c r="AG5" i="7" s="1"/>
  <c r="D5" i="7"/>
  <c r="K5" i="7" s="1"/>
  <c r="R5" i="7" s="1"/>
  <c r="Y5" i="7" s="1"/>
  <c r="AF5" i="7" s="1"/>
  <c r="C5" i="7"/>
  <c r="J5" i="7" s="1"/>
  <c r="Q5" i="7" s="1"/>
  <c r="X5" i="7" s="1"/>
  <c r="AE5" i="7" s="1"/>
  <c r="AL5" i="7" s="1"/>
  <c r="B5" i="7"/>
  <c r="I5" i="7" s="1"/>
  <c r="P5" i="7" s="1"/>
  <c r="W5" i="7" s="1"/>
  <c r="AD5" i="7" s="1"/>
  <c r="AK5" i="7" s="1"/>
  <c r="A3" i="7"/>
  <c r="B6" i="7" l="1"/>
  <c r="A11" i="7"/>
  <c r="C6" i="7" l="1"/>
  <c r="B11" i="7"/>
  <c r="A16" i="7"/>
  <c r="C11" i="7" l="1"/>
  <c r="D6" i="7"/>
  <c r="A21" i="7"/>
  <c r="B16" i="7"/>
  <c r="D11" i="7" l="1"/>
  <c r="E6" i="7"/>
  <c r="C16" i="7"/>
  <c r="B21" i="7"/>
  <c r="A26" i="7"/>
  <c r="E11" i="7" l="1"/>
  <c r="D16" i="7"/>
  <c r="C21" i="7"/>
  <c r="F6" i="7"/>
  <c r="B26" i="7"/>
  <c r="A31" i="7"/>
  <c r="F11" i="7" l="1"/>
  <c r="G11" i="7" s="1"/>
  <c r="H11" i="7" s="1"/>
  <c r="I11" i="7" s="1"/>
  <c r="D21" i="7"/>
  <c r="E21" i="7" s="1"/>
  <c r="F21" i="7" s="1"/>
  <c r="E16" i="7"/>
  <c r="G6" i="7"/>
  <c r="C26" i="7"/>
  <c r="B31" i="7"/>
  <c r="A36" i="7"/>
  <c r="J11" i="7" l="1"/>
  <c r="F16" i="7"/>
  <c r="G21" i="7"/>
  <c r="H21" i="7" s="1"/>
  <c r="I21" i="7" s="1"/>
  <c r="D26" i="7"/>
  <c r="C31" i="7"/>
  <c r="H6" i="7"/>
  <c r="B36" i="7"/>
  <c r="A41" i="7"/>
  <c r="K11" i="7" l="1"/>
  <c r="G16" i="7"/>
  <c r="H16" i="7" s="1"/>
  <c r="I16" i="7" s="1"/>
  <c r="J16" i="7" s="1"/>
  <c r="K16" i="7" s="1"/>
  <c r="L16" i="7" s="1"/>
  <c r="M16" i="7" s="1"/>
  <c r="N16" i="7" s="1"/>
  <c r="O16" i="7" s="1"/>
  <c r="P16" i="7" s="1"/>
  <c r="Q16" i="7" s="1"/>
  <c r="R16" i="7" s="1"/>
  <c r="S16" i="7" s="1"/>
  <c r="T16" i="7" s="1"/>
  <c r="U16" i="7" s="1"/>
  <c r="V16" i="7" s="1"/>
  <c r="J21" i="7"/>
  <c r="E26" i="7"/>
  <c r="F26" i="7" s="1"/>
  <c r="D31" i="7"/>
  <c r="E31" i="7" s="1"/>
  <c r="F31" i="7" s="1"/>
  <c r="G31" i="7" s="1"/>
  <c r="H31" i="7" s="1"/>
  <c r="I6" i="7"/>
  <c r="C36" i="7"/>
  <c r="B41" i="7"/>
  <c r="C41" i="7" s="1"/>
  <c r="D41" i="7" s="1"/>
  <c r="E41" i="7" s="1"/>
  <c r="F41" i="7" s="1"/>
  <c r="G41" i="7" s="1"/>
  <c r="H41" i="7" s="1"/>
  <c r="I41" i="7" s="1"/>
  <c r="J41" i="7" s="1"/>
  <c r="K41" i="7" s="1"/>
  <c r="L41" i="7" s="1"/>
  <c r="M41" i="7" s="1"/>
  <c r="N41" i="7" s="1"/>
  <c r="O41" i="7" s="1"/>
  <c r="P41" i="7" s="1"/>
  <c r="Q41" i="7" s="1"/>
  <c r="R41" i="7" s="1"/>
  <c r="S41" i="7" s="1"/>
  <c r="T41" i="7" s="1"/>
  <c r="U41" i="7" s="1"/>
  <c r="V41" i="7" s="1"/>
  <c r="W41" i="7" s="1"/>
  <c r="X41" i="7" s="1"/>
  <c r="Y41" i="7" s="1"/>
  <c r="Z41" i="7" s="1"/>
  <c r="AA41" i="7" s="1"/>
  <c r="AB41" i="7" s="1"/>
  <c r="AC41" i="7" s="1"/>
  <c r="AD41" i="7" s="1"/>
  <c r="AE41" i="7" s="1"/>
  <c r="AF41" i="7" s="1"/>
  <c r="AG41" i="7" s="1"/>
  <c r="AH41" i="7" s="1"/>
  <c r="AI41" i="7" s="1"/>
  <c r="AJ41" i="7" s="1"/>
  <c r="A46" i="7"/>
  <c r="L11" i="7" l="1"/>
  <c r="M11" i="7" s="1"/>
  <c r="N11" i="7" s="1"/>
  <c r="O11" i="7" s="1"/>
  <c r="P11" i="7" s="1"/>
  <c r="W16" i="7"/>
  <c r="X16" i="7" s="1"/>
  <c r="K21" i="7"/>
  <c r="L21" i="7" s="1"/>
  <c r="M21" i="7" s="1"/>
  <c r="N21" i="7" s="1"/>
  <c r="O21" i="7" s="1"/>
  <c r="P21" i="7" s="1"/>
  <c r="Q21" i="7" s="1"/>
  <c r="G26" i="7"/>
  <c r="I31" i="7"/>
  <c r="D36" i="7"/>
  <c r="J6" i="7"/>
  <c r="B46" i="7"/>
  <c r="A51" i="7"/>
  <c r="Q11" i="7" l="1"/>
  <c r="R11" i="7" s="1"/>
  <c r="S11" i="7" s="1"/>
  <c r="T11" i="7" s="1"/>
  <c r="U11" i="7" s="1"/>
  <c r="Y16" i="7"/>
  <c r="Z16" i="7" s="1"/>
  <c r="R21" i="7"/>
  <c r="S21" i="7" s="1"/>
  <c r="T21" i="7" s="1"/>
  <c r="U21" i="7" s="1"/>
  <c r="V21" i="7" s="1"/>
  <c r="W21" i="7" s="1"/>
  <c r="X21" i="7" s="1"/>
  <c r="Y21" i="7" s="1"/>
  <c r="Z21" i="7" s="1"/>
  <c r="AA21" i="7" s="1"/>
  <c r="J31" i="7"/>
  <c r="K31" i="7" s="1"/>
  <c r="L31" i="7" s="1"/>
  <c r="M31" i="7" s="1"/>
  <c r="E36" i="7"/>
  <c r="F36" i="7" s="1"/>
  <c r="G36" i="7" s="1"/>
  <c r="H36" i="7" s="1"/>
  <c r="I36" i="7" s="1"/>
  <c r="C46" i="7"/>
  <c r="D46" i="7" s="1"/>
  <c r="E46" i="7" s="1"/>
  <c r="F46" i="7" s="1"/>
  <c r="G46" i="7" s="1"/>
  <c r="H46" i="7" s="1"/>
  <c r="H26" i="7"/>
  <c r="I26" i="7" s="1"/>
  <c r="J26" i="7" s="1"/>
  <c r="K6" i="7"/>
  <c r="B51" i="7"/>
  <c r="A56" i="7"/>
  <c r="V11" i="7" l="1"/>
  <c r="W11" i="7" s="1"/>
  <c r="X11" i="7" s="1"/>
  <c r="Y11" i="7" s="1"/>
  <c r="Z11" i="7" s="1"/>
  <c r="AA11" i="7" s="1"/>
  <c r="AB11" i="7" s="1"/>
  <c r="AA16" i="7"/>
  <c r="AB16" i="7" s="1"/>
  <c r="AC16" i="7" s="1"/>
  <c r="AD16" i="7" s="1"/>
  <c r="AB21" i="7"/>
  <c r="N31" i="7"/>
  <c r="O31" i="7" s="1"/>
  <c r="K26" i="7"/>
  <c r="C51" i="7"/>
  <c r="D51" i="7" s="1"/>
  <c r="E51" i="7" s="1"/>
  <c r="F51" i="7" s="1"/>
  <c r="G51" i="7" s="1"/>
  <c r="J36" i="7"/>
  <c r="L6" i="7"/>
  <c r="I46" i="7"/>
  <c r="B56" i="7"/>
  <c r="A61" i="7"/>
  <c r="B61" i="7" s="1"/>
  <c r="AC11" i="7" l="1"/>
  <c r="AD11" i="7" s="1"/>
  <c r="AE11" i="7" s="1"/>
  <c r="AF11" i="7" s="1"/>
  <c r="AG11" i="7" s="1"/>
  <c r="AH11" i="7" s="1"/>
  <c r="AI11" i="7" s="1"/>
  <c r="AJ11" i="7" s="1"/>
  <c r="AK11" i="7" s="1"/>
  <c r="AE16" i="7"/>
  <c r="AF16" i="7" s="1"/>
  <c r="AG16" i="7" s="1"/>
  <c r="AH16" i="7" s="1"/>
  <c r="AI16" i="7" s="1"/>
  <c r="AJ16" i="7" s="1"/>
  <c r="AC21" i="7"/>
  <c r="P31" i="7"/>
  <c r="L26" i="7"/>
  <c r="K36" i="7"/>
  <c r="C56" i="7"/>
  <c r="D56" i="7" s="1"/>
  <c r="E56" i="7" s="1"/>
  <c r="B68" i="7" a="1"/>
  <c r="B69" i="7" s="1"/>
  <c r="H51" i="7"/>
  <c r="M6" i="7"/>
  <c r="J46" i="7"/>
  <c r="K46" i="7" s="1"/>
  <c r="C61" i="7"/>
  <c r="C68" i="7" s="1" a="1"/>
  <c r="C69" i="7" s="1"/>
  <c r="AL11" i="7" l="1"/>
  <c r="AO14" i="7" a="1"/>
  <c r="AO12" i="7" a="1"/>
  <c r="AO13" i="7" a="1"/>
  <c r="AO15" i="7" a="1"/>
  <c r="AK16" i="7"/>
  <c r="AD21" i="7"/>
  <c r="Q31" i="7"/>
  <c r="R31" i="7" s="1"/>
  <c r="S31" i="7" s="1"/>
  <c r="M26" i="7"/>
  <c r="N26" i="7" s="1"/>
  <c r="O26" i="7" s="1"/>
  <c r="P26" i="7" s="1"/>
  <c r="Q26" i="7" s="1"/>
  <c r="R26" i="7" s="1"/>
  <c r="S26" i="7" s="1"/>
  <c r="L36" i="7"/>
  <c r="I51" i="7"/>
  <c r="L46" i="7"/>
  <c r="N6" i="7"/>
  <c r="F56" i="7"/>
  <c r="D61" i="7"/>
  <c r="AL16" i="7" l="1"/>
  <c r="AO19" i="7" a="1"/>
  <c r="AE21" i="7"/>
  <c r="T31" i="7"/>
  <c r="U31" i="7" s="1"/>
  <c r="V31" i="7" s="1"/>
  <c r="W31" i="7" s="1"/>
  <c r="X31" i="7" s="1"/>
  <c r="Y31" i="7" s="1"/>
  <c r="Z31" i="7" s="1"/>
  <c r="M36" i="7"/>
  <c r="T26" i="7"/>
  <c r="U26" i="7" s="1"/>
  <c r="V26" i="7" s="1"/>
  <c r="J51" i="7"/>
  <c r="M46" i="7"/>
  <c r="G56" i="7"/>
  <c r="E61" i="7"/>
  <c r="D68" i="7" a="1"/>
  <c r="D69" i="7" s="1"/>
  <c r="O6" i="7"/>
  <c r="AO20" i="7" l="1" a="1"/>
  <c r="AO17" i="7" a="1"/>
  <c r="AO18" i="7" a="1"/>
  <c r="AF21" i="7"/>
  <c r="AA31" i="7"/>
  <c r="N36" i="7"/>
  <c r="K51" i="7"/>
  <c r="W26" i="7"/>
  <c r="N46" i="7"/>
  <c r="H56" i="7"/>
  <c r="E68" i="7" a="1"/>
  <c r="E69" i="7" s="1"/>
  <c r="F61" i="7"/>
  <c r="P6" i="7"/>
  <c r="AG21" i="7" l="1"/>
  <c r="AH21" i="7" s="1"/>
  <c r="AI21" i="7" s="1"/>
  <c r="AJ21" i="7" s="1"/>
  <c r="AK21" i="7" s="1"/>
  <c r="AL21" i="7" s="1"/>
  <c r="AO22" i="7" a="1"/>
  <c r="AO23" i="7" a="1"/>
  <c r="AO24" i="7" a="1"/>
  <c r="AO25" i="7" a="1"/>
  <c r="O36" i="7"/>
  <c r="P36" i="7" s="1"/>
  <c r="Q36" i="7" s="1"/>
  <c r="R36" i="7" s="1"/>
  <c r="S36" i="7" s="1"/>
  <c r="T36" i="7" s="1"/>
  <c r="AB31" i="7"/>
  <c r="AC31" i="7" s="1"/>
  <c r="AD31" i="7" s="1"/>
  <c r="AE31" i="7" s="1"/>
  <c r="AF31" i="7" s="1"/>
  <c r="AG31" i="7" s="1"/>
  <c r="L51" i="7"/>
  <c r="M51" i="7" s="1"/>
  <c r="N51" i="7" s="1"/>
  <c r="O51" i="7" s="1"/>
  <c r="X26" i="7"/>
  <c r="Y26" i="7" s="1"/>
  <c r="O46" i="7"/>
  <c r="G61" i="7"/>
  <c r="F68" i="7" a="1"/>
  <c r="F69" i="7" s="1"/>
  <c r="I56" i="7"/>
  <c r="Q6" i="7"/>
  <c r="U36" i="7" l="1"/>
  <c r="V36" i="7" s="1"/>
  <c r="W36" i="7" s="1"/>
  <c r="X36" i="7" s="1"/>
  <c r="Y36" i="7" s="1"/>
  <c r="Z36" i="7" s="1"/>
  <c r="AA36" i="7" s="1"/>
  <c r="AB36" i="7" s="1"/>
  <c r="AC36" i="7" s="1"/>
  <c r="AH31" i="7"/>
  <c r="AI31" i="7" s="1"/>
  <c r="AJ31" i="7" s="1"/>
  <c r="P46" i="7"/>
  <c r="Q46" i="7" s="1"/>
  <c r="R46" i="7" s="1"/>
  <c r="Z26" i="7"/>
  <c r="P51" i="7"/>
  <c r="H61" i="7"/>
  <c r="G68" i="7" a="1"/>
  <c r="G69" i="7" s="1"/>
  <c r="J56" i="7"/>
  <c r="R6" i="7"/>
  <c r="AD36" i="7" l="1"/>
  <c r="AO40" i="7" a="1"/>
  <c r="S46" i="7"/>
  <c r="AK31" i="7"/>
  <c r="AL31" i="7" s="1"/>
  <c r="AO35" i="7" a="1"/>
  <c r="AO33" i="7" a="1"/>
  <c r="AO32" i="7" a="1"/>
  <c r="AO34" i="7" a="1"/>
  <c r="AA26" i="7"/>
  <c r="Q51" i="7"/>
  <c r="I61" i="7"/>
  <c r="H68" i="7" a="1"/>
  <c r="H69" i="7" s="1"/>
  <c r="K56" i="7"/>
  <c r="S6" i="7"/>
  <c r="AE36" i="7" l="1"/>
  <c r="AF36" i="7" s="1"/>
  <c r="AG36" i="7" s="1"/>
  <c r="AH36" i="7" s="1"/>
  <c r="AI36" i="7" s="1"/>
  <c r="AJ36" i="7" s="1"/>
  <c r="AK36" i="7" s="1"/>
  <c r="AO39" i="7" a="1"/>
  <c r="AO37" i="7" a="1"/>
  <c r="T46" i="7"/>
  <c r="U46" i="7" s="1"/>
  <c r="AB26" i="7"/>
  <c r="V46" i="7"/>
  <c r="R51" i="7"/>
  <c r="S51" i="7" s="1"/>
  <c r="T51" i="7" s="1"/>
  <c r="U51" i="7" s="1"/>
  <c r="V51" i="7" s="1"/>
  <c r="W51" i="7" s="1"/>
  <c r="X51" i="7" s="1"/>
  <c r="Y51" i="7" s="1"/>
  <c r="Z51" i="7" s="1"/>
  <c r="AA51" i="7" s="1"/>
  <c r="AB51" i="7" s="1"/>
  <c r="AC51" i="7" s="1"/>
  <c r="AK41" i="7"/>
  <c r="AL41" i="7" s="1"/>
  <c r="AO42" i="7" s="1" a="1"/>
  <c r="AO44" i="7" a="1"/>
  <c r="AO43" i="7" a="1"/>
  <c r="AO45" i="7" a="1"/>
  <c r="I68" i="7" a="1"/>
  <c r="I69" i="7" s="1"/>
  <c r="J61" i="7"/>
  <c r="L56" i="7"/>
  <c r="T6" i="7"/>
  <c r="AO38" i="7" l="1" a="1"/>
  <c r="AL36" i="7"/>
  <c r="AC26" i="7"/>
  <c r="W46" i="7"/>
  <c r="AD51" i="7"/>
  <c r="J68" i="7" a="1"/>
  <c r="J69" i="7" s="1"/>
  <c r="K61" i="7"/>
  <c r="M56" i="7"/>
  <c r="U6" i="7"/>
  <c r="AD26" i="7" l="1"/>
  <c r="X46" i="7"/>
  <c r="AE51" i="7"/>
  <c r="K68" i="7" a="1"/>
  <c r="K69" i="7" s="1"/>
  <c r="L61" i="7"/>
  <c r="N56" i="7"/>
  <c r="V6" i="7"/>
  <c r="AE26" i="7" l="1"/>
  <c r="AF26" i="7" s="1"/>
  <c r="Y46" i="7"/>
  <c r="Z46" i="7" s="1"/>
  <c r="AA46" i="7" s="1"/>
  <c r="AB46" i="7" s="1"/>
  <c r="AC46" i="7" s="1"/>
  <c r="AD46" i="7" s="1"/>
  <c r="AE46" i="7" s="1"/>
  <c r="AF46" i="7" s="1"/>
  <c r="AG46" i="7" s="1"/>
  <c r="AH46" i="7" s="1"/>
  <c r="AI46" i="7" s="1"/>
  <c r="AJ46" i="7" s="1"/>
  <c r="AK46" i="7" s="1"/>
  <c r="AL46" i="7" s="1"/>
  <c r="AO48" i="7" a="1"/>
  <c r="AO47" i="7" a="1"/>
  <c r="AO50" i="7" a="1"/>
  <c r="AO49" i="7" a="1"/>
  <c r="AG26" i="7"/>
  <c r="AF51" i="7"/>
  <c r="L68" i="7" a="1"/>
  <c r="L69" i="7" s="1"/>
  <c r="M61" i="7"/>
  <c r="O56" i="7"/>
  <c r="W6" i="7"/>
  <c r="AH26" i="7" l="1"/>
  <c r="AI26" i="7" s="1"/>
  <c r="AJ26" i="7" s="1"/>
  <c r="AK26" i="7" s="1"/>
  <c r="AL26" i="7" s="1"/>
  <c r="AO27" i="7" s="1" a="1"/>
  <c r="AO29" i="7" a="1"/>
  <c r="AO30" i="7" a="1"/>
  <c r="AO28" i="7" a="1"/>
  <c r="AG51" i="7"/>
  <c r="AH51" i="7" s="1"/>
  <c r="AI51" i="7" s="1"/>
  <c r="AJ51" i="7" s="1"/>
  <c r="AK51" i="7" s="1"/>
  <c r="AL51" i="7"/>
  <c r="M68" i="7" a="1"/>
  <c r="M69" i="7" s="1"/>
  <c r="N61" i="7"/>
  <c r="P56" i="7"/>
  <c r="X6" i="7"/>
  <c r="AO55" i="7" l="1" a="1"/>
  <c r="AO52" i="7" a="1"/>
  <c r="AO54" i="7" a="1"/>
  <c r="AO53" i="7" a="1"/>
  <c r="N68" i="7" a="1"/>
  <c r="N69" i="7" s="1"/>
  <c r="O61" i="7"/>
  <c r="Q56" i="7"/>
  <c r="Y6" i="7"/>
  <c r="O68" i="7" l="1" a="1"/>
  <c r="O69" i="7" s="1"/>
  <c r="P61" i="7"/>
  <c r="R56" i="7"/>
  <c r="Z6" i="7"/>
  <c r="P68" i="7" l="1" a="1"/>
  <c r="P69" i="7" s="1"/>
  <c r="Q61" i="7"/>
  <c r="S56" i="7"/>
  <c r="AA6" i="7"/>
  <c r="Q68" i="7" l="1" a="1"/>
  <c r="Q69" i="7" s="1"/>
  <c r="R61" i="7"/>
  <c r="T56" i="7"/>
  <c r="AB6" i="7"/>
  <c r="R68" i="7" l="1" a="1"/>
  <c r="R69" i="7" s="1"/>
  <c r="S61" i="7"/>
  <c r="U56" i="7"/>
  <c r="AC6" i="7"/>
  <c r="S68" i="7" l="1" a="1"/>
  <c r="S69" i="7" s="1"/>
  <c r="T61" i="7"/>
  <c r="V56" i="7"/>
  <c r="AD6" i="7"/>
  <c r="T68" i="7" l="1" a="1"/>
  <c r="T69" i="7" s="1"/>
  <c r="U61" i="7"/>
  <c r="W56" i="7"/>
  <c r="AE6" i="7"/>
  <c r="U68" i="7" l="1" a="1"/>
  <c r="U69" i="7" s="1"/>
  <c r="V61" i="7"/>
  <c r="X56" i="7"/>
  <c r="AF6" i="7"/>
  <c r="V68" i="7" l="1" a="1"/>
  <c r="V69" i="7" s="1"/>
  <c r="W61" i="7"/>
  <c r="Y56" i="7"/>
  <c r="AG6" i="7"/>
  <c r="W68" i="7" l="1" a="1"/>
  <c r="W69" i="7" s="1"/>
  <c r="X61" i="7"/>
  <c r="Z56" i="7"/>
  <c r="AH6" i="7"/>
  <c r="X68" i="7" l="1" a="1"/>
  <c r="X69" i="7" s="1"/>
  <c r="Y61" i="7"/>
  <c r="AA56" i="7"/>
  <c r="AI6" i="7"/>
  <c r="Y68" i="7" l="1" a="1"/>
  <c r="Y69" i="7" s="1"/>
  <c r="Z61" i="7"/>
  <c r="AB56" i="7"/>
  <c r="AJ6" i="7"/>
  <c r="Z68" i="7" l="1" a="1"/>
  <c r="Z69" i="7" s="1"/>
  <c r="AA61" i="7"/>
  <c r="AC56" i="7"/>
  <c r="AK6" i="7"/>
  <c r="AA68" i="7" l="1" a="1"/>
  <c r="AA69" i="7" s="1"/>
  <c r="AB61" i="7"/>
  <c r="AD56" i="7"/>
  <c r="AL6" i="7"/>
  <c r="AO7" i="7" l="1" a="1"/>
  <c r="AO9" i="7" a="1"/>
  <c r="AO10" i="7" a="1"/>
  <c r="AO8" i="7" a="1"/>
  <c r="AB68" i="7" a="1"/>
  <c r="AB69" i="7" s="1"/>
  <c r="AC61" i="7"/>
  <c r="AE56" i="7"/>
  <c r="AC68" i="7" l="1" a="1"/>
  <c r="AC69" i="7" s="1"/>
  <c r="AD61" i="7"/>
  <c r="AF56" i="7"/>
  <c r="AD68" i="7" l="1" a="1"/>
  <c r="AD69" i="7" s="1"/>
  <c r="AE61" i="7"/>
  <c r="AG56" i="7"/>
  <c r="AE68" i="7" l="1" a="1"/>
  <c r="AE69" i="7" s="1"/>
  <c r="AF61" i="7"/>
  <c r="AH56" i="7"/>
  <c r="AF68" i="7" l="1" a="1"/>
  <c r="AF69" i="7" s="1"/>
  <c r="AG61" i="7"/>
  <c r="AI56" i="7"/>
  <c r="AG68" i="7" l="1" a="1"/>
  <c r="AG69" i="7" s="1"/>
  <c r="AH61" i="7"/>
  <c r="AJ56" i="7"/>
  <c r="AH68" i="7" l="1" a="1"/>
  <c r="AH69" i="7" s="1"/>
  <c r="AI61" i="7"/>
  <c r="AK56" i="7"/>
  <c r="AO60" i="7" l="1" a="1"/>
  <c r="AI68" i="7" a="1"/>
  <c r="AI69" i="7" s="1"/>
  <c r="AJ61" i="7"/>
  <c r="AL56" i="7"/>
  <c r="AO59" i="7" s="1" a="1"/>
  <c r="AO57" i="7" l="1" a="1"/>
  <c r="AO58" i="7" a="1"/>
  <c r="AJ68" i="7" a="1"/>
  <c r="AJ69" i="7" s="1"/>
  <c r="AK61" i="7"/>
  <c r="AK68" i="7" l="1" a="1"/>
  <c r="AK69" i="7" s="1"/>
  <c r="AL61" i="7"/>
  <c r="AO65" i="7" l="1" a="1"/>
  <c r="AO63" i="7" a="1"/>
  <c r="AO64" i="7" a="1"/>
  <c r="AO62" i="7" a="1"/>
  <c r="AL68" i="7" a="1"/>
  <c r="AL69" i="7" s="1"/>
  <c r="AW6" i="7" l="1" a="1"/>
  <c r="AW5" i="7" l="1" a="1"/>
  <c r="AD2" i="7" s="1" a="1"/>
  <c r="BC6" i="7" a="1"/>
  <c r="BB6" i="7" a="1"/>
  <c r="BE6" i="7" l="1" a="1"/>
  <c r="BD6" i="7" a="1"/>
  <c r="BG6" i="7" s="1" a="1"/>
  <c r="P2" i="7" a="1"/>
  <c r="B2" i="7" a="1"/>
  <c r="I2" i="7" a="1"/>
  <c r="BH6" i="7" l="1" a="1"/>
  <c r="W2" i="7" s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<sst xmlns="http://schemas.openxmlformats.org/spreadsheetml/2006/main" count="64" uniqueCount="51">
  <si>
    <t>Start Day</t>
  </si>
  <si>
    <t>1: Sunday, 2: Monday</t>
  </si>
  <si>
    <t>By Vertex42.com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</si>
  <si>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</si>
  <si>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</si>
  <si>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</si>
  <si>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License Agreement</t>
  </si>
  <si>
    <t>https://www.vertex42.com/licensing/EULA_privateuse.html</t>
  </si>
  <si>
    <t>Do not delete this worksheet</t>
  </si>
  <si>
    <t>Start Year</t>
  </si>
  <si>
    <t>Start Month</t>
  </si>
  <si>
    <t>TOTAL</t>
  </si>
  <si>
    <t>DAYS WITH ALL
HABITS COMPLETE</t>
  </si>
  <si>
    <t>💪 STRONG DAYS</t>
  </si>
  <si>
    <t>🎯 ACTIVE DAYS</t>
  </si>
  <si>
    <t>⭐ TOP HABIT</t>
  </si>
  <si>
    <t>ALL TIME
MOST CHECKED</t>
  </si>
  <si>
    <t>🔥 PERFECT DAYS</t>
  </si>
  <si>
    <t>🏆 BEST MONTH</t>
  </si>
  <si>
    <t>DAYS WITH
3+ CHECKS</t>
  </si>
  <si>
    <t>DAYS WITH
1+ CHECKED</t>
  </si>
  <si>
    <t>Weekly Goal</t>
  </si>
  <si>
    <t>STEP 1</t>
  </si>
  <si>
    <t>Define your Goals</t>
  </si>
  <si>
    <t>Goals to Track</t>
  </si>
  <si>
    <t>Average:</t>
  </si>
  <si>
    <t>STEP 2</t>
  </si>
  <si>
    <t>Set up the Calendar</t>
  </si>
  <si>
    <t>Today:</t>
  </si>
  <si>
    <t>Conditional Formatting Highlights this date</t>
  </si>
  <si>
    <t>🔥Streak</t>
  </si>
  <si>
    <t>Longest</t>
  </si>
  <si>
    <t>AVG</t>
  </si>
  <si>
    <t># / day</t>
  </si>
  <si>
    <t># per Month</t>
  </si>
  <si>
    <t>Clearing the Data Quickly</t>
  </si>
  <si>
    <t>Go to the Name Box and select data_cells</t>
  </si>
  <si>
    <t>Then press Delete</t>
  </si>
  <si>
    <t>Goal #</t>
  </si>
  <si>
    <t>Month</t>
  </si>
  <si>
    <t>1st Day</t>
  </si>
  <si>
    <t>Days</t>
  </si>
  <si>
    <t>%</t>
  </si>
  <si>
    <t>MONTH WITH
MOST % CHECKED</t>
  </si>
  <si>
    <t>Possible Days:</t>
  </si>
  <si>
    <t>Total Checks:</t>
  </si>
  <si>
    <r>
      <rPr>
        <b/>
        <sz val="22"/>
        <color theme="4"/>
        <rFont val="Arial"/>
        <family val="2"/>
        <scheme val="minor"/>
      </rPr>
      <t>HABIT</t>
    </r>
    <r>
      <rPr>
        <b/>
        <sz val="20"/>
        <color theme="4"/>
        <rFont val="Arial"/>
        <family val="2"/>
        <scheme val="minor"/>
      </rPr>
      <t xml:space="preserve">
</t>
    </r>
    <r>
      <rPr>
        <sz val="16"/>
        <color theme="4"/>
        <rFont val="Arial"/>
        <family val="2"/>
        <scheme val="minor"/>
      </rPr>
      <t>TRACKER</t>
    </r>
  </si>
  <si>
    <t>8 Hours of Sleep</t>
  </si>
  <si>
    <t>https://www.vertex42.com/templates/habit-tracker.html</t>
  </si>
  <si>
    <t>Yearly Habit Tracker</t>
  </si>
  <si>
    <t>© 2026 Vertex42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</si>
</sst>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mmmm\ yyyy"/>
    <numFmt numFmtId="166" formatCode="0.0%"/>
  </numFmts>
  <fonts count="46" x14ac:knownFonts="1">
    <font>
      <sz val="10"/>
      <name val="Arial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sz val="9"/>
      <name val="Arial"/>
      <family val="2"/>
      <scheme val="minor"/>
    </font>
    <font>
      <sz val="10"/>
      <name val="Arial"/>
      <family val="2"/>
    </font>
    <font>
      <sz val="11"/>
      <name val="Arial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sz val="8"/>
      <color rgb="FF3969AD"/>
      <name val="Arial"/>
      <family val="2"/>
      <scheme val="minor"/>
    </font>
    <font>
      <sz val="8"/>
      <color rgb="FF3969AD"/>
      <name val="Tahoma"/>
      <family val="2"/>
    </font>
    <font>
      <sz val="24"/>
      <name val="Arial"/>
      <family val="2"/>
      <scheme val="minor"/>
    </font>
    <font>
      <b/>
      <sz val="8"/>
      <color theme="4"/>
      <name val="Arial"/>
      <family val="2"/>
      <scheme val="minor"/>
    </font>
    <font>
      <b/>
      <sz val="9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sz val="8"/>
      <name val="Arial"/>
      <family val="2"/>
      <scheme val="minor"/>
    </font>
    <font>
      <sz val="8"/>
      <color theme="4"/>
      <name val="Arial"/>
      <family val="2"/>
      <scheme val="minor"/>
    </font>
    <font>
      <sz val="8"/>
      <color theme="0" tint="-0.499984740745262"/>
      <name val="Arial"/>
      <family val="2"/>
      <scheme val="minor"/>
    </font>
    <font>
      <sz val="8"/>
      <color theme="0"/>
      <name val="Arial"/>
      <family val="2"/>
      <scheme val="minor"/>
    </font>
    <font>
      <b/>
      <sz val="8"/>
      <color theme="5"/>
      <name val="Arial"/>
      <family val="2"/>
      <scheme val="minor"/>
    </font>
    <font>
      <sz val="8"/>
      <color indexed="9"/>
      <name val="Arial"/>
      <family val="2"/>
      <scheme val="minor"/>
    </font>
    <font>
      <b/>
      <sz val="26"/>
      <color theme="0"/>
      <name val="Arial"/>
      <family val="2"/>
      <scheme val="major"/>
    </font>
    <font>
      <sz val="9"/>
      <color rgb="FF101010"/>
      <name val="Arial"/>
      <family val="2"/>
      <scheme val="minor"/>
    </font>
    <font>
      <i/>
      <sz val="9"/>
      <color rgb="FF3969AD"/>
      <name val="Arial"/>
      <family val="2"/>
      <scheme val="minor"/>
    </font>
    <font>
      <b/>
      <sz val="10"/>
      <color theme="0"/>
      <name val="Arial"/>
      <family val="2"/>
      <scheme val="major"/>
    </font>
    <font>
      <b/>
      <sz val="16"/>
      <color theme="0"/>
      <name val="Arial"/>
      <family val="2"/>
      <scheme val="major"/>
    </font>
    <font>
      <sz val="7"/>
      <color theme="4" tint="-0.249977111117893"/>
      <name val="Arial"/>
      <family val="2"/>
      <scheme val="minor"/>
    </font>
    <font>
      <b/>
      <sz val="20"/>
      <color theme="4"/>
      <name val="Arial"/>
      <family val="2"/>
      <scheme val="minor"/>
    </font>
    <font>
      <b/>
      <sz val="22"/>
      <color theme="4"/>
      <name val="Arial"/>
      <family val="2"/>
      <scheme val="minor"/>
    </font>
    <font>
      <sz val="16"/>
      <color theme="4"/>
      <name val="Arial"/>
      <family val="2"/>
      <scheme val="minor"/>
    </font>
    <font>
      <sz val="10"/>
      <name val="Arial"/>
      <family val="2"/>
    </font>
    <font>
      <b/>
      <sz val="10"/>
      <color rgb="FFFF6600"/>
      <name val="Arial"/>
      <family val="2"/>
      <scheme val="minor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b/>
      <sz val="18"/>
      <color rgb="FF101010"/>
      <name val="Arial"/>
      <family val="2"/>
      <scheme val="major"/>
    </font>
    <font>
      <sz val="10"/>
      <color rgb="FF101010"/>
      <name val="Arial"/>
      <family val="2"/>
      <scheme val="minor"/>
    </font>
    <font>
      <sz val="8"/>
      <color rgb="FF101010"/>
      <name val="Arial"/>
      <family val="2"/>
      <scheme val="minor"/>
    </font>
    <font>
      <sz val="10"/>
      <color rgb="FF3969AD"/>
      <name val="Arial"/>
      <family val="2"/>
      <scheme val="minor"/>
    </font>
    <font>
      <b/>
      <sz val="9"/>
      <color rgb="FF3969AD"/>
      <name val="Arial"/>
      <family val="2"/>
      <scheme val="minor"/>
    </font>
    <font>
      <b/>
      <sz val="16"/>
      <color rgb="FF3969AD"/>
      <name val="Arial"/>
      <family val="2"/>
      <scheme val="major"/>
    </font>
    <font>
      <b/>
      <sz val="8"/>
      <color rgb="FF3969AD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5E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3464AB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thick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thick">
        <color theme="0"/>
      </left>
      <right style="thick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9" fontId="35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6" fillId="4" borderId="2" xfId="2" applyFont="1" applyFill="1" applyBorder="1" applyAlignment="1">
      <alignment horizontal="left" vertical="center" indent="1"/>
    </xf>
    <xf numFmtId="0" fontId="6" fillId="4" borderId="2" xfId="2" applyFont="1" applyFill="1" applyBorder="1" applyAlignment="1">
      <alignment horizontal="left" vertical="center"/>
    </xf>
    <xf numFmtId="0" fontId="7" fillId="4" borderId="2" xfId="2" applyFont="1" applyFill="1" applyBorder="1" applyAlignment="1">
      <alignment vertical="center"/>
    </xf>
    <xf numFmtId="0" fontId="5" fillId="0" borderId="0" xfId="2"/>
    <xf numFmtId="0" fontId="4" fillId="5" borderId="0" xfId="2" applyFont="1" applyFill="1"/>
    <xf numFmtId="0" fontId="8" fillId="5" borderId="0" xfId="2" applyFont="1" applyFill="1" applyAlignment="1">
      <alignment horizontal="left" wrapText="1" indent="1"/>
    </xf>
    <xf numFmtId="0" fontId="9" fillId="5" borderId="0" xfId="2" applyFont="1" applyFill="1"/>
    <xf numFmtId="0" fontId="8" fillId="5" borderId="0" xfId="2" applyFont="1" applyFill="1"/>
    <xf numFmtId="0" fontId="8" fillId="5" borderId="0" xfId="2" applyFont="1" applyFill="1" applyAlignment="1">
      <alignment horizontal="left" wrapText="1"/>
    </xf>
    <xf numFmtId="0" fontId="11" fillId="5" borderId="0" xfId="2" applyFont="1" applyFill="1" applyAlignment="1">
      <alignment horizontal="left" wrapText="1"/>
    </xf>
    <xf numFmtId="0" fontId="12" fillId="5" borderId="0" xfId="2" applyFont="1" applyFill="1" applyAlignment="1">
      <alignment horizontal="left" wrapText="1"/>
    </xf>
    <xf numFmtId="0" fontId="8" fillId="5" borderId="0" xfId="2" applyFont="1" applyFill="1" applyAlignment="1">
      <alignment horizontal="left"/>
    </xf>
    <xf numFmtId="0" fontId="13" fillId="5" borderId="0" xfId="2" applyFont="1" applyFill="1" applyAlignment="1">
      <alignment horizontal="left" wrapText="1"/>
    </xf>
    <xf numFmtId="0" fontId="4" fillId="0" borderId="0" xfId="2" applyFont="1"/>
    <xf numFmtId="0" fontId="1" fillId="5" borderId="0" xfId="1" applyFill="1" applyAlignment="1" applyProtection="1">
      <alignment horizontal="left" wrapText="1"/>
    </xf>
    <xf numFmtId="0" fontId="16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/>
    <xf numFmtId="0" fontId="28" fillId="2" borderId="0" xfId="0" applyFont="1" applyFill="1"/>
    <xf numFmtId="0" fontId="21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0" xfId="0" applyNumberFormat="1" applyFont="1"/>
    <xf numFmtId="0" fontId="2" fillId="0" borderId="0" xfId="0" applyFont="1" applyAlignment="1">
      <alignment horizontal="right"/>
    </xf>
    <xf numFmtId="9" fontId="20" fillId="0" borderId="0" xfId="4" applyFont="1" applyAlignment="1">
      <alignment textRotation="90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8" fillId="0" borderId="0" xfId="0" applyFont="1"/>
    <xf numFmtId="0" fontId="14" fillId="0" borderId="0" xfId="0" applyFont="1" applyAlignment="1">
      <alignment horizontal="left"/>
    </xf>
    <xf numFmtId="0" fontId="15" fillId="0" borderId="0" xfId="1" applyFont="1" applyFill="1" applyBorder="1" applyAlignment="1" applyProtection="1"/>
    <xf numFmtId="0" fontId="27" fillId="0" borderId="7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17" fillId="9" borderId="6" xfId="0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7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6" fontId="0" fillId="0" borderId="0" xfId="4" applyNumberFormat="1" applyFont="1"/>
    <xf numFmtId="0" fontId="39" fillId="2" borderId="4" xfId="0" applyFont="1" applyFill="1" applyBorder="1" applyAlignment="1">
      <alignment horizontal="center" vertical="center"/>
    </xf>
    <xf numFmtId="166" fontId="41" fillId="0" borderId="10" xfId="4" applyNumberFormat="1" applyFont="1" applyBorder="1" applyAlignment="1">
      <alignment horizontal="center" vertical="center"/>
    </xf>
    <xf numFmtId="0" fontId="40" fillId="0" borderId="0" xfId="0" applyFont="1"/>
    <xf numFmtId="0" fontId="27" fillId="11" borderId="8" xfId="0" applyFont="1" applyFill="1" applyBorder="1" applyAlignment="1">
      <alignment horizontal="center" vertical="center"/>
    </xf>
    <xf numFmtId="166" fontId="41" fillId="0" borderId="9" xfId="4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14" fillId="0" borderId="0" xfId="0" applyFont="1"/>
    <xf numFmtId="0" fontId="42" fillId="0" borderId="0" xfId="0" applyFont="1"/>
    <xf numFmtId="0" fontId="43" fillId="0" borderId="0" xfId="0" applyFont="1"/>
    <xf numFmtId="0" fontId="42" fillId="2" borderId="0" xfId="0" applyFont="1" applyFill="1"/>
    <xf numFmtId="0" fontId="44" fillId="2" borderId="0" xfId="0" applyFont="1" applyFill="1" applyAlignment="1">
      <alignment vertical="center"/>
    </xf>
    <xf numFmtId="0" fontId="43" fillId="2" borderId="0" xfId="0" applyFont="1" applyFill="1"/>
    <xf numFmtId="0" fontId="45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/>
    </xf>
    <xf numFmtId="0" fontId="43" fillId="2" borderId="0" xfId="0" applyFont="1" applyFill="1" applyAlignment="1">
      <alignment horizontal="left"/>
    </xf>
    <xf numFmtId="164" fontId="21" fillId="0" borderId="11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22" fillId="0" borderId="11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22" fillId="0" borderId="12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23" fillId="6" borderId="11" xfId="0" applyNumberFormat="1" applyFont="1" applyFill="1" applyBorder="1" applyAlignment="1">
      <alignment horizontal="center" vertical="center" shrinkToFit="1"/>
    </xf>
    <xf numFmtId="164" fontId="23" fillId="7" borderId="13" xfId="0" applyNumberFormat="1" applyFont="1" applyFill="1" applyBorder="1" applyAlignment="1">
      <alignment horizontal="center" vertical="center" shrinkToFit="1"/>
    </xf>
    <xf numFmtId="164" fontId="23" fillId="7" borderId="11" xfId="0" applyNumberFormat="1" applyFont="1" applyFill="1" applyBorder="1" applyAlignment="1">
      <alignment horizontal="center" vertical="center" shrinkToFit="1"/>
    </xf>
    <xf numFmtId="164" fontId="23" fillId="7" borderId="14" xfId="0" applyNumberFormat="1" applyFont="1" applyFill="1" applyBorder="1" applyAlignment="1">
      <alignment horizontal="center" vertical="center" shrinkToFit="1"/>
    </xf>
    <xf numFmtId="164" fontId="23" fillId="6" borderId="14" xfId="0" applyNumberFormat="1" applyFont="1" applyFill="1" applyBorder="1" applyAlignment="1">
      <alignment horizontal="center" vertical="center" shrinkToFit="1"/>
    </xf>
    <xf numFmtId="164" fontId="23" fillId="6" borderId="13" xfId="0" applyNumberFormat="1" applyFont="1" applyFill="1" applyBorder="1" applyAlignment="1">
      <alignment horizontal="center" vertical="center" shrinkToFit="1"/>
    </xf>
    <xf numFmtId="164" fontId="23" fillId="7" borderId="12" xfId="0" applyNumberFormat="1" applyFont="1" applyFill="1" applyBorder="1" applyAlignment="1">
      <alignment horizontal="center" vertical="center" shrinkToFit="1"/>
    </xf>
    <xf numFmtId="165" fontId="29" fillId="10" borderId="15" xfId="0" applyNumberFormat="1" applyFont="1" applyFill="1" applyBorder="1" applyAlignment="1">
      <alignment horizontal="center" vertical="center"/>
    </xf>
    <xf numFmtId="0" fontId="40" fillId="2" borderId="15" xfId="0" applyFont="1" applyFill="1" applyBorder="1" applyAlignment="1">
      <alignment horizontal="right" vertical="center" indent="1"/>
    </xf>
    <xf numFmtId="164" fontId="23" fillId="6" borderId="16" xfId="0" applyNumberFormat="1" applyFont="1" applyFill="1" applyBorder="1" applyAlignment="1">
      <alignment horizontal="center" vertical="center" shrinkToFit="1"/>
    </xf>
    <xf numFmtId="164" fontId="21" fillId="0" borderId="16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9" borderId="17" xfId="0" applyFont="1" applyFill="1" applyBorder="1" applyAlignment="1">
      <alignment horizontal="center" vertical="center"/>
    </xf>
    <xf numFmtId="0" fontId="20" fillId="0" borderId="18" xfId="0" applyFont="1" applyBorder="1"/>
    <xf numFmtId="0" fontId="24" fillId="0" borderId="18" xfId="0" applyFont="1" applyBorder="1" applyAlignment="1">
      <alignment horizontal="center" vertical="top" wrapText="1"/>
    </xf>
    <xf numFmtId="0" fontId="25" fillId="0" borderId="18" xfId="0" applyFont="1" applyBorder="1"/>
    <xf numFmtId="0" fontId="26" fillId="6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32" fillId="3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/>
    </xf>
    <xf numFmtId="0" fontId="18" fillId="6" borderId="0" xfId="0" applyFont="1" applyFill="1" applyAlignment="1">
      <alignment horizontal="center"/>
    </xf>
    <xf numFmtId="0" fontId="30" fillId="6" borderId="3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18" fillId="6" borderId="4" xfId="0" applyFont="1" applyFill="1" applyBorder="1" applyAlignment="1">
      <alignment horizontal="center"/>
    </xf>
    <xf numFmtId="0" fontId="18" fillId="6" borderId="5" xfId="0" applyFont="1" applyFill="1" applyBorder="1" applyAlignment="1">
      <alignment horizontal="center"/>
    </xf>
    <xf numFmtId="0" fontId="26" fillId="6" borderId="4" xfId="0" applyFont="1" applyFill="1" applyBorder="1" applyAlignment="1">
      <alignment horizontal="center" vertical="center"/>
    </xf>
    <xf numFmtId="0" fontId="31" fillId="8" borderId="3" xfId="0" applyFont="1" applyFill="1" applyBorder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</cellXfs>
  <cellStyles count="5">
    <cellStyle name="Hyperlink" xfId="1" builtinId="8"/>
    <cellStyle name="Hyperlink 2" xfId="3" xr:uid="{F800BB38-D86E-4E10-B080-D911FDF901A9}"/>
    <cellStyle name="Normal" xfId="0" builtinId="0"/>
    <cellStyle name="Normal 2" xfId="2" xr:uid="{B6AEC43D-8807-487A-92B6-1BF8ABE7CA52}"/>
    <cellStyle name="Percent" xfId="4" builtinId="5"/>
  </cellStyles>
  <dxfs count="13"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4CB467"/>
      <color rgb="FFFFF5EB"/>
      <color rgb="FFFFE6CD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40CD1F-8872-4CA3-8B63-82EA4F86C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Vertex42 2019">
  <a:themeElements>
    <a:clrScheme name="Vertex42 Checklist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969AD"/>
      </a:accent1>
      <a:accent2>
        <a:srgbClr val="9B3129"/>
      </a:accent2>
      <a:accent3>
        <a:srgbClr val="586E2C"/>
      </a:accent3>
      <a:accent4>
        <a:srgbClr val="8064A2"/>
      </a:accent4>
      <a:accent5>
        <a:srgbClr val="4BACC6"/>
      </a:accent5>
      <a:accent6>
        <a:srgbClr val="DA7700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99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A854028-7E2C-46B6-B7BF-62A0E53EB4CE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templates/habit-tracker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templates/habit-tracker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2.png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2B4E-8BEB-436F-8EAA-D83AA68586CE}">
  <sheetPr>
    <pageSetUpPr fitToPage="1"/>
  </sheetPr>
  <dimension ref="A1:BJ370"/>
  <sheetViews>
    <sheetView showGridLines="0" tabSelected="1" workbookViewId="0">
      <selection activeCell="AT11" sqref="AT11"/>
    </sheetView>
  </sheetViews>
  <sheetFormatPr defaultColWidth="9.140625" defaultRowHeight="12.75" x14ac:dyDescent="0.2"/>
  <cols>
    <col min="1" max="1" width="22.42578125" style="1" customWidth="1"/>
    <col min="2" max="38" width="2.5703125" style="1" customWidth="1"/>
    <col min="39" max="39" width="6.5703125" style="1" customWidth="1"/>
    <col min="40" max="40" width="1.85546875" style="1" customWidth="1"/>
    <col min="41" max="41" width="8.42578125" style="1" customWidth="1"/>
    <col min="42" max="42" width="1.85546875" style="1" customWidth="1"/>
    <col min="43" max="43" width="10" style="1" customWidth="1"/>
    <col min="44" max="44" width="6" style="1" customWidth="1"/>
    <col min="45" max="45" width="9.140625" style="1"/>
    <col min="46" max="46" width="28.140625" style="1" customWidth="1"/>
    <col min="47" max="47" width="13.28515625" style="1" customWidth="1"/>
    <col min="48" max="48" width="9.140625" style="1"/>
    <col min="49" max="49" width="10.140625" style="40" bestFit="1" customWidth="1"/>
    <col min="50" max="59" width="9.140625" style="40"/>
    <col min="63" max="16384" width="9.140625" style="1"/>
  </cols>
  <sheetData>
    <row r="1" spans="1:62" ht="19.5" customHeight="1" x14ac:dyDescent="0.2">
      <c r="A1" s="81" t="s">
        <v>46</v>
      </c>
      <c r="B1" s="87" t="s">
        <v>17</v>
      </c>
      <c r="C1" s="88"/>
      <c r="D1" s="88"/>
      <c r="E1" s="88"/>
      <c r="F1" s="88"/>
      <c r="G1" s="88"/>
      <c r="H1" s="88"/>
      <c r="I1" s="88" t="s">
        <v>14</v>
      </c>
      <c r="J1" s="88"/>
      <c r="K1" s="88"/>
      <c r="L1" s="88"/>
      <c r="M1" s="88"/>
      <c r="N1" s="88"/>
      <c r="O1" s="88"/>
      <c r="P1" s="88" t="s">
        <v>13</v>
      </c>
      <c r="Q1" s="88"/>
      <c r="R1" s="88"/>
      <c r="S1" s="88"/>
      <c r="T1" s="88"/>
      <c r="U1" s="88"/>
      <c r="V1" s="88"/>
      <c r="W1" s="88" t="s">
        <v>18</v>
      </c>
      <c r="X1" s="88"/>
      <c r="Y1" s="88"/>
      <c r="Z1" s="88"/>
      <c r="AA1" s="88"/>
      <c r="AB1" s="88"/>
      <c r="AC1" s="88"/>
      <c r="AD1" s="83" t="s">
        <v>15</v>
      </c>
      <c r="AE1" s="84"/>
      <c r="AF1" s="84"/>
      <c r="AG1" s="84"/>
      <c r="AH1" s="84"/>
      <c r="AI1" s="84"/>
      <c r="AJ1" s="84"/>
      <c r="AK1" s="84"/>
      <c r="AL1" s="84"/>
      <c r="AM1" s="84"/>
    </row>
    <row r="2" spans="1:62" s="17" customFormat="1" ht="44.85" customHeight="1" x14ac:dyDescent="0.4">
      <c r="A2" s="82"/>
      <c r="B2" s="89" cm="1">
        <f t="array" ref="B2">SUM(1*(_xlfn.ANCHORARRAY(BB6)=ROWS(goals)))</f>
        <v>0</v>
      </c>
      <c r="C2" s="79"/>
      <c r="D2" s="79"/>
      <c r="E2" s="79"/>
      <c r="F2" s="79"/>
      <c r="G2" s="79"/>
      <c r="H2" s="79"/>
      <c r="I2" s="79" cm="1">
        <f t="array" ref="I2">SUM(1*(_xlfn.ANCHORARRAY(BB6)&gt;=1))</f>
        <v>0</v>
      </c>
      <c r="J2" s="79"/>
      <c r="K2" s="79"/>
      <c r="L2" s="79"/>
      <c r="M2" s="79"/>
      <c r="N2" s="79"/>
      <c r="O2" s="79"/>
      <c r="P2" s="79" cm="1">
        <f t="array" ref="P2">SUM(1*(_xlfn.ANCHORARRAY(BB6)&gt;=3))</f>
        <v>0</v>
      </c>
      <c r="Q2" s="79"/>
      <c r="R2" s="79"/>
      <c r="S2" s="79"/>
      <c r="T2" s="79"/>
      <c r="U2" s="79"/>
      <c r="V2" s="79"/>
      <c r="W2" s="79" t="str" cm="1">
        <f t="array" ref="W2">UPPER(TEXT(_xlfn.XLOOKUP(MAX(_xlfn.ANCHORARRAY(BH6)),_xlfn.ANCHORARRAY(BH6),_xlfn.ANCHORARRAY(BD6)),"mmm"))</f>
        <v>JAN</v>
      </c>
      <c r="X2" s="79"/>
      <c r="Y2" s="79"/>
      <c r="Z2" s="79"/>
      <c r="AA2" s="79"/>
      <c r="AB2" s="79"/>
      <c r="AC2" s="79"/>
      <c r="AD2" s="85" t="str" cm="1">
        <f t="array" ref="AD2">_xlfn.XLOOKUP(MAX(AX5:BA5),AX5:BA5,TRANSPOSE(goals))</f>
        <v>8 Hours of Sleep</v>
      </c>
      <c r="AE2" s="86"/>
      <c r="AF2" s="86"/>
      <c r="AG2" s="86"/>
      <c r="AH2" s="86"/>
      <c r="AI2" s="86"/>
      <c r="AJ2" s="86"/>
      <c r="AK2" s="86"/>
      <c r="AL2" s="86"/>
      <c r="AM2" s="86"/>
      <c r="AS2" s="80" t="e" vm="1">
        <v>#VALUE!</v>
      </c>
      <c r="AT2" s="8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/>
      <c r="BI2"/>
      <c r="BJ2"/>
    </row>
    <row r="3" spans="1:62" s="22" customFormat="1" ht="23.45" customHeight="1" x14ac:dyDescent="0.2">
      <c r="A3" s="46">
        <f>IF($AT$22=1,AT20,AT20&amp;"-"&amp;AT20+1)</f>
        <v>2027</v>
      </c>
      <c r="B3" s="92" t="s">
        <v>12</v>
      </c>
      <c r="C3" s="93"/>
      <c r="D3" s="93"/>
      <c r="E3" s="93"/>
      <c r="F3" s="93"/>
      <c r="G3" s="93"/>
      <c r="H3" s="93"/>
      <c r="I3" s="93" t="s">
        <v>20</v>
      </c>
      <c r="J3" s="93"/>
      <c r="K3" s="93"/>
      <c r="L3" s="93"/>
      <c r="M3" s="93"/>
      <c r="N3" s="93"/>
      <c r="O3" s="93"/>
      <c r="P3" s="93" t="s">
        <v>19</v>
      </c>
      <c r="Q3" s="93"/>
      <c r="R3" s="93"/>
      <c r="S3" s="93"/>
      <c r="T3" s="93"/>
      <c r="U3" s="93"/>
      <c r="V3" s="93"/>
      <c r="W3" s="93" t="s">
        <v>43</v>
      </c>
      <c r="X3" s="93"/>
      <c r="Y3" s="93"/>
      <c r="Z3" s="93"/>
      <c r="AA3" s="93"/>
      <c r="AB3" s="93"/>
      <c r="AC3" s="93"/>
      <c r="AD3" s="90" t="s">
        <v>16</v>
      </c>
      <c r="AE3" s="91"/>
      <c r="AF3" s="91"/>
      <c r="AG3" s="91"/>
      <c r="AH3" s="91"/>
      <c r="AI3" s="91"/>
      <c r="AJ3" s="91"/>
      <c r="AK3" s="91"/>
      <c r="AL3" s="91"/>
      <c r="AM3" s="91"/>
      <c r="AS3" s="33" t="s">
        <v>50</v>
      </c>
      <c r="AT3" s="52"/>
      <c r="AU3" s="52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/>
      <c r="BI3"/>
      <c r="BJ3"/>
    </row>
    <row r="4" spans="1:62" s="22" customFormat="1" ht="10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8"/>
      <c r="AL4" s="76"/>
      <c r="AM4" s="76"/>
      <c r="AS4" s="52"/>
      <c r="AT4" s="52"/>
      <c r="AU4" s="52"/>
      <c r="AW4" s="44" t="s">
        <v>38</v>
      </c>
      <c r="AX4" s="40" cm="1">
        <f t="array" ref="AX4:BA4">TRANSPOSE(AS11:AS14)</f>
        <v>1</v>
      </c>
      <c r="AY4" s="40">
        <v>2</v>
      </c>
      <c r="AZ4" s="40">
        <v>3</v>
      </c>
      <c r="BA4" s="40">
        <v>4</v>
      </c>
      <c r="BB4" s="40"/>
      <c r="BC4" s="40"/>
      <c r="BD4" s="40"/>
      <c r="BE4" s="40"/>
      <c r="BF4" s="40"/>
      <c r="BG4" s="40"/>
      <c r="BH4"/>
      <c r="BI4"/>
      <c r="BJ4"/>
    </row>
    <row r="5" spans="1:62" ht="14.1" customHeight="1" thickBot="1" x14ac:dyDescent="0.25">
      <c r="A5" s="19"/>
      <c r="B5" s="20" t="str">
        <f>CHOOSE(1+MOD($AT$24+1-2,7),"S","M","T","W","T","F","S")</f>
        <v>S</v>
      </c>
      <c r="C5" s="20" t="str">
        <f>CHOOSE(1+MOD($AT$24+2-2,7),"S","M","T","W","T","F","S")</f>
        <v>M</v>
      </c>
      <c r="D5" s="20" t="str">
        <f>CHOOSE(1+MOD($AT$24+3-2,7),"S","M","T","W","T","F","S")</f>
        <v>T</v>
      </c>
      <c r="E5" s="20" t="str">
        <f>CHOOSE(1+MOD($AT$24+4-2,7),"S","M","T","W","T","F","S")</f>
        <v>W</v>
      </c>
      <c r="F5" s="20" t="str">
        <f>CHOOSE(1+MOD($AT$24+5-2,7),"S","M","T","W","T","F","S")</f>
        <v>T</v>
      </c>
      <c r="G5" s="20" t="str">
        <f>CHOOSE(1+MOD($AT$24+6-2,7),"S","M","T","W","T","F","S")</f>
        <v>F</v>
      </c>
      <c r="H5" s="20" t="str">
        <f>CHOOSE(1+MOD($AT$24+7-2,7),"S","M","T","W","T","F","S")</f>
        <v>S</v>
      </c>
      <c r="I5" s="21" t="str">
        <f>B5</f>
        <v>S</v>
      </c>
      <c r="J5" s="21" t="str">
        <f t="shared" ref="J5:O5" si="0">C5</f>
        <v>M</v>
      </c>
      <c r="K5" s="21" t="str">
        <f t="shared" si="0"/>
        <v>T</v>
      </c>
      <c r="L5" s="21" t="str">
        <f t="shared" si="0"/>
        <v>W</v>
      </c>
      <c r="M5" s="21" t="str">
        <f t="shared" si="0"/>
        <v>T</v>
      </c>
      <c r="N5" s="21" t="str">
        <f t="shared" si="0"/>
        <v>F</v>
      </c>
      <c r="O5" s="21" t="str">
        <f t="shared" si="0"/>
        <v>S</v>
      </c>
      <c r="P5" s="20" t="str">
        <f>I5</f>
        <v>S</v>
      </c>
      <c r="Q5" s="20" t="str">
        <f t="shared" ref="Q5:V5" si="1">J5</f>
        <v>M</v>
      </c>
      <c r="R5" s="20" t="str">
        <f t="shared" si="1"/>
        <v>T</v>
      </c>
      <c r="S5" s="20" t="str">
        <f t="shared" si="1"/>
        <v>W</v>
      </c>
      <c r="T5" s="20" t="str">
        <f t="shared" si="1"/>
        <v>T</v>
      </c>
      <c r="U5" s="20" t="str">
        <f t="shared" si="1"/>
        <v>F</v>
      </c>
      <c r="V5" s="20" t="str">
        <f t="shared" si="1"/>
        <v>S</v>
      </c>
      <c r="W5" s="21" t="str">
        <f>P5</f>
        <v>S</v>
      </c>
      <c r="X5" s="21" t="str">
        <f t="shared" ref="X5:AC5" si="2">Q5</f>
        <v>M</v>
      </c>
      <c r="Y5" s="21" t="str">
        <f t="shared" si="2"/>
        <v>T</v>
      </c>
      <c r="Z5" s="21" t="str">
        <f t="shared" si="2"/>
        <v>W</v>
      </c>
      <c r="AA5" s="21" t="str">
        <f t="shared" si="2"/>
        <v>T</v>
      </c>
      <c r="AB5" s="21" t="str">
        <f t="shared" si="2"/>
        <v>F</v>
      </c>
      <c r="AC5" s="21" t="str">
        <f t="shared" si="2"/>
        <v>S</v>
      </c>
      <c r="AD5" s="20" t="str">
        <f>W5</f>
        <v>S</v>
      </c>
      <c r="AE5" s="20" t="str">
        <f t="shared" ref="AE5:AJ5" si="3">X5</f>
        <v>M</v>
      </c>
      <c r="AF5" s="20" t="str">
        <f t="shared" si="3"/>
        <v>T</v>
      </c>
      <c r="AG5" s="20" t="str">
        <f t="shared" si="3"/>
        <v>W</v>
      </c>
      <c r="AH5" s="20" t="str">
        <f t="shared" si="3"/>
        <v>T</v>
      </c>
      <c r="AI5" s="20" t="str">
        <f t="shared" si="3"/>
        <v>F</v>
      </c>
      <c r="AJ5" s="20" t="str">
        <f t="shared" si="3"/>
        <v>S</v>
      </c>
      <c r="AK5" s="21" t="str">
        <f>AD5</f>
        <v>S</v>
      </c>
      <c r="AL5" s="21" t="str">
        <f t="shared" ref="AL5" si="4">AE5</f>
        <v>M</v>
      </c>
      <c r="AQ5" s="37" t="s">
        <v>31</v>
      </c>
      <c r="AS5" s="34" t="s">
        <v>48</v>
      </c>
      <c r="AT5" s="53"/>
      <c r="AU5" s="53"/>
      <c r="AW5" s="43" cm="1">
        <f t="array" ref="AW5:BA5">_xlfn.BYCOL(1*_xlfn.ANCHORARRAY(AW6),_xlfn.LAMBDA(_xlpm.col,SUM(_xlpm.col)))</f>
        <v>16998050</v>
      </c>
      <c r="AX5" s="39">
        <v>0</v>
      </c>
      <c r="AY5" s="39">
        <v>0</v>
      </c>
      <c r="AZ5" s="39">
        <v>0</v>
      </c>
      <c r="BA5" s="39">
        <v>0</v>
      </c>
      <c r="BB5" s="39" t="s">
        <v>33</v>
      </c>
      <c r="BC5" s="39" t="s">
        <v>39</v>
      </c>
      <c r="BD5" s="39" t="s">
        <v>40</v>
      </c>
      <c r="BE5" s="41" t="s">
        <v>34</v>
      </c>
      <c r="BG5" s="39" t="s">
        <v>41</v>
      </c>
      <c r="BH5" s="39" t="s">
        <v>42</v>
      </c>
    </row>
    <row r="6" spans="1:62" s="18" customFormat="1" ht="15" customHeight="1" thickTop="1" thickBot="1" x14ac:dyDescent="0.25">
      <c r="A6" s="71">
        <f>DATE($AT$20,$AT$22,1)</f>
        <v>46388</v>
      </c>
      <c r="B6" s="73" t="str">
        <f>IF(WEEKDAY(A6,1)=$AT$24,A6,"")</f>
        <v/>
      </c>
      <c r="C6" s="64" t="str">
        <f>IF(B6="",IF(WEEKDAY(A6,1)=MOD($AT$24,7)+1,A6,""),B6+1)</f>
        <v/>
      </c>
      <c r="D6" s="64" t="str">
        <f>IF(C6="",IF(WEEKDAY(A6,1)=MOD($AT$24+1,7)+1,A6,""),C6+1)</f>
        <v/>
      </c>
      <c r="E6" s="64" t="str">
        <f>IF(D6="",IF(WEEKDAY(A6,1)=MOD($AT$24+2,7)+1,A6,""),D6+1)</f>
        <v/>
      </c>
      <c r="F6" s="64" t="str">
        <f>IF(E6="",IF(WEEKDAY(A6,1)=MOD($AT$24+3,7)+1,A6,""),E6+1)</f>
        <v/>
      </c>
      <c r="G6" s="64">
        <f>IF(F6="",IF(WEEKDAY(A6,1)=MOD($AT$24+4,7)+1,A6,""),F6+1)</f>
        <v>46388</v>
      </c>
      <c r="H6" s="64">
        <f>IF(G6="",IF(WEEKDAY(A6,1)=MOD($AT$24+5,7)+1,A6,""),G6+1)</f>
        <v>46389</v>
      </c>
      <c r="I6" s="65">
        <f>IF(H6="","",IF(MONTH(H6+1)&lt;&gt;MONTH(H6),"",H6+1))</f>
        <v>46390</v>
      </c>
      <c r="J6" s="66">
        <f t="shared" ref="J6:AL6" si="5">IF(I6="","",IF(MONTH(I6+1)&lt;&gt;MONTH(I6),"",I6+1))</f>
        <v>46391</v>
      </c>
      <c r="K6" s="66">
        <f t="shared" si="5"/>
        <v>46392</v>
      </c>
      <c r="L6" s="66">
        <f t="shared" si="5"/>
        <v>46393</v>
      </c>
      <c r="M6" s="66">
        <f t="shared" si="5"/>
        <v>46394</v>
      </c>
      <c r="N6" s="66">
        <f t="shared" si="5"/>
        <v>46395</v>
      </c>
      <c r="O6" s="67">
        <f t="shared" si="5"/>
        <v>46396</v>
      </c>
      <c r="P6" s="64">
        <f t="shared" si="5"/>
        <v>46397</v>
      </c>
      <c r="Q6" s="64">
        <f t="shared" si="5"/>
        <v>46398</v>
      </c>
      <c r="R6" s="64">
        <f t="shared" si="5"/>
        <v>46399</v>
      </c>
      <c r="S6" s="64">
        <f t="shared" si="5"/>
        <v>46400</v>
      </c>
      <c r="T6" s="64">
        <f t="shared" si="5"/>
        <v>46401</v>
      </c>
      <c r="U6" s="64">
        <f t="shared" si="5"/>
        <v>46402</v>
      </c>
      <c r="V6" s="68">
        <f t="shared" si="5"/>
        <v>46403</v>
      </c>
      <c r="W6" s="66">
        <f t="shared" si="5"/>
        <v>46404</v>
      </c>
      <c r="X6" s="66">
        <f t="shared" si="5"/>
        <v>46405</v>
      </c>
      <c r="Y6" s="66">
        <f t="shared" si="5"/>
        <v>46406</v>
      </c>
      <c r="Z6" s="66">
        <f t="shared" si="5"/>
        <v>46407</v>
      </c>
      <c r="AA6" s="66">
        <f t="shared" si="5"/>
        <v>46408</v>
      </c>
      <c r="AB6" s="66">
        <f t="shared" si="5"/>
        <v>46409</v>
      </c>
      <c r="AC6" s="66">
        <f t="shared" si="5"/>
        <v>46410</v>
      </c>
      <c r="AD6" s="69">
        <f t="shared" si="5"/>
        <v>46411</v>
      </c>
      <c r="AE6" s="64">
        <f t="shared" si="5"/>
        <v>46412</v>
      </c>
      <c r="AF6" s="64">
        <f t="shared" si="5"/>
        <v>46413</v>
      </c>
      <c r="AG6" s="64">
        <f t="shared" si="5"/>
        <v>46414</v>
      </c>
      <c r="AH6" s="64">
        <f t="shared" si="5"/>
        <v>46415</v>
      </c>
      <c r="AI6" s="64">
        <f t="shared" si="5"/>
        <v>46416</v>
      </c>
      <c r="AJ6" s="68">
        <f t="shared" si="5"/>
        <v>46417</v>
      </c>
      <c r="AK6" s="66">
        <f t="shared" si="5"/>
        <v>46418</v>
      </c>
      <c r="AL6" s="70" t="str">
        <f t="shared" si="5"/>
        <v/>
      </c>
      <c r="AM6" s="75" t="s">
        <v>11</v>
      </c>
      <c r="AN6" s="1"/>
      <c r="AO6" s="38" t="s">
        <v>32</v>
      </c>
      <c r="AQ6" s="37" t="s">
        <v>30</v>
      </c>
      <c r="AR6" s="1"/>
      <c r="AS6" s="34"/>
      <c r="AT6" s="53"/>
      <c r="AU6" s="53"/>
      <c r="AW6" s="42" cm="1">
        <f t="array" ref="AW6:BA370">1*_xlfn.LET(_xlpm.od,_xlfn.VSTACK(TRANSPOSE(B6:AL10),TRANSPOSE(B11:AL15),TRANSPOSE(B16:AL20),TRANSPOSE(B21:AL25),TRANSPOSE(B26:AL30),TRANSPOSE(B31:AL35),TRANSPOSE(B36:AL40),TRANSPOSE(B41:AL45),TRANSPOSE(B46:AL50),TRANSPOSE(B51:AL55),TRANSPOSE(B56:AL60),TRANSPOSE(B61:AL65)),_xlfn._xlws.FILTER(_xlpm.od,INDEX(_xlpm.od,,1)&lt;&gt;""))</f>
        <v>46388</v>
      </c>
      <c r="AX6" s="40">
        <v>0</v>
      </c>
      <c r="AY6" s="40">
        <v>0</v>
      </c>
      <c r="AZ6" s="40">
        <v>0</v>
      </c>
      <c r="BA6" s="40">
        <v>0</v>
      </c>
      <c r="BB6" s="40" cm="1">
        <f t="array" ref="BB6:BB370">_xlfn.BYROW(1*_xlfn.DROP(_xlfn.ANCHORARRAY(AW6),,1),_xleta.SUM)</f>
        <v>0</v>
      </c>
      <c r="BC6" s="40" cm="1">
        <f t="array" ref="BC6:BC370">MONTH(_xlfn.TAKE(_xlfn.ANCHORARRAY(AW6),,1))</f>
        <v>1</v>
      </c>
      <c r="BD6" s="42" cm="1">
        <f t="array" ref="BD6:BD17">_xlfn.XLOOKUP(_xlfn.SEQUENCE(12),_xlfn.ANCHORARRAY(BC6),_xlfn.TAKE(_xlfn.ANCHORARRAY(AW6),,1))</f>
        <v>46388</v>
      </c>
      <c r="BE6" s="40" cm="1">
        <f t="array" ref="BE6:BF17">_xlfn.GROUPBY(_xlfn.ANCHORARRAY(BC6),_xlfn.ANCHORARRAY(BB6),_xleta.SUM,,0)</f>
        <v>1</v>
      </c>
      <c r="BF6" s="40">
        <v>0</v>
      </c>
      <c r="BG6" s="40" cm="1">
        <f t="array" ref="BG6:BG17">_xlfn.BYROW(_xlfn.ANCHORARRAY(BD6),_xlfn.LAMBDA(_xlpm.a,DAY(EOMONTH(_xlpm.a,0))))</f>
        <v>31</v>
      </c>
      <c r="BH6" s="45" cm="1">
        <f t="array" ref="BH6:BH17">_xlfn.TAKE(_xlfn.ANCHORARRAY(BE6),,-1)/_xlfn.ANCHORARRAY(BG6)/ROWS(goals)</f>
        <v>0</v>
      </c>
      <c r="BI6"/>
      <c r="BJ6"/>
    </row>
    <row r="7" spans="1:62" ht="15" customHeight="1" thickBot="1" x14ac:dyDescent="0.25">
      <c r="A7" s="72" t="str">
        <f>IF(ISBLANK(AT11),"",AT11)</f>
        <v>8 Hours of Sleep</v>
      </c>
      <c r="B7" s="74" t="b">
        <v>0</v>
      </c>
      <c r="C7" s="61" t="b">
        <v>0</v>
      </c>
      <c r="D7" s="61" t="b">
        <v>0</v>
      </c>
      <c r="E7" s="61" t="b">
        <v>0</v>
      </c>
      <c r="F7" s="61" t="b">
        <v>0</v>
      </c>
      <c r="G7" s="61" t="b">
        <v>0</v>
      </c>
      <c r="H7" s="61" t="b">
        <v>0</v>
      </c>
      <c r="I7" s="62" t="b">
        <v>0</v>
      </c>
      <c r="J7" s="62" t="b">
        <v>0</v>
      </c>
      <c r="K7" s="62" t="b">
        <v>0</v>
      </c>
      <c r="L7" s="62" t="b">
        <v>0</v>
      </c>
      <c r="M7" s="62" t="b">
        <v>0</v>
      </c>
      <c r="N7" s="62" t="b">
        <v>0</v>
      </c>
      <c r="O7" s="62" t="b">
        <v>0</v>
      </c>
      <c r="P7" s="61" t="b">
        <v>0</v>
      </c>
      <c r="Q7" s="61" t="b">
        <v>0</v>
      </c>
      <c r="R7" s="61" t="b">
        <v>0</v>
      </c>
      <c r="S7" s="61" t="b">
        <v>0</v>
      </c>
      <c r="T7" s="61" t="b">
        <v>0</v>
      </c>
      <c r="U7" s="61" t="b">
        <v>0</v>
      </c>
      <c r="V7" s="61" t="b">
        <v>0</v>
      </c>
      <c r="W7" s="62" t="b">
        <v>0</v>
      </c>
      <c r="X7" s="62" t="b">
        <v>0</v>
      </c>
      <c r="Y7" s="62" t="b">
        <v>0</v>
      </c>
      <c r="Z7" s="62" t="b">
        <v>0</v>
      </c>
      <c r="AA7" s="62" t="b">
        <v>0</v>
      </c>
      <c r="AB7" s="62" t="b">
        <v>0</v>
      </c>
      <c r="AC7" s="62" t="b">
        <v>0</v>
      </c>
      <c r="AD7" s="61" t="b">
        <v>0</v>
      </c>
      <c r="AE7" s="61" t="b">
        <v>0</v>
      </c>
      <c r="AF7" s="61" t="b">
        <v>0</v>
      </c>
      <c r="AG7" s="61" t="b">
        <v>0</v>
      </c>
      <c r="AH7" s="61" t="b">
        <v>0</v>
      </c>
      <c r="AI7" s="61" t="b">
        <v>0</v>
      </c>
      <c r="AJ7" s="61" t="b">
        <v>0</v>
      </c>
      <c r="AK7" s="62" t="b">
        <v>0</v>
      </c>
      <c r="AL7" s="63" t="b">
        <v>0</v>
      </c>
      <c r="AM7" s="24">
        <f>COUNTIF(B7:AL7,TRUE)</f>
        <v>0</v>
      </c>
      <c r="AO7" s="47" t="str" cm="1">
        <f t="array" aca="1" ref="AO7" ca="1">_xlfn.LET(_xlpm.rng,B7:AL7,_xlpm.days,$B$6:$AL$6,_xlpm.today,$AT$28,_xlpm.data,1*_xlfn.TOCOL(_xlfn._xlws.FILTER(_xlpm.rng,(_xlpm.days&lt;&gt;"")*(_xlpm.days&lt;=_xlpm.today))),IFERROR(SUM(_xlpm.data)/ROWS(_xlpm.data),"-"))</f>
        <v>-</v>
      </c>
      <c r="AP7" s="48"/>
      <c r="AQ7" s="49" cm="1">
        <f t="array" ref="AQ7">MAX(_xlfn.LET(_xlpm.days,B7:AL7,_xlfn.SCAN(0,1*_xlpm.days,_xlfn.LAMBDA(_xlpm.a,_xlpm.v,IF(_xlpm.v&gt;0,_xlpm.a+1,0)))))</f>
        <v>0</v>
      </c>
      <c r="AS7" s="53"/>
      <c r="AT7" s="53"/>
      <c r="AU7" s="53"/>
      <c r="AW7" s="42">
        <v>46389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1</v>
      </c>
      <c r="BD7" s="42">
        <v>46419</v>
      </c>
      <c r="BE7" s="40">
        <v>2</v>
      </c>
      <c r="BF7" s="40">
        <v>0</v>
      </c>
      <c r="BG7" s="40">
        <v>28</v>
      </c>
      <c r="BH7" s="45">
        <v>0</v>
      </c>
    </row>
    <row r="8" spans="1:62" ht="15" customHeight="1" thickBot="1" x14ac:dyDescent="0.25">
      <c r="A8" s="72" t="str">
        <f>IF(ISBLANK(AT12),"",AT12)</f>
        <v/>
      </c>
      <c r="B8" s="74" t="b">
        <v>0</v>
      </c>
      <c r="C8" s="61" t="b">
        <v>0</v>
      </c>
      <c r="D8" s="61" t="b">
        <v>0</v>
      </c>
      <c r="E8" s="61" t="b">
        <v>0</v>
      </c>
      <c r="F8" s="61" t="b">
        <v>0</v>
      </c>
      <c r="G8" s="61" t="b">
        <v>0</v>
      </c>
      <c r="H8" s="61" t="b">
        <v>0</v>
      </c>
      <c r="I8" s="62" t="b">
        <v>0</v>
      </c>
      <c r="J8" s="62" t="b">
        <v>0</v>
      </c>
      <c r="K8" s="62" t="b">
        <v>0</v>
      </c>
      <c r="L8" s="62" t="b">
        <v>0</v>
      </c>
      <c r="M8" s="62" t="b">
        <v>0</v>
      </c>
      <c r="N8" s="62" t="b">
        <v>0</v>
      </c>
      <c r="O8" s="62" t="b">
        <v>0</v>
      </c>
      <c r="P8" s="61" t="b">
        <v>0</v>
      </c>
      <c r="Q8" s="61" t="b">
        <v>0</v>
      </c>
      <c r="R8" s="61" t="b">
        <v>0</v>
      </c>
      <c r="S8" s="61" t="b">
        <v>0</v>
      </c>
      <c r="T8" s="61" t="b">
        <v>0</v>
      </c>
      <c r="U8" s="61" t="b">
        <v>0</v>
      </c>
      <c r="V8" s="61" t="b">
        <v>0</v>
      </c>
      <c r="W8" s="62" t="b">
        <v>0</v>
      </c>
      <c r="X8" s="62" t="b">
        <v>0</v>
      </c>
      <c r="Y8" s="62" t="b">
        <v>0</v>
      </c>
      <c r="Z8" s="62" t="b">
        <v>0</v>
      </c>
      <c r="AA8" s="62" t="b">
        <v>0</v>
      </c>
      <c r="AB8" s="62" t="b">
        <v>0</v>
      </c>
      <c r="AC8" s="62" t="b">
        <v>0</v>
      </c>
      <c r="AD8" s="61" t="b">
        <v>0</v>
      </c>
      <c r="AE8" s="61" t="b">
        <v>0</v>
      </c>
      <c r="AF8" s="61" t="b">
        <v>0</v>
      </c>
      <c r="AG8" s="61" t="b">
        <v>0</v>
      </c>
      <c r="AH8" s="61" t="b">
        <v>0</v>
      </c>
      <c r="AI8" s="61" t="b">
        <v>0</v>
      </c>
      <c r="AJ8" s="61" t="b">
        <v>0</v>
      </c>
      <c r="AK8" s="62" t="b">
        <v>0</v>
      </c>
      <c r="AL8" s="63" t="b">
        <v>0</v>
      </c>
      <c r="AM8" s="24">
        <f t="shared" ref="AM8:AM10" si="6">COUNTIF(B8:AL8,TRUE)</f>
        <v>0</v>
      </c>
      <c r="AO8" s="47" t="str" cm="1">
        <f t="array" aca="1" ref="AO8" ca="1">_xlfn.LET(_xlpm.rng,B8:AL8,_xlpm.days,$B$6:$AL$6,_xlpm.today,$AT$28,_xlpm.data,1*_xlfn.TOCOL(_xlfn._xlws.FILTER(_xlpm.rng,(_xlpm.days&lt;&gt;"")*(_xlpm.days&lt;=_xlpm.today))),IFERROR(SUM(_xlpm.data)/ROWS(_xlpm.data),"-"))</f>
        <v>-</v>
      </c>
      <c r="AP8" s="48"/>
      <c r="AQ8" s="49" cm="1">
        <f t="array" ref="AQ8">MAX(_xlfn.LET(_xlpm.days,B8:AL8,_xlfn.SCAN(0,1*_xlpm.days,_xlfn.LAMBDA(_xlpm.a,_xlpm.v,IF(_xlpm.v&gt;0,_xlpm.a+1,0)))))</f>
        <v>0</v>
      </c>
      <c r="AS8" s="54" t="s">
        <v>22</v>
      </c>
      <c r="AT8" s="54" t="s">
        <v>23</v>
      </c>
      <c r="AU8" s="54"/>
      <c r="AV8" s="22"/>
      <c r="AW8" s="42">
        <v>46390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1</v>
      </c>
      <c r="BD8" s="42">
        <v>46447</v>
      </c>
      <c r="BE8" s="40">
        <v>3</v>
      </c>
      <c r="BF8" s="40">
        <v>0</v>
      </c>
      <c r="BG8" s="40">
        <v>31</v>
      </c>
      <c r="BH8" s="45">
        <v>0</v>
      </c>
    </row>
    <row r="9" spans="1:62" ht="15" customHeight="1" thickBot="1" x14ac:dyDescent="0.25">
      <c r="A9" s="72" t="str">
        <f>IF(ISBLANK(AT13),"",AT13)</f>
        <v/>
      </c>
      <c r="B9" s="74" t="b">
        <v>0</v>
      </c>
      <c r="C9" s="61" t="b">
        <v>0</v>
      </c>
      <c r="D9" s="61" t="b">
        <v>0</v>
      </c>
      <c r="E9" s="61" t="b">
        <v>0</v>
      </c>
      <c r="F9" s="61" t="b">
        <v>0</v>
      </c>
      <c r="G9" s="61" t="b">
        <v>0</v>
      </c>
      <c r="H9" s="61" t="b">
        <v>0</v>
      </c>
      <c r="I9" s="62" t="b">
        <v>0</v>
      </c>
      <c r="J9" s="62" t="b">
        <v>0</v>
      </c>
      <c r="K9" s="62" t="b">
        <v>0</v>
      </c>
      <c r="L9" s="62" t="b">
        <v>0</v>
      </c>
      <c r="M9" s="62" t="b">
        <v>0</v>
      </c>
      <c r="N9" s="62" t="b">
        <v>0</v>
      </c>
      <c r="O9" s="62" t="b">
        <v>0</v>
      </c>
      <c r="P9" s="61" t="b">
        <v>0</v>
      </c>
      <c r="Q9" s="61" t="b">
        <v>0</v>
      </c>
      <c r="R9" s="61" t="b">
        <v>0</v>
      </c>
      <c r="S9" s="61" t="b">
        <v>0</v>
      </c>
      <c r="T9" s="61" t="b">
        <v>0</v>
      </c>
      <c r="U9" s="61" t="b">
        <v>0</v>
      </c>
      <c r="V9" s="61" t="b">
        <v>0</v>
      </c>
      <c r="W9" s="62" t="b">
        <v>0</v>
      </c>
      <c r="X9" s="62" t="b">
        <v>0</v>
      </c>
      <c r="Y9" s="62" t="b">
        <v>0</v>
      </c>
      <c r="Z9" s="62" t="b">
        <v>0</v>
      </c>
      <c r="AA9" s="62" t="b">
        <v>0</v>
      </c>
      <c r="AB9" s="62" t="b">
        <v>0</v>
      </c>
      <c r="AC9" s="62" t="b">
        <v>0</v>
      </c>
      <c r="AD9" s="61" t="b">
        <v>0</v>
      </c>
      <c r="AE9" s="61" t="b">
        <v>0</v>
      </c>
      <c r="AF9" s="61" t="b">
        <v>0</v>
      </c>
      <c r="AG9" s="61" t="b">
        <v>0</v>
      </c>
      <c r="AH9" s="61" t="b">
        <v>0</v>
      </c>
      <c r="AI9" s="61" t="b">
        <v>0</v>
      </c>
      <c r="AJ9" s="61" t="b">
        <v>0</v>
      </c>
      <c r="AK9" s="62" t="b">
        <v>0</v>
      </c>
      <c r="AL9" s="63" t="b">
        <v>0</v>
      </c>
      <c r="AM9" s="24">
        <f t="shared" si="6"/>
        <v>0</v>
      </c>
      <c r="AO9" s="47" t="str" cm="1">
        <f t="array" aca="1" ref="AO9" ca="1">_xlfn.LET(_xlpm.rng,B9:AL9,_xlpm.days,$B$6:$AL$6,_xlpm.today,$AT$28,_xlpm.data,1*_xlfn.TOCOL(_xlfn._xlws.FILTER(_xlpm.rng,(_xlpm.days&lt;&gt;"")*(_xlpm.days&lt;=_xlpm.today))),IFERROR(SUM(_xlpm.data)/ROWS(_xlpm.data),"-"))</f>
        <v>-</v>
      </c>
      <c r="AP9" s="48"/>
      <c r="AQ9" s="49" cm="1">
        <f t="array" ref="AQ9">MAX(_xlfn.LET(_xlpm.days,B9:AL9,_xlfn.SCAN(0,1*_xlpm.days,_xlfn.LAMBDA(_xlpm.a,_xlpm.v,IF(_xlpm.v&gt;0,_xlpm.a+1,0)))))</f>
        <v>0</v>
      </c>
      <c r="AS9" s="55"/>
      <c r="AT9" s="55"/>
      <c r="AU9" s="55"/>
      <c r="AW9" s="42">
        <v>46391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1</v>
      </c>
      <c r="BD9" s="42">
        <v>46478</v>
      </c>
      <c r="BE9" s="40">
        <v>4</v>
      </c>
      <c r="BF9" s="40">
        <v>0</v>
      </c>
      <c r="BG9" s="40">
        <v>30</v>
      </c>
      <c r="BH9" s="45">
        <v>0</v>
      </c>
    </row>
    <row r="10" spans="1:62" ht="15" customHeight="1" thickBot="1" x14ac:dyDescent="0.25">
      <c r="A10" s="72" t="str">
        <f>IF(ISBLANK(AT14),"",AT14)</f>
        <v/>
      </c>
      <c r="B10" s="74" t="b">
        <v>0</v>
      </c>
      <c r="C10" s="61" t="b">
        <v>0</v>
      </c>
      <c r="D10" s="61" t="b">
        <v>0</v>
      </c>
      <c r="E10" s="61" t="b">
        <v>0</v>
      </c>
      <c r="F10" s="61" t="b">
        <v>0</v>
      </c>
      <c r="G10" s="61" t="b">
        <v>0</v>
      </c>
      <c r="H10" s="61" t="b">
        <v>0</v>
      </c>
      <c r="I10" s="62" t="b">
        <v>0</v>
      </c>
      <c r="J10" s="62" t="b">
        <v>0</v>
      </c>
      <c r="K10" s="62" t="b">
        <v>0</v>
      </c>
      <c r="L10" s="62" t="b">
        <v>0</v>
      </c>
      <c r="M10" s="62" t="b">
        <v>0</v>
      </c>
      <c r="N10" s="62" t="b">
        <v>0</v>
      </c>
      <c r="O10" s="62" t="b">
        <v>0</v>
      </c>
      <c r="P10" s="61" t="b">
        <v>0</v>
      </c>
      <c r="Q10" s="61" t="b">
        <v>0</v>
      </c>
      <c r="R10" s="61" t="b">
        <v>0</v>
      </c>
      <c r="S10" s="61" t="b">
        <v>0</v>
      </c>
      <c r="T10" s="61" t="b">
        <v>0</v>
      </c>
      <c r="U10" s="61" t="b">
        <v>0</v>
      </c>
      <c r="V10" s="61" t="b">
        <v>0</v>
      </c>
      <c r="W10" s="62" t="b">
        <v>0</v>
      </c>
      <c r="X10" s="62" t="b">
        <v>0</v>
      </c>
      <c r="Y10" s="62" t="b">
        <v>0</v>
      </c>
      <c r="Z10" s="62" t="b">
        <v>0</v>
      </c>
      <c r="AA10" s="62" t="b">
        <v>0</v>
      </c>
      <c r="AB10" s="62" t="b">
        <v>0</v>
      </c>
      <c r="AC10" s="62" t="b">
        <v>0</v>
      </c>
      <c r="AD10" s="61" t="b">
        <v>0</v>
      </c>
      <c r="AE10" s="61" t="b">
        <v>0</v>
      </c>
      <c r="AF10" s="61" t="b">
        <v>0</v>
      </c>
      <c r="AG10" s="61" t="b">
        <v>0</v>
      </c>
      <c r="AH10" s="61" t="b">
        <v>0</v>
      </c>
      <c r="AI10" s="61" t="b">
        <v>0</v>
      </c>
      <c r="AJ10" s="61" t="b">
        <v>0</v>
      </c>
      <c r="AK10" s="62" t="b">
        <v>0</v>
      </c>
      <c r="AL10" s="63" t="b">
        <v>0</v>
      </c>
      <c r="AM10" s="24">
        <f t="shared" si="6"/>
        <v>0</v>
      </c>
      <c r="AO10" s="50" t="str" cm="1">
        <f t="array" aca="1" ref="AO10" ca="1">_xlfn.LET(_xlpm.rng,B10:AL10,_xlpm.days,$B$6:$AL$6,_xlpm.today,$AT$28,_xlpm.data,1*_xlfn.TOCOL(_xlfn._xlws.FILTER(_xlpm.rng,(_xlpm.days&lt;&gt;"")*(_xlpm.days&lt;=_xlpm.today))),IFERROR(SUM(_xlpm.data)/ROWS(_xlpm.data),"-"))</f>
        <v>-</v>
      </c>
      <c r="AP10" s="48"/>
      <c r="AQ10" s="49" cm="1">
        <f t="array" ref="AQ10">MAX(_xlfn.LET(_xlpm.days,B10:AL10,_xlfn.SCAN(0,1*_xlpm.days,_xlfn.LAMBDA(_xlpm.a,_xlpm.v,IF(_xlpm.v&gt;0,_xlpm.a+1,0)))))</f>
        <v>0</v>
      </c>
      <c r="AS10" s="56"/>
      <c r="AT10" s="57" t="s">
        <v>24</v>
      </c>
      <c r="AU10" s="58" t="s">
        <v>21</v>
      </c>
      <c r="AV10" s="18"/>
      <c r="AW10" s="42">
        <v>46392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1</v>
      </c>
      <c r="BD10" s="42">
        <v>46508</v>
      </c>
      <c r="BE10" s="40">
        <v>5</v>
      </c>
      <c r="BF10" s="40">
        <v>0</v>
      </c>
      <c r="BG10" s="40">
        <v>31</v>
      </c>
      <c r="BH10" s="45">
        <v>0</v>
      </c>
    </row>
    <row r="11" spans="1:62" s="18" customFormat="1" ht="15" customHeight="1" thickBot="1" x14ac:dyDescent="0.25">
      <c r="A11" s="71">
        <f>DATE(YEAR(A6+35),MONTH(A6+35),1)</f>
        <v>46419</v>
      </c>
      <c r="B11" s="73" t="str">
        <f>IF(WEEKDAY(A11,1)=$AT$24,A11,"")</f>
        <v/>
      </c>
      <c r="C11" s="64">
        <f>IF(B11="",IF(WEEKDAY(A11,1)=MOD($AT$24,7)+1,A11,""),B11+1)</f>
        <v>46419</v>
      </c>
      <c r="D11" s="64">
        <f>IF(C11="",IF(WEEKDAY(A11,1)=MOD($AT$24+1,7)+1,A11,""),C11+1)</f>
        <v>46420</v>
      </c>
      <c r="E11" s="64">
        <f>IF(D11="",IF(WEEKDAY(A11,1)=MOD($AT$24+2,7)+1,A11,""),D11+1)</f>
        <v>46421</v>
      </c>
      <c r="F11" s="64">
        <f>IF(E11="",IF(WEEKDAY(A11,1)=MOD($AT$24+3,7)+1,A11,""),E11+1)</f>
        <v>46422</v>
      </c>
      <c r="G11" s="64">
        <f>IF(F11="",IF(WEEKDAY(A11,1)=MOD($AT$24+4,7)+1,A11,""),F11+1)</f>
        <v>46423</v>
      </c>
      <c r="H11" s="64">
        <f>IF(G11="",IF(WEEKDAY(A11,1)=MOD($AT$24+5,7)+1,A11,""),G11+1)</f>
        <v>46424</v>
      </c>
      <c r="I11" s="65">
        <f>IF(H11="","",IF(MONTH(H11+1)&lt;&gt;MONTH(H11),"",H11+1))</f>
        <v>46425</v>
      </c>
      <c r="J11" s="66">
        <f t="shared" ref="J11:AL11" si="7">IF(I11="","",IF(MONTH(I11+1)&lt;&gt;MONTH(I11),"",I11+1))</f>
        <v>46426</v>
      </c>
      <c r="K11" s="66">
        <f t="shared" si="7"/>
        <v>46427</v>
      </c>
      <c r="L11" s="66">
        <f t="shared" si="7"/>
        <v>46428</v>
      </c>
      <c r="M11" s="66">
        <f t="shared" si="7"/>
        <v>46429</v>
      </c>
      <c r="N11" s="66">
        <f t="shared" si="7"/>
        <v>46430</v>
      </c>
      <c r="O11" s="67">
        <f t="shared" si="7"/>
        <v>46431</v>
      </c>
      <c r="P11" s="64">
        <f t="shared" si="7"/>
        <v>46432</v>
      </c>
      <c r="Q11" s="64">
        <f t="shared" si="7"/>
        <v>46433</v>
      </c>
      <c r="R11" s="64">
        <f t="shared" si="7"/>
        <v>46434</v>
      </c>
      <c r="S11" s="64">
        <f t="shared" si="7"/>
        <v>46435</v>
      </c>
      <c r="T11" s="64">
        <f t="shared" si="7"/>
        <v>46436</v>
      </c>
      <c r="U11" s="64">
        <f t="shared" si="7"/>
        <v>46437</v>
      </c>
      <c r="V11" s="68">
        <f t="shared" si="7"/>
        <v>46438</v>
      </c>
      <c r="W11" s="66">
        <f t="shared" si="7"/>
        <v>46439</v>
      </c>
      <c r="X11" s="66">
        <f t="shared" si="7"/>
        <v>46440</v>
      </c>
      <c r="Y11" s="66">
        <f t="shared" si="7"/>
        <v>46441</v>
      </c>
      <c r="Z11" s="66">
        <f t="shared" si="7"/>
        <v>46442</v>
      </c>
      <c r="AA11" s="66">
        <f t="shared" si="7"/>
        <v>46443</v>
      </c>
      <c r="AB11" s="66">
        <f t="shared" si="7"/>
        <v>46444</v>
      </c>
      <c r="AC11" s="66">
        <f t="shared" si="7"/>
        <v>46445</v>
      </c>
      <c r="AD11" s="69">
        <f t="shared" si="7"/>
        <v>46446</v>
      </c>
      <c r="AE11" s="64" t="str">
        <f t="shared" si="7"/>
        <v/>
      </c>
      <c r="AF11" s="64" t="str">
        <f t="shared" si="7"/>
        <v/>
      </c>
      <c r="AG11" s="64" t="str">
        <f t="shared" si="7"/>
        <v/>
      </c>
      <c r="AH11" s="64" t="str">
        <f t="shared" si="7"/>
        <v/>
      </c>
      <c r="AI11" s="64" t="str">
        <f t="shared" si="7"/>
        <v/>
      </c>
      <c r="AJ11" s="68" t="str">
        <f t="shared" si="7"/>
        <v/>
      </c>
      <c r="AK11" s="66" t="str">
        <f t="shared" si="7"/>
        <v/>
      </c>
      <c r="AL11" s="70" t="str">
        <f t="shared" si="7"/>
        <v/>
      </c>
      <c r="AM11" s="75" t="s">
        <v>11</v>
      </c>
      <c r="AN11" s="1"/>
      <c r="AO11" s="48"/>
      <c r="AP11" s="48"/>
      <c r="AQ11" s="51"/>
      <c r="AR11" s="1"/>
      <c r="AS11" s="59">
        <v>1</v>
      </c>
      <c r="AT11" s="26" t="s">
        <v>47</v>
      </c>
      <c r="AU11" s="25">
        <v>6</v>
      </c>
      <c r="AV11" s="1"/>
      <c r="AW11" s="42">
        <v>46393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1</v>
      </c>
      <c r="BD11" s="42">
        <v>46539</v>
      </c>
      <c r="BE11" s="40">
        <v>6</v>
      </c>
      <c r="BF11" s="40">
        <v>0</v>
      </c>
      <c r="BG11" s="40">
        <v>30</v>
      </c>
      <c r="BH11" s="45">
        <v>0</v>
      </c>
      <c r="BI11"/>
      <c r="BJ11"/>
    </row>
    <row r="12" spans="1:62" ht="15" customHeight="1" thickBot="1" x14ac:dyDescent="0.25">
      <c r="A12" s="72" t="str">
        <f>A7</f>
        <v>8 Hours of Sleep</v>
      </c>
      <c r="B12" s="74" t="b">
        <v>0</v>
      </c>
      <c r="C12" s="61" t="b">
        <v>0</v>
      </c>
      <c r="D12" s="61" t="b">
        <v>0</v>
      </c>
      <c r="E12" s="61" t="b">
        <v>0</v>
      </c>
      <c r="F12" s="61" t="b">
        <v>0</v>
      </c>
      <c r="G12" s="61" t="b">
        <v>0</v>
      </c>
      <c r="H12" s="61" t="b">
        <v>0</v>
      </c>
      <c r="I12" s="62" t="b">
        <v>0</v>
      </c>
      <c r="J12" s="62" t="b">
        <v>0</v>
      </c>
      <c r="K12" s="62" t="b">
        <v>0</v>
      </c>
      <c r="L12" s="62" t="b">
        <v>0</v>
      </c>
      <c r="M12" s="62" t="b">
        <v>0</v>
      </c>
      <c r="N12" s="62" t="b">
        <v>0</v>
      </c>
      <c r="O12" s="62" t="b">
        <v>0</v>
      </c>
      <c r="P12" s="61" t="b">
        <v>0</v>
      </c>
      <c r="Q12" s="61" t="b">
        <v>0</v>
      </c>
      <c r="R12" s="61" t="b">
        <v>0</v>
      </c>
      <c r="S12" s="61" t="b">
        <v>0</v>
      </c>
      <c r="T12" s="61" t="b">
        <v>0</v>
      </c>
      <c r="U12" s="61" t="b">
        <v>0</v>
      </c>
      <c r="V12" s="61" t="b">
        <v>0</v>
      </c>
      <c r="W12" s="62" t="b">
        <v>0</v>
      </c>
      <c r="X12" s="62" t="b">
        <v>0</v>
      </c>
      <c r="Y12" s="62" t="b">
        <v>0</v>
      </c>
      <c r="Z12" s="62" t="b">
        <v>0</v>
      </c>
      <c r="AA12" s="62" t="b">
        <v>0</v>
      </c>
      <c r="AB12" s="62" t="b">
        <v>0</v>
      </c>
      <c r="AC12" s="62" t="b">
        <v>0</v>
      </c>
      <c r="AD12" s="61" t="b">
        <v>0</v>
      </c>
      <c r="AE12" s="61" t="b">
        <v>0</v>
      </c>
      <c r="AF12" s="61" t="b">
        <v>0</v>
      </c>
      <c r="AG12" s="61" t="b">
        <v>0</v>
      </c>
      <c r="AH12" s="61" t="b">
        <v>0</v>
      </c>
      <c r="AI12" s="61" t="b">
        <v>0</v>
      </c>
      <c r="AJ12" s="61" t="b">
        <v>0</v>
      </c>
      <c r="AK12" s="62" t="b">
        <v>0</v>
      </c>
      <c r="AL12" s="63" t="b">
        <v>0</v>
      </c>
      <c r="AM12" s="24">
        <f>COUNTIF(B12:AL12,TRUE)</f>
        <v>0</v>
      </c>
      <c r="AO12" s="47" t="str" cm="1">
        <f t="array" aca="1" ref="AO12" ca="1">_xlfn.LET(_xlpm.rng,B12:AL12,_xlpm.days,$B$11:$AL$11,_xlpm.today,$AT$28,_xlpm.data,1*_xlfn.TOCOL(_xlfn._xlws.FILTER(_xlpm.rng,(_xlpm.days&lt;&gt;"")*(_xlpm.days&lt;=_xlpm.today))),IFERROR(SUM(_xlpm.data)/ROWS(_xlpm.data),"-"))</f>
        <v>-</v>
      </c>
      <c r="AP12" s="48"/>
      <c r="AQ12" s="49" cm="1">
        <f t="array" ref="AQ12">MAX(_xlfn.LET(_xlpm.days,B12:AL12,_xlfn.SCAN(0,1*_xlpm.days,_xlfn.LAMBDA(_xlpm.a,_xlpm.v,IF(_xlpm.v&gt;0,_xlpm.a+1,0)))))</f>
        <v>0</v>
      </c>
      <c r="AS12" s="59">
        <v>2</v>
      </c>
      <c r="AT12" s="26"/>
      <c r="AU12" s="25">
        <v>3</v>
      </c>
      <c r="AW12" s="42">
        <v>46394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1</v>
      </c>
      <c r="BD12" s="42">
        <v>46569</v>
      </c>
      <c r="BE12" s="40">
        <v>7</v>
      </c>
      <c r="BF12" s="40">
        <v>0</v>
      </c>
      <c r="BG12" s="40">
        <v>31</v>
      </c>
      <c r="BH12" s="45">
        <v>0</v>
      </c>
    </row>
    <row r="13" spans="1:62" ht="15" customHeight="1" thickBot="1" x14ac:dyDescent="0.25">
      <c r="A13" s="72" t="str">
        <f t="shared" ref="A13:A15" si="8">A8</f>
        <v/>
      </c>
      <c r="B13" s="74" t="b">
        <v>0</v>
      </c>
      <c r="C13" s="61" t="b">
        <v>0</v>
      </c>
      <c r="D13" s="61" t="b">
        <v>0</v>
      </c>
      <c r="E13" s="61" t="b">
        <v>0</v>
      </c>
      <c r="F13" s="61" t="b">
        <v>0</v>
      </c>
      <c r="G13" s="61" t="b">
        <v>0</v>
      </c>
      <c r="H13" s="61" t="b">
        <v>0</v>
      </c>
      <c r="I13" s="62" t="b">
        <v>0</v>
      </c>
      <c r="J13" s="62" t="b">
        <v>0</v>
      </c>
      <c r="K13" s="62" t="b">
        <v>0</v>
      </c>
      <c r="L13" s="62" t="b">
        <v>0</v>
      </c>
      <c r="M13" s="62" t="b">
        <v>0</v>
      </c>
      <c r="N13" s="62" t="b">
        <v>0</v>
      </c>
      <c r="O13" s="62" t="b">
        <v>0</v>
      </c>
      <c r="P13" s="61" t="b">
        <v>0</v>
      </c>
      <c r="Q13" s="61" t="b">
        <v>0</v>
      </c>
      <c r="R13" s="61" t="b">
        <v>0</v>
      </c>
      <c r="S13" s="61" t="b">
        <v>0</v>
      </c>
      <c r="T13" s="61" t="b">
        <v>0</v>
      </c>
      <c r="U13" s="61" t="b">
        <v>0</v>
      </c>
      <c r="V13" s="61" t="b">
        <v>0</v>
      </c>
      <c r="W13" s="62" t="b">
        <v>0</v>
      </c>
      <c r="X13" s="62" t="b">
        <v>0</v>
      </c>
      <c r="Y13" s="62" t="b">
        <v>0</v>
      </c>
      <c r="Z13" s="62" t="b">
        <v>0</v>
      </c>
      <c r="AA13" s="62" t="b">
        <v>0</v>
      </c>
      <c r="AB13" s="62" t="b">
        <v>0</v>
      </c>
      <c r="AC13" s="62" t="b">
        <v>0</v>
      </c>
      <c r="AD13" s="61" t="b">
        <v>0</v>
      </c>
      <c r="AE13" s="61" t="b">
        <v>0</v>
      </c>
      <c r="AF13" s="61" t="b">
        <v>0</v>
      </c>
      <c r="AG13" s="61" t="b">
        <v>0</v>
      </c>
      <c r="AH13" s="61" t="b">
        <v>0</v>
      </c>
      <c r="AI13" s="61" t="b">
        <v>0</v>
      </c>
      <c r="AJ13" s="61" t="b">
        <v>0</v>
      </c>
      <c r="AK13" s="62" t="b">
        <v>0</v>
      </c>
      <c r="AL13" s="63" t="b">
        <v>0</v>
      </c>
      <c r="AM13" s="24">
        <f t="shared" ref="AM13:AM15" si="9">COUNTIF(B13:AL13,TRUE)</f>
        <v>0</v>
      </c>
      <c r="AO13" s="47" t="str" cm="1">
        <f t="array" aca="1" ref="AO13" ca="1">_xlfn.LET(_xlpm.rng,B13:AL13,_xlpm.days,$B$11:$AL$11,_xlpm.today,$AT$28,_xlpm.data,1*_xlfn.TOCOL(_xlfn._xlws.FILTER(_xlpm.rng,(_xlpm.days&lt;&gt;"")*(_xlpm.days&lt;=_xlpm.today))),IFERROR(SUM(_xlpm.data)/ROWS(_xlpm.data),"-"))</f>
        <v>-</v>
      </c>
      <c r="AP13" s="48"/>
      <c r="AQ13" s="49" cm="1">
        <f t="array" ref="AQ13">MAX(_xlfn.LET(_xlpm.days,B13:AL13,_xlfn.SCAN(0,1*_xlpm.days,_xlfn.LAMBDA(_xlpm.a,_xlpm.v,IF(_xlpm.v&gt;0,_xlpm.a+1,0)))))</f>
        <v>0</v>
      </c>
      <c r="AS13" s="59">
        <v>3</v>
      </c>
      <c r="AT13" s="26"/>
      <c r="AU13" s="25">
        <v>7</v>
      </c>
      <c r="AW13" s="42">
        <v>46395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1</v>
      </c>
      <c r="BD13" s="42">
        <v>46600</v>
      </c>
      <c r="BE13" s="40">
        <v>8</v>
      </c>
      <c r="BF13" s="40">
        <v>0</v>
      </c>
      <c r="BG13" s="40">
        <v>31</v>
      </c>
      <c r="BH13" s="45">
        <v>0</v>
      </c>
    </row>
    <row r="14" spans="1:62" ht="15" customHeight="1" thickBot="1" x14ac:dyDescent="0.25">
      <c r="A14" s="72" t="str">
        <f t="shared" si="8"/>
        <v/>
      </c>
      <c r="B14" s="74" t="b">
        <v>0</v>
      </c>
      <c r="C14" s="61" t="b">
        <v>0</v>
      </c>
      <c r="D14" s="61" t="b">
        <v>0</v>
      </c>
      <c r="E14" s="61" t="b">
        <v>0</v>
      </c>
      <c r="F14" s="61" t="b">
        <v>0</v>
      </c>
      <c r="G14" s="61" t="b">
        <v>0</v>
      </c>
      <c r="H14" s="61" t="b">
        <v>0</v>
      </c>
      <c r="I14" s="62" t="b">
        <v>0</v>
      </c>
      <c r="J14" s="62" t="b">
        <v>0</v>
      </c>
      <c r="K14" s="62" t="b">
        <v>0</v>
      </c>
      <c r="L14" s="62" t="b">
        <v>0</v>
      </c>
      <c r="M14" s="62" t="b">
        <v>0</v>
      </c>
      <c r="N14" s="62" t="b">
        <v>0</v>
      </c>
      <c r="O14" s="62" t="b">
        <v>0</v>
      </c>
      <c r="P14" s="61" t="b">
        <v>0</v>
      </c>
      <c r="Q14" s="61" t="b">
        <v>0</v>
      </c>
      <c r="R14" s="61" t="b">
        <v>0</v>
      </c>
      <c r="S14" s="61" t="b">
        <v>0</v>
      </c>
      <c r="T14" s="61" t="b">
        <v>0</v>
      </c>
      <c r="U14" s="61" t="b">
        <v>0</v>
      </c>
      <c r="V14" s="61" t="b">
        <v>0</v>
      </c>
      <c r="W14" s="62" t="b">
        <v>0</v>
      </c>
      <c r="X14" s="62" t="b">
        <v>0</v>
      </c>
      <c r="Y14" s="62" t="b">
        <v>0</v>
      </c>
      <c r="Z14" s="62" t="b">
        <v>0</v>
      </c>
      <c r="AA14" s="62" t="b">
        <v>0</v>
      </c>
      <c r="AB14" s="62" t="b">
        <v>0</v>
      </c>
      <c r="AC14" s="62" t="b">
        <v>0</v>
      </c>
      <c r="AD14" s="61" t="b">
        <v>0</v>
      </c>
      <c r="AE14" s="61" t="b">
        <v>0</v>
      </c>
      <c r="AF14" s="61" t="b">
        <v>0</v>
      </c>
      <c r="AG14" s="61" t="b">
        <v>0</v>
      </c>
      <c r="AH14" s="61" t="b">
        <v>0</v>
      </c>
      <c r="AI14" s="61" t="b">
        <v>0</v>
      </c>
      <c r="AJ14" s="61" t="b">
        <v>0</v>
      </c>
      <c r="AK14" s="62" t="b">
        <v>0</v>
      </c>
      <c r="AL14" s="63" t="b">
        <v>0</v>
      </c>
      <c r="AM14" s="24">
        <f t="shared" si="9"/>
        <v>0</v>
      </c>
      <c r="AO14" s="47" t="str" cm="1">
        <f t="array" aca="1" ref="AO14" ca="1">_xlfn.LET(_xlpm.rng,B14:AL14,_xlpm.days,$B$11:$AL$11,_xlpm.today,$AT$28,_xlpm.data,1*_xlfn.TOCOL(_xlfn._xlws.FILTER(_xlpm.rng,(_xlpm.days&lt;&gt;"")*(_xlpm.days&lt;=_xlpm.today))),IFERROR(SUM(_xlpm.data)/ROWS(_xlpm.data),"-"))</f>
        <v>-</v>
      </c>
      <c r="AP14" s="48"/>
      <c r="AQ14" s="49" cm="1">
        <f t="array" ref="AQ14">MAX(_xlfn.LET(_xlpm.days,B14:AL14,_xlfn.SCAN(0,1*_xlpm.days,_xlfn.LAMBDA(_xlpm.a,_xlpm.v,IF(_xlpm.v&gt;0,_xlpm.a+1,0)))))</f>
        <v>0</v>
      </c>
      <c r="AS14" s="59">
        <v>4</v>
      </c>
      <c r="AT14" s="26"/>
      <c r="AU14" s="25">
        <v>5</v>
      </c>
      <c r="AW14" s="42">
        <v>46396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1</v>
      </c>
      <c r="BD14" s="42">
        <v>46631</v>
      </c>
      <c r="BE14" s="40">
        <v>9</v>
      </c>
      <c r="BF14" s="40">
        <v>0</v>
      </c>
      <c r="BG14" s="40">
        <v>30</v>
      </c>
      <c r="BH14" s="45">
        <v>0</v>
      </c>
    </row>
    <row r="15" spans="1:62" ht="15" customHeight="1" thickBot="1" x14ac:dyDescent="0.25">
      <c r="A15" s="72" t="str">
        <f t="shared" si="8"/>
        <v/>
      </c>
      <c r="B15" s="74" t="b">
        <v>0</v>
      </c>
      <c r="C15" s="61" t="b">
        <v>0</v>
      </c>
      <c r="D15" s="61" t="b">
        <v>0</v>
      </c>
      <c r="E15" s="61" t="b">
        <v>0</v>
      </c>
      <c r="F15" s="61" t="b">
        <v>0</v>
      </c>
      <c r="G15" s="61" t="b">
        <v>0</v>
      </c>
      <c r="H15" s="61" t="b">
        <v>0</v>
      </c>
      <c r="I15" s="62" t="b">
        <v>0</v>
      </c>
      <c r="J15" s="62" t="b">
        <v>0</v>
      </c>
      <c r="K15" s="62" t="b">
        <v>0</v>
      </c>
      <c r="L15" s="62" t="b">
        <v>0</v>
      </c>
      <c r="M15" s="62" t="b">
        <v>0</v>
      </c>
      <c r="N15" s="62" t="b">
        <v>0</v>
      </c>
      <c r="O15" s="62" t="b">
        <v>0</v>
      </c>
      <c r="P15" s="61" t="b">
        <v>0</v>
      </c>
      <c r="Q15" s="61" t="b">
        <v>0</v>
      </c>
      <c r="R15" s="61" t="b">
        <v>0</v>
      </c>
      <c r="S15" s="61" t="b">
        <v>0</v>
      </c>
      <c r="T15" s="61" t="b">
        <v>0</v>
      </c>
      <c r="U15" s="61" t="b">
        <v>0</v>
      </c>
      <c r="V15" s="61" t="b">
        <v>0</v>
      </c>
      <c r="W15" s="62" t="b">
        <v>0</v>
      </c>
      <c r="X15" s="62" t="b">
        <v>0</v>
      </c>
      <c r="Y15" s="62" t="b">
        <v>0</v>
      </c>
      <c r="Z15" s="62" t="b">
        <v>0</v>
      </c>
      <c r="AA15" s="62" t="b">
        <v>0</v>
      </c>
      <c r="AB15" s="62" t="b">
        <v>0</v>
      </c>
      <c r="AC15" s="62" t="b">
        <v>0</v>
      </c>
      <c r="AD15" s="61" t="b">
        <v>0</v>
      </c>
      <c r="AE15" s="61" t="b">
        <v>0</v>
      </c>
      <c r="AF15" s="61" t="b">
        <v>0</v>
      </c>
      <c r="AG15" s="61" t="b">
        <v>0</v>
      </c>
      <c r="AH15" s="61" t="b">
        <v>0</v>
      </c>
      <c r="AI15" s="61" t="b">
        <v>0</v>
      </c>
      <c r="AJ15" s="61" t="b">
        <v>0</v>
      </c>
      <c r="AK15" s="62" t="b">
        <v>0</v>
      </c>
      <c r="AL15" s="63" t="b">
        <v>0</v>
      </c>
      <c r="AM15" s="24">
        <f t="shared" si="9"/>
        <v>0</v>
      </c>
      <c r="AO15" s="47" t="str" cm="1">
        <f t="array" aca="1" ref="AO15" ca="1">_xlfn.LET(_xlpm.rng,B15:AL15,_xlpm.days,$B$11:$AL$11,_xlpm.today,$AT$28,_xlpm.data,1*_xlfn.TOCOL(_xlfn._xlws.FILTER(_xlpm.rng,(_xlpm.days&lt;&gt;"")*(_xlpm.days&lt;=_xlpm.today))),IFERROR(SUM(_xlpm.data)/ROWS(_xlpm.data),"-"))</f>
        <v>-</v>
      </c>
      <c r="AP15" s="48"/>
      <c r="AQ15" s="49" cm="1">
        <f t="array" ref="AQ15">MAX(_xlfn.LET(_xlpm.days,B15:AL15,_xlfn.SCAN(0,1*_xlpm.days,_xlfn.LAMBDA(_xlpm.a,_xlpm.v,IF(_xlpm.v&gt;0,_xlpm.a+1,0)))))</f>
        <v>0</v>
      </c>
      <c r="AS15" s="55"/>
      <c r="AT15" s="55"/>
      <c r="AU15" s="55"/>
      <c r="AV15" s="18"/>
      <c r="AW15" s="42">
        <v>46397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1</v>
      </c>
      <c r="BD15" s="42">
        <v>46661</v>
      </c>
      <c r="BE15" s="40">
        <v>10</v>
      </c>
      <c r="BF15" s="40">
        <v>0</v>
      </c>
      <c r="BG15" s="40">
        <v>31</v>
      </c>
      <c r="BH15" s="45">
        <v>0</v>
      </c>
    </row>
    <row r="16" spans="1:62" s="18" customFormat="1" ht="15" customHeight="1" thickBot="1" x14ac:dyDescent="0.25">
      <c r="A16" s="71">
        <f>DATE(YEAR(A11+35),MONTH(A11+35),1)</f>
        <v>46447</v>
      </c>
      <c r="B16" s="64" t="str">
        <f>IF(WEEKDAY(A16,1)=$AT$24,A16,"")</f>
        <v/>
      </c>
      <c r="C16" s="64">
        <f>IF(B16="",IF(WEEKDAY(A16,1)=MOD($AT$24,7)+1,A16,""),B16+1)</f>
        <v>46447</v>
      </c>
      <c r="D16" s="64">
        <f>IF(C16="",IF(WEEKDAY(A16,1)=MOD($AT$24+1,7)+1,A16,""),C16+1)</f>
        <v>46448</v>
      </c>
      <c r="E16" s="64">
        <f>IF(D16="",IF(WEEKDAY(A16,1)=MOD($AT$24+2,7)+1,A16,""),D16+1)</f>
        <v>46449</v>
      </c>
      <c r="F16" s="64">
        <f>IF(E16="",IF(WEEKDAY(A16,1)=MOD($AT$24+3,7)+1,A16,""),E16+1)</f>
        <v>46450</v>
      </c>
      <c r="G16" s="64">
        <f>IF(F16="",IF(WEEKDAY(A16,1)=MOD($AT$24+4,7)+1,A16,""),F16+1)</f>
        <v>46451</v>
      </c>
      <c r="H16" s="64">
        <f>IF(G16="",IF(WEEKDAY(A16,1)=MOD($AT$24+5,7)+1,A16,""),G16+1)</f>
        <v>46452</v>
      </c>
      <c r="I16" s="65">
        <f>IF(H16="","",IF(MONTH(H16+1)&lt;&gt;MONTH(H16),"",H16+1))</f>
        <v>46453</v>
      </c>
      <c r="J16" s="66">
        <f t="shared" ref="J16:AL16" si="10">IF(I16="","",IF(MONTH(I16+1)&lt;&gt;MONTH(I16),"",I16+1))</f>
        <v>46454</v>
      </c>
      <c r="K16" s="66">
        <f t="shared" si="10"/>
        <v>46455</v>
      </c>
      <c r="L16" s="66">
        <f t="shared" si="10"/>
        <v>46456</v>
      </c>
      <c r="M16" s="66">
        <f t="shared" si="10"/>
        <v>46457</v>
      </c>
      <c r="N16" s="66">
        <f t="shared" si="10"/>
        <v>46458</v>
      </c>
      <c r="O16" s="67">
        <f t="shared" si="10"/>
        <v>46459</v>
      </c>
      <c r="P16" s="64">
        <f t="shared" si="10"/>
        <v>46460</v>
      </c>
      <c r="Q16" s="64">
        <f t="shared" si="10"/>
        <v>46461</v>
      </c>
      <c r="R16" s="64">
        <f t="shared" si="10"/>
        <v>46462</v>
      </c>
      <c r="S16" s="64">
        <f t="shared" si="10"/>
        <v>46463</v>
      </c>
      <c r="T16" s="64">
        <f t="shared" si="10"/>
        <v>46464</v>
      </c>
      <c r="U16" s="64">
        <f t="shared" si="10"/>
        <v>46465</v>
      </c>
      <c r="V16" s="68">
        <f t="shared" si="10"/>
        <v>46466</v>
      </c>
      <c r="W16" s="66">
        <f t="shared" si="10"/>
        <v>46467</v>
      </c>
      <c r="X16" s="66">
        <f t="shared" si="10"/>
        <v>46468</v>
      </c>
      <c r="Y16" s="66">
        <f t="shared" si="10"/>
        <v>46469</v>
      </c>
      <c r="Z16" s="66">
        <f t="shared" si="10"/>
        <v>46470</v>
      </c>
      <c r="AA16" s="66">
        <f t="shared" si="10"/>
        <v>46471</v>
      </c>
      <c r="AB16" s="66">
        <f t="shared" si="10"/>
        <v>46472</v>
      </c>
      <c r="AC16" s="66">
        <f t="shared" si="10"/>
        <v>46473</v>
      </c>
      <c r="AD16" s="69">
        <f t="shared" si="10"/>
        <v>46474</v>
      </c>
      <c r="AE16" s="64">
        <f t="shared" si="10"/>
        <v>46475</v>
      </c>
      <c r="AF16" s="64">
        <f t="shared" si="10"/>
        <v>46476</v>
      </c>
      <c r="AG16" s="64">
        <f t="shared" si="10"/>
        <v>46477</v>
      </c>
      <c r="AH16" s="64" t="str">
        <f t="shared" si="10"/>
        <v/>
      </c>
      <c r="AI16" s="64" t="str">
        <f t="shared" si="10"/>
        <v/>
      </c>
      <c r="AJ16" s="68" t="str">
        <f t="shared" si="10"/>
        <v/>
      </c>
      <c r="AK16" s="66" t="str">
        <f t="shared" si="10"/>
        <v/>
      </c>
      <c r="AL16" s="70" t="str">
        <f t="shared" si="10"/>
        <v/>
      </c>
      <c r="AM16" s="75" t="s">
        <v>11</v>
      </c>
      <c r="AN16" s="1"/>
      <c r="AO16" s="48"/>
      <c r="AP16" s="48"/>
      <c r="AQ16" s="51"/>
      <c r="AR16" s="1"/>
      <c r="AS16" s="53"/>
      <c r="AT16" s="53"/>
      <c r="AU16" s="53"/>
      <c r="AV16" s="1"/>
      <c r="AW16" s="42">
        <v>46398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1</v>
      </c>
      <c r="BD16" s="42">
        <v>46692</v>
      </c>
      <c r="BE16" s="40">
        <v>11</v>
      </c>
      <c r="BF16" s="40">
        <v>0</v>
      </c>
      <c r="BG16" s="40">
        <v>30</v>
      </c>
      <c r="BH16" s="45">
        <v>0</v>
      </c>
      <c r="BI16"/>
      <c r="BJ16"/>
    </row>
    <row r="17" spans="1:62" ht="15" customHeight="1" thickBot="1" x14ac:dyDescent="0.25">
      <c r="A17" s="72" t="str">
        <f>A12</f>
        <v>8 Hours of Sleep</v>
      </c>
      <c r="B17" s="61" t="b">
        <v>0</v>
      </c>
      <c r="C17" s="61" t="b">
        <v>0</v>
      </c>
      <c r="D17" s="61" t="b">
        <v>0</v>
      </c>
      <c r="E17" s="61" t="b">
        <v>0</v>
      </c>
      <c r="F17" s="61" t="b">
        <v>0</v>
      </c>
      <c r="G17" s="61" t="b">
        <v>0</v>
      </c>
      <c r="H17" s="61" t="b">
        <v>0</v>
      </c>
      <c r="I17" s="62" t="b">
        <v>0</v>
      </c>
      <c r="J17" s="62" t="b">
        <v>0</v>
      </c>
      <c r="K17" s="62" t="b">
        <v>0</v>
      </c>
      <c r="L17" s="62" t="b">
        <v>0</v>
      </c>
      <c r="M17" s="62" t="b">
        <v>0</v>
      </c>
      <c r="N17" s="62" t="b">
        <v>0</v>
      </c>
      <c r="O17" s="62" t="b">
        <v>0</v>
      </c>
      <c r="P17" s="61" t="b">
        <v>0</v>
      </c>
      <c r="Q17" s="61" t="b">
        <v>0</v>
      </c>
      <c r="R17" s="61" t="b">
        <v>0</v>
      </c>
      <c r="S17" s="61" t="b">
        <v>0</v>
      </c>
      <c r="T17" s="61" t="b">
        <v>0</v>
      </c>
      <c r="U17" s="61" t="b">
        <v>0</v>
      </c>
      <c r="V17" s="61" t="b">
        <v>0</v>
      </c>
      <c r="W17" s="62" t="b">
        <v>0</v>
      </c>
      <c r="X17" s="62" t="b">
        <v>0</v>
      </c>
      <c r="Y17" s="62" t="b">
        <v>0</v>
      </c>
      <c r="Z17" s="62" t="b">
        <v>0</v>
      </c>
      <c r="AA17" s="62" t="b">
        <v>0</v>
      </c>
      <c r="AB17" s="62" t="b">
        <v>0</v>
      </c>
      <c r="AC17" s="62" t="b">
        <v>0</v>
      </c>
      <c r="AD17" s="61" t="b">
        <v>0</v>
      </c>
      <c r="AE17" s="61" t="b">
        <v>0</v>
      </c>
      <c r="AF17" s="61" t="b">
        <v>0</v>
      </c>
      <c r="AG17" s="61" t="b">
        <v>0</v>
      </c>
      <c r="AH17" s="61" t="b">
        <v>0</v>
      </c>
      <c r="AI17" s="61" t="b">
        <v>0</v>
      </c>
      <c r="AJ17" s="61" t="b">
        <v>0</v>
      </c>
      <c r="AK17" s="62" t="b">
        <v>0</v>
      </c>
      <c r="AL17" s="63" t="b">
        <v>0</v>
      </c>
      <c r="AM17" s="24">
        <f>COUNTIF(B17:AL17,TRUE)</f>
        <v>0</v>
      </c>
      <c r="AO17" s="47" t="str" cm="1">
        <f t="array" aca="1" ref="AO17" ca="1">_xlfn.LET(_xlpm.rng,B17:AL17,_xlpm.days,$B$16:$AL$16,_xlpm.today,$AT$28,_xlpm.data,1*_xlfn.TOCOL(_xlfn._xlws.FILTER(_xlpm.rng,(_xlpm.days&lt;&gt;"")*(_xlpm.days&lt;=_xlpm.today))),IFERROR(SUM(_xlpm.data)/ROWS(_xlpm.data),"-"))</f>
        <v>-</v>
      </c>
      <c r="AP17" s="48"/>
      <c r="AQ17" s="49" cm="1">
        <f t="array" ref="AQ17">MAX(_xlfn.LET(_xlpm.days,B17:AL17,_xlfn.SCAN(0,1*_xlpm.days,_xlfn.LAMBDA(_xlpm.a,_xlpm.v,IF(_xlpm.v&gt;0,_xlpm.a+1,0)))))</f>
        <v>0</v>
      </c>
      <c r="AS17" s="54" t="s">
        <v>26</v>
      </c>
      <c r="AT17" s="54" t="s">
        <v>27</v>
      </c>
      <c r="AU17" s="54"/>
      <c r="AW17" s="42">
        <v>46399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1</v>
      </c>
      <c r="BD17" s="42">
        <v>46722</v>
      </c>
      <c r="BE17" s="40">
        <v>12</v>
      </c>
      <c r="BF17" s="40">
        <v>0</v>
      </c>
      <c r="BG17" s="40">
        <v>31</v>
      </c>
      <c r="BH17" s="45">
        <v>0</v>
      </c>
    </row>
    <row r="18" spans="1:62" ht="15" customHeight="1" thickBot="1" x14ac:dyDescent="0.25">
      <c r="A18" s="72" t="str">
        <f t="shared" ref="A18:A20" si="11">A13</f>
        <v/>
      </c>
      <c r="B18" s="61" t="b">
        <v>0</v>
      </c>
      <c r="C18" s="61" t="b">
        <v>0</v>
      </c>
      <c r="D18" s="61" t="b">
        <v>0</v>
      </c>
      <c r="E18" s="61" t="b">
        <v>0</v>
      </c>
      <c r="F18" s="61" t="b">
        <v>0</v>
      </c>
      <c r="G18" s="61" t="b">
        <v>0</v>
      </c>
      <c r="H18" s="61" t="b">
        <v>0</v>
      </c>
      <c r="I18" s="62" t="b">
        <v>0</v>
      </c>
      <c r="J18" s="62" t="b">
        <v>0</v>
      </c>
      <c r="K18" s="62" t="b">
        <v>0</v>
      </c>
      <c r="L18" s="62" t="b">
        <v>0</v>
      </c>
      <c r="M18" s="62" t="b">
        <v>0</v>
      </c>
      <c r="N18" s="62" t="b">
        <v>0</v>
      </c>
      <c r="O18" s="62" t="b">
        <v>0</v>
      </c>
      <c r="P18" s="61" t="b">
        <v>0</v>
      </c>
      <c r="Q18" s="61" t="b">
        <v>0</v>
      </c>
      <c r="R18" s="61" t="b">
        <v>0</v>
      </c>
      <c r="S18" s="61" t="b">
        <v>0</v>
      </c>
      <c r="T18" s="61" t="b">
        <v>0</v>
      </c>
      <c r="U18" s="61" t="b">
        <v>0</v>
      </c>
      <c r="V18" s="61" t="b">
        <v>0</v>
      </c>
      <c r="W18" s="62" t="b">
        <v>0</v>
      </c>
      <c r="X18" s="62" t="b">
        <v>0</v>
      </c>
      <c r="Y18" s="62" t="b">
        <v>0</v>
      </c>
      <c r="Z18" s="62" t="b">
        <v>0</v>
      </c>
      <c r="AA18" s="62" t="b">
        <v>0</v>
      </c>
      <c r="AB18" s="62" t="b">
        <v>0</v>
      </c>
      <c r="AC18" s="62" t="b">
        <v>0</v>
      </c>
      <c r="AD18" s="61" t="b">
        <v>0</v>
      </c>
      <c r="AE18" s="61" t="b">
        <v>0</v>
      </c>
      <c r="AF18" s="61" t="b">
        <v>0</v>
      </c>
      <c r="AG18" s="61" t="b">
        <v>0</v>
      </c>
      <c r="AH18" s="61" t="b">
        <v>0</v>
      </c>
      <c r="AI18" s="61" t="b">
        <v>0</v>
      </c>
      <c r="AJ18" s="61" t="b">
        <v>0</v>
      </c>
      <c r="AK18" s="62" t="b">
        <v>0</v>
      </c>
      <c r="AL18" s="63" t="b">
        <v>0</v>
      </c>
      <c r="AM18" s="24">
        <f t="shared" ref="AM18:AM20" si="12">COUNTIF(B18:AL18,TRUE)</f>
        <v>0</v>
      </c>
      <c r="AO18" s="47" t="str" cm="1">
        <f t="array" aca="1" ref="AO18" ca="1">_xlfn.LET(_xlpm.rng,B18:AL18,_xlpm.days,$B$16:$AL$16,_xlpm.today,$AT$28,_xlpm.data,1*_xlfn.TOCOL(_xlfn._xlws.FILTER(_xlpm.rng,(_xlpm.days&lt;&gt;"")*(_xlpm.days&lt;=_xlpm.today))),IFERROR(SUM(_xlpm.data)/ROWS(_xlpm.data),"-"))</f>
        <v>-</v>
      </c>
      <c r="AP18" s="48"/>
      <c r="AQ18" s="49" cm="1">
        <f t="array" ref="AQ18">MAX(_xlfn.LET(_xlpm.days,B18:AL18,_xlfn.SCAN(0,1*_xlpm.days,_xlfn.LAMBDA(_xlpm.a,_xlpm.v,IF(_xlpm.v&gt;0,_xlpm.a+1,0)))))</f>
        <v>0</v>
      </c>
      <c r="AS18" s="55"/>
      <c r="AT18" s="55"/>
      <c r="AU18" s="55"/>
      <c r="AW18" s="42">
        <v>46400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1</v>
      </c>
    </row>
    <row r="19" spans="1:62" ht="15" customHeight="1" thickBot="1" x14ac:dyDescent="0.25">
      <c r="A19" s="72" t="str">
        <f t="shared" si="11"/>
        <v/>
      </c>
      <c r="B19" s="61" t="b">
        <v>0</v>
      </c>
      <c r="C19" s="61" t="b">
        <v>0</v>
      </c>
      <c r="D19" s="61" t="b">
        <v>0</v>
      </c>
      <c r="E19" s="61" t="b">
        <v>0</v>
      </c>
      <c r="F19" s="61" t="b">
        <v>0</v>
      </c>
      <c r="G19" s="61" t="b">
        <v>0</v>
      </c>
      <c r="H19" s="61" t="b">
        <v>0</v>
      </c>
      <c r="I19" s="62" t="b">
        <v>0</v>
      </c>
      <c r="J19" s="62" t="b">
        <v>0</v>
      </c>
      <c r="K19" s="62" t="b">
        <v>0</v>
      </c>
      <c r="L19" s="62" t="b">
        <v>0</v>
      </c>
      <c r="M19" s="62" t="b">
        <v>0</v>
      </c>
      <c r="N19" s="62" t="b">
        <v>0</v>
      </c>
      <c r="O19" s="62" t="b">
        <v>0</v>
      </c>
      <c r="P19" s="61" t="b">
        <v>0</v>
      </c>
      <c r="Q19" s="61" t="b">
        <v>0</v>
      </c>
      <c r="R19" s="61" t="b">
        <v>0</v>
      </c>
      <c r="S19" s="61" t="b">
        <v>0</v>
      </c>
      <c r="T19" s="61" t="b">
        <v>0</v>
      </c>
      <c r="U19" s="61" t="b">
        <v>0</v>
      </c>
      <c r="V19" s="61" t="b">
        <v>0</v>
      </c>
      <c r="W19" s="62" t="b">
        <v>0</v>
      </c>
      <c r="X19" s="62" t="b">
        <v>0</v>
      </c>
      <c r="Y19" s="62" t="b">
        <v>0</v>
      </c>
      <c r="Z19" s="62" t="b">
        <v>0</v>
      </c>
      <c r="AA19" s="62" t="b">
        <v>0</v>
      </c>
      <c r="AB19" s="62" t="b">
        <v>0</v>
      </c>
      <c r="AC19" s="62" t="b">
        <v>0</v>
      </c>
      <c r="AD19" s="61" t="b">
        <v>0</v>
      </c>
      <c r="AE19" s="61" t="b">
        <v>0</v>
      </c>
      <c r="AF19" s="61" t="b">
        <v>0</v>
      </c>
      <c r="AG19" s="61" t="b">
        <v>0</v>
      </c>
      <c r="AH19" s="61" t="b">
        <v>0</v>
      </c>
      <c r="AI19" s="61" t="b">
        <v>0</v>
      </c>
      <c r="AJ19" s="61" t="b">
        <v>0</v>
      </c>
      <c r="AK19" s="62" t="b">
        <v>0</v>
      </c>
      <c r="AL19" s="63" t="b">
        <v>0</v>
      </c>
      <c r="AM19" s="24">
        <f t="shared" si="12"/>
        <v>0</v>
      </c>
      <c r="AO19" s="47" t="str" cm="1">
        <f t="array" aca="1" ref="AO19" ca="1">_xlfn.LET(_xlpm.rng,B19:AL19,_xlpm.days,$B$16:$AL$16,_xlpm.today,$AT$28,_xlpm.data,1*_xlfn.TOCOL(_xlfn._xlws.FILTER(_xlpm.rng,(_xlpm.days&lt;&gt;"")*(_xlpm.days&lt;=_xlpm.today))),IFERROR(SUM(_xlpm.data)/ROWS(_xlpm.data),"-"))</f>
        <v>-</v>
      </c>
      <c r="AP19" s="48"/>
      <c r="AQ19" s="49" cm="1">
        <f t="array" ref="AQ19">MAX(_xlfn.LET(_xlpm.days,B19:AL19,_xlfn.SCAN(0,1*_xlpm.days,_xlfn.LAMBDA(_xlpm.a,_xlpm.v,IF(_xlpm.v&gt;0,_xlpm.a+1,0)))))</f>
        <v>0</v>
      </c>
      <c r="AS19" s="55"/>
      <c r="AT19" s="60" t="s">
        <v>9</v>
      </c>
      <c r="AU19" s="55"/>
      <c r="AW19" s="42">
        <v>46401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1</v>
      </c>
    </row>
    <row r="20" spans="1:62" ht="15" customHeight="1" thickBot="1" x14ac:dyDescent="0.25">
      <c r="A20" s="72" t="str">
        <f t="shared" si="11"/>
        <v/>
      </c>
      <c r="B20" s="61" t="b">
        <v>0</v>
      </c>
      <c r="C20" s="61" t="b">
        <v>0</v>
      </c>
      <c r="D20" s="61" t="b">
        <v>0</v>
      </c>
      <c r="E20" s="61" t="b">
        <v>0</v>
      </c>
      <c r="F20" s="61" t="b">
        <v>0</v>
      </c>
      <c r="G20" s="61" t="b">
        <v>0</v>
      </c>
      <c r="H20" s="61" t="b">
        <v>0</v>
      </c>
      <c r="I20" s="62" t="b">
        <v>0</v>
      </c>
      <c r="J20" s="62" t="b">
        <v>0</v>
      </c>
      <c r="K20" s="62" t="b">
        <v>0</v>
      </c>
      <c r="L20" s="62" t="b">
        <v>0</v>
      </c>
      <c r="M20" s="62" t="b">
        <v>0</v>
      </c>
      <c r="N20" s="62" t="b">
        <v>0</v>
      </c>
      <c r="O20" s="62" t="b">
        <v>0</v>
      </c>
      <c r="P20" s="61" t="b">
        <v>0</v>
      </c>
      <c r="Q20" s="61" t="b">
        <v>0</v>
      </c>
      <c r="R20" s="61" t="b">
        <v>0</v>
      </c>
      <c r="S20" s="61" t="b">
        <v>0</v>
      </c>
      <c r="T20" s="61" t="b">
        <v>0</v>
      </c>
      <c r="U20" s="61" t="b">
        <v>0</v>
      </c>
      <c r="V20" s="61" t="b">
        <v>0</v>
      </c>
      <c r="W20" s="62" t="b">
        <v>0</v>
      </c>
      <c r="X20" s="62" t="b">
        <v>0</v>
      </c>
      <c r="Y20" s="62" t="b">
        <v>0</v>
      </c>
      <c r="Z20" s="62" t="b">
        <v>0</v>
      </c>
      <c r="AA20" s="62" t="b">
        <v>0</v>
      </c>
      <c r="AB20" s="62" t="b">
        <v>0</v>
      </c>
      <c r="AC20" s="62" t="b">
        <v>0</v>
      </c>
      <c r="AD20" s="61" t="b">
        <v>0</v>
      </c>
      <c r="AE20" s="61" t="b">
        <v>0</v>
      </c>
      <c r="AF20" s="61" t="b">
        <v>0</v>
      </c>
      <c r="AG20" s="61" t="b">
        <v>0</v>
      </c>
      <c r="AH20" s="61" t="b">
        <v>0</v>
      </c>
      <c r="AI20" s="61" t="b">
        <v>0</v>
      </c>
      <c r="AJ20" s="61" t="b">
        <v>0</v>
      </c>
      <c r="AK20" s="62" t="b">
        <v>0</v>
      </c>
      <c r="AL20" s="63" t="b">
        <v>0</v>
      </c>
      <c r="AM20" s="24">
        <f t="shared" si="12"/>
        <v>0</v>
      </c>
      <c r="AO20" s="47" t="str" cm="1">
        <f t="array" aca="1" ref="AO20" ca="1">_xlfn.LET(_xlpm.rng,B20:AL20,_xlpm.days,$B$16:$AL$16,_xlpm.today,$AT$28,_xlpm.data,1*_xlfn.TOCOL(_xlfn._xlws.FILTER(_xlpm.rng,(_xlpm.days&lt;&gt;"")*(_xlpm.days&lt;=_xlpm.today))),IFERROR(SUM(_xlpm.data)/ROWS(_xlpm.data),"-"))</f>
        <v>-</v>
      </c>
      <c r="AP20" s="48"/>
      <c r="AQ20" s="49" cm="1">
        <f t="array" ref="AQ20">MAX(_xlfn.LET(_xlpm.days,B20:AL20,_xlfn.SCAN(0,1*_xlpm.days,_xlfn.LAMBDA(_xlpm.a,_xlpm.v,IF(_xlpm.v&gt;0,_xlpm.a+1,0)))))</f>
        <v>0</v>
      </c>
      <c r="AS20" s="55"/>
      <c r="AT20" s="35">
        <v>2027</v>
      </c>
      <c r="AU20" s="55"/>
      <c r="AV20" s="18"/>
      <c r="AW20" s="42">
        <v>46402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1</v>
      </c>
    </row>
    <row r="21" spans="1:62" s="18" customFormat="1" ht="15" customHeight="1" thickBot="1" x14ac:dyDescent="0.25">
      <c r="A21" s="71">
        <f>DATE(YEAR(A16+35),MONTH(A16+35),1)</f>
        <v>46478</v>
      </c>
      <c r="B21" s="64" t="str">
        <f>IF(WEEKDAY(A21,1)=$AT$24,A21,"")</f>
        <v/>
      </c>
      <c r="C21" s="64" t="str">
        <f>IF(B21="",IF(WEEKDAY(A21,1)=MOD($AT$24,7)+1,A21,""),B21+1)</f>
        <v/>
      </c>
      <c r="D21" s="64" t="str">
        <f>IF(C21="",IF(WEEKDAY(A21,1)=MOD($AT$24+1,7)+1,A21,""),C21+1)</f>
        <v/>
      </c>
      <c r="E21" s="64" t="str">
        <f>IF(D21="",IF(WEEKDAY(A21,1)=MOD($AT$24+2,7)+1,A21,""),D21+1)</f>
        <v/>
      </c>
      <c r="F21" s="64">
        <f>IF(E21="",IF(WEEKDAY(A21,1)=MOD($AT$24+3,7)+1,A21,""),E21+1)</f>
        <v>46478</v>
      </c>
      <c r="G21" s="64">
        <f>IF(F21="",IF(WEEKDAY(A21,1)=MOD($AT$24+4,7)+1,A21,""),F21+1)</f>
        <v>46479</v>
      </c>
      <c r="H21" s="64">
        <f>IF(G21="",IF(WEEKDAY(A21,1)=MOD($AT$24+5,7)+1,A21,""),G21+1)</f>
        <v>46480</v>
      </c>
      <c r="I21" s="65">
        <f>IF(H21="","",IF(MONTH(H21+1)&lt;&gt;MONTH(H21),"",H21+1))</f>
        <v>46481</v>
      </c>
      <c r="J21" s="66">
        <f t="shared" ref="J21:AL21" si="13">IF(I21="","",IF(MONTH(I21+1)&lt;&gt;MONTH(I21),"",I21+1))</f>
        <v>46482</v>
      </c>
      <c r="K21" s="66">
        <f t="shared" si="13"/>
        <v>46483</v>
      </c>
      <c r="L21" s="66">
        <f t="shared" si="13"/>
        <v>46484</v>
      </c>
      <c r="M21" s="66">
        <f t="shared" si="13"/>
        <v>46485</v>
      </c>
      <c r="N21" s="66">
        <f t="shared" si="13"/>
        <v>46486</v>
      </c>
      <c r="O21" s="67">
        <f t="shared" si="13"/>
        <v>46487</v>
      </c>
      <c r="P21" s="64">
        <f t="shared" si="13"/>
        <v>46488</v>
      </c>
      <c r="Q21" s="64">
        <f t="shared" si="13"/>
        <v>46489</v>
      </c>
      <c r="R21" s="64">
        <f t="shared" si="13"/>
        <v>46490</v>
      </c>
      <c r="S21" s="64">
        <f t="shared" si="13"/>
        <v>46491</v>
      </c>
      <c r="T21" s="64">
        <f t="shared" si="13"/>
        <v>46492</v>
      </c>
      <c r="U21" s="64">
        <f t="shared" si="13"/>
        <v>46493</v>
      </c>
      <c r="V21" s="68">
        <f t="shared" si="13"/>
        <v>46494</v>
      </c>
      <c r="W21" s="66">
        <f t="shared" si="13"/>
        <v>46495</v>
      </c>
      <c r="X21" s="66">
        <f t="shared" si="13"/>
        <v>46496</v>
      </c>
      <c r="Y21" s="66">
        <f t="shared" si="13"/>
        <v>46497</v>
      </c>
      <c r="Z21" s="66">
        <f t="shared" si="13"/>
        <v>46498</v>
      </c>
      <c r="AA21" s="66">
        <f t="shared" si="13"/>
        <v>46499</v>
      </c>
      <c r="AB21" s="66">
        <f t="shared" si="13"/>
        <v>46500</v>
      </c>
      <c r="AC21" s="66">
        <f t="shared" si="13"/>
        <v>46501</v>
      </c>
      <c r="AD21" s="69">
        <f t="shared" si="13"/>
        <v>46502</v>
      </c>
      <c r="AE21" s="64">
        <f t="shared" si="13"/>
        <v>46503</v>
      </c>
      <c r="AF21" s="64">
        <f t="shared" si="13"/>
        <v>46504</v>
      </c>
      <c r="AG21" s="64">
        <f t="shared" si="13"/>
        <v>46505</v>
      </c>
      <c r="AH21" s="64">
        <f t="shared" si="13"/>
        <v>46506</v>
      </c>
      <c r="AI21" s="64">
        <f t="shared" si="13"/>
        <v>46507</v>
      </c>
      <c r="AJ21" s="68" t="str">
        <f t="shared" si="13"/>
        <v/>
      </c>
      <c r="AK21" s="66" t="str">
        <f t="shared" si="13"/>
        <v/>
      </c>
      <c r="AL21" s="70" t="str">
        <f t="shared" si="13"/>
        <v/>
      </c>
      <c r="AM21" s="75" t="s">
        <v>11</v>
      </c>
      <c r="AN21" s="1"/>
      <c r="AO21" s="48"/>
      <c r="AP21" s="48"/>
      <c r="AQ21" s="51"/>
      <c r="AR21" s="1"/>
      <c r="AS21" s="55"/>
      <c r="AT21" s="57" t="s">
        <v>10</v>
      </c>
      <c r="AU21" s="55"/>
      <c r="AV21" s="1"/>
      <c r="AW21" s="42">
        <v>46403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1</v>
      </c>
      <c r="BD21" s="40"/>
      <c r="BE21" s="40"/>
      <c r="BF21" s="40"/>
      <c r="BG21" s="40"/>
      <c r="BH21"/>
      <c r="BI21"/>
      <c r="BJ21"/>
    </row>
    <row r="22" spans="1:62" ht="15" customHeight="1" thickBot="1" x14ac:dyDescent="0.25">
      <c r="A22" s="72" t="str">
        <f>A17</f>
        <v>8 Hours of Sleep</v>
      </c>
      <c r="B22" s="61" t="b">
        <v>0</v>
      </c>
      <c r="C22" s="61" t="b">
        <v>0</v>
      </c>
      <c r="D22" s="61" t="b">
        <v>0</v>
      </c>
      <c r="E22" s="61" t="b">
        <v>0</v>
      </c>
      <c r="F22" s="61" t="b">
        <v>0</v>
      </c>
      <c r="G22" s="61" t="b">
        <v>0</v>
      </c>
      <c r="H22" s="61" t="b">
        <v>0</v>
      </c>
      <c r="I22" s="62" t="b">
        <v>0</v>
      </c>
      <c r="J22" s="62" t="b">
        <v>0</v>
      </c>
      <c r="K22" s="62" t="b">
        <v>0</v>
      </c>
      <c r="L22" s="62" t="b">
        <v>0</v>
      </c>
      <c r="M22" s="62" t="b">
        <v>0</v>
      </c>
      <c r="N22" s="62" t="b">
        <v>0</v>
      </c>
      <c r="O22" s="62" t="b">
        <v>0</v>
      </c>
      <c r="P22" s="61" t="b">
        <v>0</v>
      </c>
      <c r="Q22" s="61" t="b">
        <v>0</v>
      </c>
      <c r="R22" s="61" t="b">
        <v>0</v>
      </c>
      <c r="S22" s="61" t="b">
        <v>0</v>
      </c>
      <c r="T22" s="61" t="b">
        <v>0</v>
      </c>
      <c r="U22" s="61" t="b">
        <v>0</v>
      </c>
      <c r="V22" s="61" t="b">
        <v>0</v>
      </c>
      <c r="W22" s="62" t="b">
        <v>0</v>
      </c>
      <c r="X22" s="62" t="b">
        <v>0</v>
      </c>
      <c r="Y22" s="62" t="b">
        <v>0</v>
      </c>
      <c r="Z22" s="62" t="b">
        <v>0</v>
      </c>
      <c r="AA22" s="62" t="b">
        <v>0</v>
      </c>
      <c r="AB22" s="62" t="b">
        <v>0</v>
      </c>
      <c r="AC22" s="62" t="b">
        <v>0</v>
      </c>
      <c r="AD22" s="61" t="b">
        <v>0</v>
      </c>
      <c r="AE22" s="61" t="b">
        <v>0</v>
      </c>
      <c r="AF22" s="61" t="b">
        <v>0</v>
      </c>
      <c r="AG22" s="61" t="b">
        <v>0</v>
      </c>
      <c r="AH22" s="61" t="b">
        <v>0</v>
      </c>
      <c r="AI22" s="61" t="b">
        <v>0</v>
      </c>
      <c r="AJ22" s="61" t="b">
        <v>0</v>
      </c>
      <c r="AK22" s="62" t="b">
        <v>0</v>
      </c>
      <c r="AL22" s="63" t="b">
        <v>0</v>
      </c>
      <c r="AM22" s="24">
        <f>COUNTIF(B22:AL22,TRUE)</f>
        <v>0</v>
      </c>
      <c r="AO22" s="47" t="str" cm="1">
        <f t="array" aca="1" ref="AO22" ca="1">_xlfn.LET(_xlpm.rng,B22:AL22,_xlpm.days,$B$21:$AL$21,_xlpm.today,$AT$28,_xlpm.data,1*_xlfn.TOCOL(_xlfn._xlws.FILTER(_xlpm.rng,(_xlpm.days&lt;&gt;"")*(_xlpm.days&lt;=_xlpm.today))),IFERROR(SUM(_xlpm.data)/ROWS(_xlpm.data),"-"))</f>
        <v>-</v>
      </c>
      <c r="AP22" s="48"/>
      <c r="AQ22" s="49" cm="1">
        <f t="array" ref="AQ22">MAX(_xlfn.LET(_xlpm.days,B22:AL22,_xlfn.SCAN(0,1*_xlpm.days,_xlfn.LAMBDA(_xlpm.a,_xlpm.v,IF(_xlpm.v&gt;0,_xlpm.a+1,0)))))</f>
        <v>0</v>
      </c>
      <c r="AS22" s="55"/>
      <c r="AT22" s="35">
        <v>1</v>
      </c>
      <c r="AU22" s="55"/>
      <c r="AW22" s="42">
        <v>46404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1</v>
      </c>
    </row>
    <row r="23" spans="1:62" ht="15" customHeight="1" thickBot="1" x14ac:dyDescent="0.25">
      <c r="A23" s="72" t="str">
        <f t="shared" ref="A23:A25" si="14">A18</f>
        <v/>
      </c>
      <c r="B23" s="61" t="b">
        <v>0</v>
      </c>
      <c r="C23" s="61" t="b">
        <v>0</v>
      </c>
      <c r="D23" s="61" t="b">
        <v>0</v>
      </c>
      <c r="E23" s="61" t="b">
        <v>0</v>
      </c>
      <c r="F23" s="61" t="b">
        <v>0</v>
      </c>
      <c r="G23" s="61" t="b">
        <v>0</v>
      </c>
      <c r="H23" s="61" t="b">
        <v>0</v>
      </c>
      <c r="I23" s="62" t="b">
        <v>0</v>
      </c>
      <c r="J23" s="62" t="b">
        <v>0</v>
      </c>
      <c r="K23" s="62" t="b">
        <v>0</v>
      </c>
      <c r="L23" s="62" t="b">
        <v>0</v>
      </c>
      <c r="M23" s="62" t="b">
        <v>0</v>
      </c>
      <c r="N23" s="62" t="b">
        <v>0</v>
      </c>
      <c r="O23" s="62" t="b">
        <v>0</v>
      </c>
      <c r="P23" s="61" t="b">
        <v>0</v>
      </c>
      <c r="Q23" s="61" t="b">
        <v>0</v>
      </c>
      <c r="R23" s="61" t="b">
        <v>0</v>
      </c>
      <c r="S23" s="61" t="b">
        <v>0</v>
      </c>
      <c r="T23" s="61" t="b">
        <v>0</v>
      </c>
      <c r="U23" s="61" t="b">
        <v>0</v>
      </c>
      <c r="V23" s="61" t="b">
        <v>0</v>
      </c>
      <c r="W23" s="62" t="b">
        <v>0</v>
      </c>
      <c r="X23" s="62" t="b">
        <v>0</v>
      </c>
      <c r="Y23" s="62" t="b">
        <v>0</v>
      </c>
      <c r="Z23" s="62" t="b">
        <v>0</v>
      </c>
      <c r="AA23" s="62" t="b">
        <v>0</v>
      </c>
      <c r="AB23" s="62" t="b">
        <v>0</v>
      </c>
      <c r="AC23" s="62" t="b">
        <v>0</v>
      </c>
      <c r="AD23" s="61" t="b">
        <v>0</v>
      </c>
      <c r="AE23" s="61" t="b">
        <v>0</v>
      </c>
      <c r="AF23" s="61" t="b">
        <v>0</v>
      </c>
      <c r="AG23" s="61" t="b">
        <v>0</v>
      </c>
      <c r="AH23" s="61" t="b">
        <v>0</v>
      </c>
      <c r="AI23" s="61" t="b">
        <v>0</v>
      </c>
      <c r="AJ23" s="61" t="b">
        <v>0</v>
      </c>
      <c r="AK23" s="62" t="b">
        <v>0</v>
      </c>
      <c r="AL23" s="63" t="b">
        <v>0</v>
      </c>
      <c r="AM23" s="24">
        <f t="shared" ref="AM23:AM25" si="15">COUNTIF(B23:AL23,TRUE)</f>
        <v>0</v>
      </c>
      <c r="AO23" s="47" t="str" cm="1">
        <f t="array" aca="1" ref="AO23" ca="1">_xlfn.LET(_xlpm.rng,B23:AL23,_xlpm.days,$B$21:$AL$21,_xlpm.today,$AT$28,_xlpm.data,1*_xlfn.TOCOL(_xlfn._xlws.FILTER(_xlpm.rng,(_xlpm.days&lt;&gt;"")*(_xlpm.days&lt;=_xlpm.today))),IFERROR(SUM(_xlpm.data)/ROWS(_xlpm.data),"-"))</f>
        <v>-</v>
      </c>
      <c r="AP23" s="48"/>
      <c r="AQ23" s="49" cm="1">
        <f t="array" ref="AQ23">MAX(_xlfn.LET(_xlpm.days,B23:AL23,_xlfn.SCAN(0,1*_xlpm.days,_xlfn.LAMBDA(_xlpm.a,_xlpm.v,IF(_xlpm.v&gt;0,_xlpm.a+1,0)))))</f>
        <v>0</v>
      </c>
      <c r="AS23" s="55"/>
      <c r="AT23" s="57" t="s">
        <v>0</v>
      </c>
      <c r="AU23" s="55"/>
      <c r="AW23" s="42">
        <v>46405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1</v>
      </c>
    </row>
    <row r="24" spans="1:62" ht="15" customHeight="1" thickBot="1" x14ac:dyDescent="0.25">
      <c r="A24" s="72" t="str">
        <f t="shared" si="14"/>
        <v/>
      </c>
      <c r="B24" s="61" t="b">
        <v>0</v>
      </c>
      <c r="C24" s="61" t="b">
        <v>0</v>
      </c>
      <c r="D24" s="61" t="b">
        <v>0</v>
      </c>
      <c r="E24" s="61" t="b">
        <v>0</v>
      </c>
      <c r="F24" s="61" t="b">
        <v>0</v>
      </c>
      <c r="G24" s="61" t="b">
        <v>0</v>
      </c>
      <c r="H24" s="61" t="b">
        <v>0</v>
      </c>
      <c r="I24" s="62" t="b">
        <v>0</v>
      </c>
      <c r="J24" s="62" t="b">
        <v>0</v>
      </c>
      <c r="K24" s="62" t="b">
        <v>0</v>
      </c>
      <c r="L24" s="62" t="b">
        <v>0</v>
      </c>
      <c r="M24" s="62" t="b">
        <v>0</v>
      </c>
      <c r="N24" s="62" t="b">
        <v>0</v>
      </c>
      <c r="O24" s="62" t="b">
        <v>0</v>
      </c>
      <c r="P24" s="61" t="b">
        <v>0</v>
      </c>
      <c r="Q24" s="61" t="b">
        <v>0</v>
      </c>
      <c r="R24" s="61" t="b">
        <v>0</v>
      </c>
      <c r="S24" s="61" t="b">
        <v>0</v>
      </c>
      <c r="T24" s="61" t="b">
        <v>0</v>
      </c>
      <c r="U24" s="61" t="b">
        <v>0</v>
      </c>
      <c r="V24" s="61" t="b">
        <v>0</v>
      </c>
      <c r="W24" s="62" t="b">
        <v>0</v>
      </c>
      <c r="X24" s="62" t="b">
        <v>0</v>
      </c>
      <c r="Y24" s="62" t="b">
        <v>0</v>
      </c>
      <c r="Z24" s="62" t="b">
        <v>0</v>
      </c>
      <c r="AA24" s="62" t="b">
        <v>0</v>
      </c>
      <c r="AB24" s="62" t="b">
        <v>0</v>
      </c>
      <c r="AC24" s="62" t="b">
        <v>0</v>
      </c>
      <c r="AD24" s="61" t="b">
        <v>0</v>
      </c>
      <c r="AE24" s="61" t="b">
        <v>0</v>
      </c>
      <c r="AF24" s="61" t="b">
        <v>0</v>
      </c>
      <c r="AG24" s="61" t="b">
        <v>0</v>
      </c>
      <c r="AH24" s="61" t="b">
        <v>0</v>
      </c>
      <c r="AI24" s="61" t="b">
        <v>0</v>
      </c>
      <c r="AJ24" s="61" t="b">
        <v>0</v>
      </c>
      <c r="AK24" s="62" t="b">
        <v>0</v>
      </c>
      <c r="AL24" s="63" t="b">
        <v>0</v>
      </c>
      <c r="AM24" s="24">
        <f t="shared" si="15"/>
        <v>0</v>
      </c>
      <c r="AO24" s="47" t="str" cm="1">
        <f t="array" aca="1" ref="AO24" ca="1">_xlfn.LET(_xlpm.rng,B24:AL24,_xlpm.days,$B$21:$AL$21,_xlpm.today,$AT$28,_xlpm.data,1*_xlfn.TOCOL(_xlfn._xlws.FILTER(_xlpm.rng,(_xlpm.days&lt;&gt;"")*(_xlpm.days&lt;=_xlpm.today))),IFERROR(SUM(_xlpm.data)/ROWS(_xlpm.data),"-"))</f>
        <v>-</v>
      </c>
      <c r="AP24" s="48"/>
      <c r="AQ24" s="49" cm="1">
        <f t="array" ref="AQ24">MAX(_xlfn.LET(_xlpm.days,B24:AL24,_xlfn.SCAN(0,1*_xlpm.days,_xlfn.LAMBDA(_xlpm.a,_xlpm.v,IF(_xlpm.v&gt;0,_xlpm.a+1,0)))))</f>
        <v>0</v>
      </c>
      <c r="AS24" s="55"/>
      <c r="AT24" s="35">
        <v>1</v>
      </c>
      <c r="AU24" s="55"/>
      <c r="AW24" s="42">
        <v>46406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1</v>
      </c>
    </row>
    <row r="25" spans="1:62" ht="15" customHeight="1" thickBot="1" x14ac:dyDescent="0.25">
      <c r="A25" s="72" t="str">
        <f t="shared" si="14"/>
        <v/>
      </c>
      <c r="B25" s="61" t="b">
        <v>0</v>
      </c>
      <c r="C25" s="61" t="b">
        <v>0</v>
      </c>
      <c r="D25" s="61" t="b">
        <v>0</v>
      </c>
      <c r="E25" s="61" t="b">
        <v>0</v>
      </c>
      <c r="F25" s="61" t="b">
        <v>0</v>
      </c>
      <c r="G25" s="61" t="b">
        <v>0</v>
      </c>
      <c r="H25" s="61" t="b">
        <v>0</v>
      </c>
      <c r="I25" s="62" t="b">
        <v>0</v>
      </c>
      <c r="J25" s="62" t="b">
        <v>0</v>
      </c>
      <c r="K25" s="62" t="b">
        <v>0</v>
      </c>
      <c r="L25" s="62" t="b">
        <v>0</v>
      </c>
      <c r="M25" s="62" t="b">
        <v>0</v>
      </c>
      <c r="N25" s="62" t="b">
        <v>0</v>
      </c>
      <c r="O25" s="62" t="b">
        <v>0</v>
      </c>
      <c r="P25" s="61" t="b">
        <v>0</v>
      </c>
      <c r="Q25" s="61" t="b">
        <v>0</v>
      </c>
      <c r="R25" s="61" t="b">
        <v>0</v>
      </c>
      <c r="S25" s="61" t="b">
        <v>0</v>
      </c>
      <c r="T25" s="61" t="b">
        <v>0</v>
      </c>
      <c r="U25" s="61" t="b">
        <v>0</v>
      </c>
      <c r="V25" s="61" t="b">
        <v>0</v>
      </c>
      <c r="W25" s="62" t="b">
        <v>0</v>
      </c>
      <c r="X25" s="62" t="b">
        <v>0</v>
      </c>
      <c r="Y25" s="62" t="b">
        <v>0</v>
      </c>
      <c r="Z25" s="62" t="b">
        <v>0</v>
      </c>
      <c r="AA25" s="62" t="b">
        <v>0</v>
      </c>
      <c r="AB25" s="62" t="b">
        <v>0</v>
      </c>
      <c r="AC25" s="62" t="b">
        <v>0</v>
      </c>
      <c r="AD25" s="61" t="b">
        <v>0</v>
      </c>
      <c r="AE25" s="61" t="b">
        <v>0</v>
      </c>
      <c r="AF25" s="61" t="b">
        <v>0</v>
      </c>
      <c r="AG25" s="61" t="b">
        <v>0</v>
      </c>
      <c r="AH25" s="61" t="b">
        <v>0</v>
      </c>
      <c r="AI25" s="61" t="b">
        <v>0</v>
      </c>
      <c r="AJ25" s="61" t="b">
        <v>0</v>
      </c>
      <c r="AK25" s="62" t="b">
        <v>0</v>
      </c>
      <c r="AL25" s="63" t="b">
        <v>0</v>
      </c>
      <c r="AM25" s="24">
        <f t="shared" si="15"/>
        <v>0</v>
      </c>
      <c r="AO25" s="47" t="str" cm="1">
        <f t="array" aca="1" ref="AO25" ca="1">_xlfn.LET(_xlpm.rng,B25:AL25,_xlpm.days,$B$21:$AL$21,_xlpm.today,$AT$28,_xlpm.data,1*_xlfn.TOCOL(_xlfn._xlws.FILTER(_xlpm.rng,(_xlpm.days&lt;&gt;"")*(_xlpm.days&lt;=_xlpm.today))),IFERROR(SUM(_xlpm.data)/ROWS(_xlpm.data),"-"))</f>
        <v>-</v>
      </c>
      <c r="AP25" s="48"/>
      <c r="AQ25" s="49" cm="1">
        <f t="array" ref="AQ25">MAX(_xlfn.LET(_xlpm.days,B25:AL25,_xlfn.SCAN(0,1*_xlpm.days,_xlfn.LAMBDA(_xlpm.a,_xlpm.v,IF(_xlpm.v&gt;0,_xlpm.a+1,0)))))</f>
        <v>0</v>
      </c>
      <c r="AS25" s="55"/>
      <c r="AT25" s="23" t="s">
        <v>1</v>
      </c>
      <c r="AU25" s="55"/>
      <c r="AW25" s="42">
        <v>46407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1</v>
      </c>
    </row>
    <row r="26" spans="1:62" s="18" customFormat="1" ht="15" customHeight="1" thickBot="1" x14ac:dyDescent="0.25">
      <c r="A26" s="71">
        <f>DATE(YEAR(A21+35),MONTH(A21+35),1)</f>
        <v>46508</v>
      </c>
      <c r="B26" s="64" t="str">
        <f>IF(WEEKDAY(A26,1)=$AT$24,A26,"")</f>
        <v/>
      </c>
      <c r="C26" s="64" t="str">
        <f>IF(B26="",IF(WEEKDAY(A26,1)=MOD($AT$24,7)+1,A26,""),B26+1)</f>
        <v/>
      </c>
      <c r="D26" s="64" t="str">
        <f>IF(C26="",IF(WEEKDAY(A26,1)=MOD($AT$24+1,7)+1,A26,""),C26+1)</f>
        <v/>
      </c>
      <c r="E26" s="64" t="str">
        <f>IF(D26="",IF(WEEKDAY(A26,1)=MOD($AT$24+2,7)+1,A26,""),D26+1)</f>
        <v/>
      </c>
      <c r="F26" s="64" t="str">
        <f>IF(E26="",IF(WEEKDAY(A26,1)=MOD($AT$24+3,7)+1,A26,""),E26+1)</f>
        <v/>
      </c>
      <c r="G26" s="64" t="str">
        <f>IF(F26="",IF(WEEKDAY(A26,1)=MOD($AT$24+4,7)+1,A26,""),F26+1)</f>
        <v/>
      </c>
      <c r="H26" s="64">
        <f>IF(G26="",IF(WEEKDAY(A26,1)=MOD($AT$24+5,7)+1,A26,""),G26+1)</f>
        <v>46508</v>
      </c>
      <c r="I26" s="65">
        <f>IF(H26="","",IF(MONTH(H26+1)&lt;&gt;MONTH(H26),"",H26+1))</f>
        <v>46509</v>
      </c>
      <c r="J26" s="66">
        <f t="shared" ref="J26:AL26" si="16">IF(I26="","",IF(MONTH(I26+1)&lt;&gt;MONTH(I26),"",I26+1))</f>
        <v>46510</v>
      </c>
      <c r="K26" s="66">
        <f t="shared" si="16"/>
        <v>46511</v>
      </c>
      <c r="L26" s="66">
        <f t="shared" si="16"/>
        <v>46512</v>
      </c>
      <c r="M26" s="66">
        <f t="shared" si="16"/>
        <v>46513</v>
      </c>
      <c r="N26" s="66">
        <f t="shared" si="16"/>
        <v>46514</v>
      </c>
      <c r="O26" s="67">
        <f t="shared" si="16"/>
        <v>46515</v>
      </c>
      <c r="P26" s="64">
        <f t="shared" si="16"/>
        <v>46516</v>
      </c>
      <c r="Q26" s="64">
        <f t="shared" si="16"/>
        <v>46517</v>
      </c>
      <c r="R26" s="64">
        <f t="shared" si="16"/>
        <v>46518</v>
      </c>
      <c r="S26" s="64">
        <f t="shared" si="16"/>
        <v>46519</v>
      </c>
      <c r="T26" s="64">
        <f t="shared" si="16"/>
        <v>46520</v>
      </c>
      <c r="U26" s="64">
        <f t="shared" si="16"/>
        <v>46521</v>
      </c>
      <c r="V26" s="68">
        <f t="shared" si="16"/>
        <v>46522</v>
      </c>
      <c r="W26" s="66">
        <f t="shared" si="16"/>
        <v>46523</v>
      </c>
      <c r="X26" s="66">
        <f t="shared" si="16"/>
        <v>46524</v>
      </c>
      <c r="Y26" s="66">
        <f t="shared" si="16"/>
        <v>46525</v>
      </c>
      <c r="Z26" s="66">
        <f t="shared" si="16"/>
        <v>46526</v>
      </c>
      <c r="AA26" s="66">
        <f t="shared" si="16"/>
        <v>46527</v>
      </c>
      <c r="AB26" s="66">
        <f t="shared" si="16"/>
        <v>46528</v>
      </c>
      <c r="AC26" s="66">
        <f t="shared" si="16"/>
        <v>46529</v>
      </c>
      <c r="AD26" s="69">
        <f t="shared" si="16"/>
        <v>46530</v>
      </c>
      <c r="AE26" s="64">
        <f t="shared" si="16"/>
        <v>46531</v>
      </c>
      <c r="AF26" s="64">
        <f t="shared" si="16"/>
        <v>46532</v>
      </c>
      <c r="AG26" s="64">
        <f t="shared" si="16"/>
        <v>46533</v>
      </c>
      <c r="AH26" s="64">
        <f t="shared" si="16"/>
        <v>46534</v>
      </c>
      <c r="AI26" s="64">
        <f t="shared" si="16"/>
        <v>46535</v>
      </c>
      <c r="AJ26" s="68">
        <f t="shared" si="16"/>
        <v>46536</v>
      </c>
      <c r="AK26" s="66">
        <f t="shared" si="16"/>
        <v>46537</v>
      </c>
      <c r="AL26" s="70">
        <f t="shared" si="16"/>
        <v>46538</v>
      </c>
      <c r="AM26" s="75" t="s">
        <v>11</v>
      </c>
      <c r="AN26" s="1"/>
      <c r="AO26" s="48"/>
      <c r="AP26" s="48"/>
      <c r="AQ26" s="51"/>
      <c r="AR26" s="1"/>
      <c r="AS26" s="55"/>
      <c r="AT26" s="55"/>
      <c r="AU26" s="55"/>
      <c r="AW26" s="42">
        <v>46408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1</v>
      </c>
      <c r="BD26" s="40"/>
      <c r="BE26" s="40"/>
      <c r="BF26" s="40"/>
      <c r="BG26" s="40"/>
      <c r="BH26"/>
      <c r="BI26"/>
      <c r="BJ26"/>
    </row>
    <row r="27" spans="1:62" ht="15" customHeight="1" thickBot="1" x14ac:dyDescent="0.25">
      <c r="A27" s="72" t="str">
        <f>A22</f>
        <v>8 Hours of Sleep</v>
      </c>
      <c r="B27" s="61" t="b">
        <v>0</v>
      </c>
      <c r="C27" s="61" t="b">
        <v>0</v>
      </c>
      <c r="D27" s="61" t="b">
        <v>0</v>
      </c>
      <c r="E27" s="61" t="b">
        <v>0</v>
      </c>
      <c r="F27" s="61" t="b">
        <v>0</v>
      </c>
      <c r="G27" s="61" t="b">
        <v>0</v>
      </c>
      <c r="H27" s="61" t="b">
        <v>0</v>
      </c>
      <c r="I27" s="62" t="b">
        <v>0</v>
      </c>
      <c r="J27" s="62" t="b">
        <v>0</v>
      </c>
      <c r="K27" s="62" t="b">
        <v>0</v>
      </c>
      <c r="L27" s="62" t="b">
        <v>0</v>
      </c>
      <c r="M27" s="62" t="b">
        <v>0</v>
      </c>
      <c r="N27" s="62" t="b">
        <v>0</v>
      </c>
      <c r="O27" s="62" t="b">
        <v>0</v>
      </c>
      <c r="P27" s="61" t="b">
        <v>0</v>
      </c>
      <c r="Q27" s="61" t="b">
        <v>0</v>
      </c>
      <c r="R27" s="61" t="b">
        <v>0</v>
      </c>
      <c r="S27" s="61" t="b">
        <v>0</v>
      </c>
      <c r="T27" s="61" t="b">
        <v>0</v>
      </c>
      <c r="U27" s="61" t="b">
        <v>0</v>
      </c>
      <c r="V27" s="61" t="b">
        <v>0</v>
      </c>
      <c r="W27" s="62" t="b">
        <v>0</v>
      </c>
      <c r="X27" s="62" t="b">
        <v>0</v>
      </c>
      <c r="Y27" s="62" t="b">
        <v>0</v>
      </c>
      <c r="Z27" s="62" t="b">
        <v>0</v>
      </c>
      <c r="AA27" s="62" t="b">
        <v>0</v>
      </c>
      <c r="AB27" s="62" t="b">
        <v>0</v>
      </c>
      <c r="AC27" s="62" t="b">
        <v>0</v>
      </c>
      <c r="AD27" s="61" t="b">
        <v>0</v>
      </c>
      <c r="AE27" s="61" t="b">
        <v>0</v>
      </c>
      <c r="AF27" s="61" t="b">
        <v>0</v>
      </c>
      <c r="AG27" s="61" t="b">
        <v>0</v>
      </c>
      <c r="AH27" s="61" t="b">
        <v>0</v>
      </c>
      <c r="AI27" s="61" t="b">
        <v>0</v>
      </c>
      <c r="AJ27" s="61" t="b">
        <v>0</v>
      </c>
      <c r="AK27" s="62" t="b">
        <v>0</v>
      </c>
      <c r="AL27" s="63" t="b">
        <v>0</v>
      </c>
      <c r="AM27" s="24">
        <f>COUNTIF(B27:AL27,TRUE)</f>
        <v>0</v>
      </c>
      <c r="AO27" s="47" t="str" cm="1">
        <f t="array" aca="1" ref="AO27" ca="1">_xlfn.LET(_xlpm.rng,B27:AL27,_xlpm.days,$B$26:$AL$26,_xlpm.today,$AT$28,_xlpm.data,1*_xlfn.TOCOL(_xlfn._xlws.FILTER(_xlpm.rng,(_xlpm.days&lt;&gt;"")*(_xlpm.days&lt;=_xlpm.today))),IFERROR(SUM(_xlpm.data)/ROWS(_xlpm.data),"-"))</f>
        <v>-</v>
      </c>
      <c r="AP27" s="48"/>
      <c r="AQ27" s="49" cm="1">
        <f t="array" ref="AQ27">MAX(_xlfn.LET(_xlpm.days,B27:AL27,_xlfn.SCAN(0,1*_xlpm.days,_xlfn.LAMBDA(_xlpm.a,_xlpm.v,IF(_xlpm.v&gt;0,_xlpm.a+1,0)))))</f>
        <v>0</v>
      </c>
      <c r="AS27" s="53"/>
      <c r="AT27" s="18"/>
      <c r="AU27" s="18"/>
      <c r="AW27" s="42">
        <v>46409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1</v>
      </c>
    </row>
    <row r="28" spans="1:62" ht="15" customHeight="1" thickBot="1" x14ac:dyDescent="0.25">
      <c r="A28" s="72" t="str">
        <f t="shared" ref="A28:A30" si="17">A23</f>
        <v/>
      </c>
      <c r="B28" s="61" t="b">
        <v>0</v>
      </c>
      <c r="C28" s="61" t="b">
        <v>0</v>
      </c>
      <c r="D28" s="61" t="b">
        <v>0</v>
      </c>
      <c r="E28" s="61" t="b">
        <v>0</v>
      </c>
      <c r="F28" s="61" t="b">
        <v>0</v>
      </c>
      <c r="G28" s="61" t="b">
        <v>0</v>
      </c>
      <c r="H28" s="61" t="b">
        <v>0</v>
      </c>
      <c r="I28" s="62" t="b">
        <v>0</v>
      </c>
      <c r="J28" s="62" t="b">
        <v>0</v>
      </c>
      <c r="K28" s="62" t="b">
        <v>0</v>
      </c>
      <c r="L28" s="62" t="b">
        <v>0</v>
      </c>
      <c r="M28" s="62" t="b">
        <v>0</v>
      </c>
      <c r="N28" s="62" t="b">
        <v>0</v>
      </c>
      <c r="O28" s="62" t="b">
        <v>0</v>
      </c>
      <c r="P28" s="61" t="b">
        <v>0</v>
      </c>
      <c r="Q28" s="61" t="b">
        <v>0</v>
      </c>
      <c r="R28" s="61" t="b">
        <v>0</v>
      </c>
      <c r="S28" s="61" t="b">
        <v>0</v>
      </c>
      <c r="T28" s="61" t="b">
        <v>0</v>
      </c>
      <c r="U28" s="61" t="b">
        <v>0</v>
      </c>
      <c r="V28" s="61" t="b">
        <v>0</v>
      </c>
      <c r="W28" s="62" t="b">
        <v>0</v>
      </c>
      <c r="X28" s="62" t="b">
        <v>0</v>
      </c>
      <c r="Y28" s="62" t="b">
        <v>0</v>
      </c>
      <c r="Z28" s="62" t="b">
        <v>0</v>
      </c>
      <c r="AA28" s="62" t="b">
        <v>0</v>
      </c>
      <c r="AB28" s="62" t="b">
        <v>0</v>
      </c>
      <c r="AC28" s="62" t="b">
        <v>0</v>
      </c>
      <c r="AD28" s="61" t="b">
        <v>0</v>
      </c>
      <c r="AE28" s="61" t="b">
        <v>0</v>
      </c>
      <c r="AF28" s="61" t="b">
        <v>0</v>
      </c>
      <c r="AG28" s="61" t="b">
        <v>0</v>
      </c>
      <c r="AH28" s="61" t="b">
        <v>0</v>
      </c>
      <c r="AI28" s="61" t="b">
        <v>0</v>
      </c>
      <c r="AJ28" s="61" t="b">
        <v>0</v>
      </c>
      <c r="AK28" s="62" t="b">
        <v>0</v>
      </c>
      <c r="AL28" s="63" t="b">
        <v>0</v>
      </c>
      <c r="AM28" s="24">
        <f t="shared" ref="AM28:AM30" si="18">COUNTIF(B28:AL28,TRUE)</f>
        <v>0</v>
      </c>
      <c r="AO28" s="47" t="str" cm="1">
        <f t="array" aca="1" ref="AO28" ca="1">_xlfn.LET(_xlpm.rng,B28:AL28,_xlpm.days,$B$26:$AL$26,_xlpm.today,$AT$28,_xlpm.data,1*_xlfn.TOCOL(_xlfn._xlws.FILTER(_xlpm.rng,(_xlpm.days&lt;&gt;"")*(_xlpm.days&lt;=_xlpm.today))),IFERROR(SUM(_xlpm.data)/ROWS(_xlpm.data),"-"))</f>
        <v>-</v>
      </c>
      <c r="AP28" s="48"/>
      <c r="AQ28" s="49" cm="1">
        <f t="array" ref="AQ28">MAX(_xlfn.LET(_xlpm.days,B28:AL28,_xlfn.SCAN(0,1*_xlpm.days,_xlfn.LAMBDA(_xlpm.a,_xlpm.v,IF(_xlpm.v&gt;0,_xlpm.a+1,0)))))</f>
        <v>0</v>
      </c>
      <c r="AS28" s="54" t="s">
        <v>28</v>
      </c>
      <c r="AT28" s="36">
        <f ca="1">TODAY()</f>
        <v>46309</v>
      </c>
      <c r="AU28" s="18"/>
      <c r="AW28" s="42">
        <v>46410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1</v>
      </c>
    </row>
    <row r="29" spans="1:62" ht="15" customHeight="1" thickBot="1" x14ac:dyDescent="0.25">
      <c r="A29" s="72" t="str">
        <f t="shared" si="17"/>
        <v/>
      </c>
      <c r="B29" s="61" t="b">
        <v>0</v>
      </c>
      <c r="C29" s="61" t="b">
        <v>0</v>
      </c>
      <c r="D29" s="61" t="b">
        <v>0</v>
      </c>
      <c r="E29" s="61" t="b">
        <v>0</v>
      </c>
      <c r="F29" s="61" t="b">
        <v>0</v>
      </c>
      <c r="G29" s="61" t="b">
        <v>0</v>
      </c>
      <c r="H29" s="61" t="b">
        <v>0</v>
      </c>
      <c r="I29" s="62" t="b">
        <v>0</v>
      </c>
      <c r="J29" s="62" t="b">
        <v>0</v>
      </c>
      <c r="K29" s="62" t="b">
        <v>0</v>
      </c>
      <c r="L29" s="62" t="b">
        <v>0</v>
      </c>
      <c r="M29" s="62" t="b">
        <v>0</v>
      </c>
      <c r="N29" s="62" t="b">
        <v>0</v>
      </c>
      <c r="O29" s="62" t="b">
        <v>0</v>
      </c>
      <c r="P29" s="61" t="b">
        <v>0</v>
      </c>
      <c r="Q29" s="61" t="b">
        <v>0</v>
      </c>
      <c r="R29" s="61" t="b">
        <v>0</v>
      </c>
      <c r="S29" s="61" t="b">
        <v>0</v>
      </c>
      <c r="T29" s="61" t="b">
        <v>0</v>
      </c>
      <c r="U29" s="61" t="b">
        <v>0</v>
      </c>
      <c r="V29" s="61" t="b">
        <v>0</v>
      </c>
      <c r="W29" s="62" t="b">
        <v>0</v>
      </c>
      <c r="X29" s="62" t="b">
        <v>0</v>
      </c>
      <c r="Y29" s="62" t="b">
        <v>0</v>
      </c>
      <c r="Z29" s="62" t="b">
        <v>0</v>
      </c>
      <c r="AA29" s="62" t="b">
        <v>0</v>
      </c>
      <c r="AB29" s="62" t="b">
        <v>0</v>
      </c>
      <c r="AC29" s="62" t="b">
        <v>0</v>
      </c>
      <c r="AD29" s="61" t="b">
        <v>0</v>
      </c>
      <c r="AE29" s="61" t="b">
        <v>0</v>
      </c>
      <c r="AF29" s="61" t="b">
        <v>0</v>
      </c>
      <c r="AG29" s="61" t="b">
        <v>0</v>
      </c>
      <c r="AH29" s="61" t="b">
        <v>0</v>
      </c>
      <c r="AI29" s="61" t="b">
        <v>0</v>
      </c>
      <c r="AJ29" s="61" t="b">
        <v>0</v>
      </c>
      <c r="AK29" s="62" t="b">
        <v>0</v>
      </c>
      <c r="AL29" s="63" t="b">
        <v>0</v>
      </c>
      <c r="AM29" s="24">
        <f t="shared" si="18"/>
        <v>0</v>
      </c>
      <c r="AO29" s="47" t="str" cm="1">
        <f t="array" aca="1" ref="AO29" ca="1">_xlfn.LET(_xlpm.rng,B29:AL29,_xlpm.days,$B$26:$AL$26,_xlpm.today,$AT$28,_xlpm.data,1*_xlfn.TOCOL(_xlfn._xlws.FILTER(_xlpm.rng,(_xlpm.days&lt;&gt;"")*(_xlpm.days&lt;=_xlpm.today))),IFERROR(SUM(_xlpm.data)/ROWS(_xlpm.data),"-"))</f>
        <v>-</v>
      </c>
      <c r="AP29" s="48"/>
      <c r="AQ29" s="49" cm="1">
        <f t="array" ref="AQ29">MAX(_xlfn.LET(_xlpm.days,B29:AL29,_xlfn.SCAN(0,1*_xlpm.days,_xlfn.LAMBDA(_xlpm.a,_xlpm.v,IF(_xlpm.v&gt;0,_xlpm.a+1,0)))))</f>
        <v>0</v>
      </c>
      <c r="AS29" s="53"/>
      <c r="AT29" s="32" t="s">
        <v>29</v>
      </c>
      <c r="AU29" s="53"/>
      <c r="AW29" s="42">
        <v>46411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1</v>
      </c>
    </row>
    <row r="30" spans="1:62" ht="15" customHeight="1" thickBot="1" x14ac:dyDescent="0.25">
      <c r="A30" s="72" t="str">
        <f t="shared" si="17"/>
        <v/>
      </c>
      <c r="B30" s="61" t="b">
        <v>0</v>
      </c>
      <c r="C30" s="61" t="b">
        <v>0</v>
      </c>
      <c r="D30" s="61" t="b">
        <v>0</v>
      </c>
      <c r="E30" s="61" t="b">
        <v>0</v>
      </c>
      <c r="F30" s="61" t="b">
        <v>0</v>
      </c>
      <c r="G30" s="61" t="b">
        <v>0</v>
      </c>
      <c r="H30" s="61" t="b">
        <v>0</v>
      </c>
      <c r="I30" s="62" t="b">
        <v>0</v>
      </c>
      <c r="J30" s="62" t="b">
        <v>0</v>
      </c>
      <c r="K30" s="62" t="b">
        <v>0</v>
      </c>
      <c r="L30" s="62" t="b">
        <v>0</v>
      </c>
      <c r="M30" s="62" t="b">
        <v>0</v>
      </c>
      <c r="N30" s="62" t="b">
        <v>0</v>
      </c>
      <c r="O30" s="62" t="b">
        <v>0</v>
      </c>
      <c r="P30" s="61" t="b">
        <v>0</v>
      </c>
      <c r="Q30" s="61" t="b">
        <v>0</v>
      </c>
      <c r="R30" s="61" t="b">
        <v>0</v>
      </c>
      <c r="S30" s="61" t="b">
        <v>0</v>
      </c>
      <c r="T30" s="61" t="b">
        <v>0</v>
      </c>
      <c r="U30" s="61" t="b">
        <v>0</v>
      </c>
      <c r="V30" s="61" t="b">
        <v>0</v>
      </c>
      <c r="W30" s="62" t="b">
        <v>0</v>
      </c>
      <c r="X30" s="62" t="b">
        <v>0</v>
      </c>
      <c r="Y30" s="62" t="b">
        <v>0</v>
      </c>
      <c r="Z30" s="62" t="b">
        <v>0</v>
      </c>
      <c r="AA30" s="62" t="b">
        <v>0</v>
      </c>
      <c r="AB30" s="62" t="b">
        <v>0</v>
      </c>
      <c r="AC30" s="62" t="b">
        <v>0</v>
      </c>
      <c r="AD30" s="61" t="b">
        <v>0</v>
      </c>
      <c r="AE30" s="61" t="b">
        <v>0</v>
      </c>
      <c r="AF30" s="61" t="b">
        <v>0</v>
      </c>
      <c r="AG30" s="61" t="b">
        <v>0</v>
      </c>
      <c r="AH30" s="61" t="b">
        <v>0</v>
      </c>
      <c r="AI30" s="61" t="b">
        <v>0</v>
      </c>
      <c r="AJ30" s="61" t="b">
        <v>0</v>
      </c>
      <c r="AK30" s="62" t="b">
        <v>0</v>
      </c>
      <c r="AL30" s="63" t="b">
        <v>0</v>
      </c>
      <c r="AM30" s="24">
        <f t="shared" si="18"/>
        <v>0</v>
      </c>
      <c r="AO30" s="47" t="str" cm="1">
        <f t="array" aca="1" ref="AO30" ca="1">_xlfn.LET(_xlpm.rng,B30:AL30,_xlpm.days,$B$26:$AL$26,_xlpm.today,$AT$28,_xlpm.data,1*_xlfn.TOCOL(_xlfn._xlws.FILTER(_xlpm.rng,(_xlpm.days&lt;&gt;"")*(_xlpm.days&lt;=_xlpm.today))),IFERROR(SUM(_xlpm.data)/ROWS(_xlpm.data),"-"))</f>
        <v>-</v>
      </c>
      <c r="AP30" s="48"/>
      <c r="AQ30" s="49" cm="1">
        <f t="array" ref="AQ30">MAX(_xlfn.LET(_xlpm.days,B30:AL30,_xlfn.SCAN(0,1*_xlpm.days,_xlfn.LAMBDA(_xlpm.a,_xlpm.v,IF(_xlpm.v&gt;0,_xlpm.a+1,0)))))</f>
        <v>0</v>
      </c>
      <c r="AS30" s="53"/>
      <c r="AT30" s="53"/>
      <c r="AU30" s="53"/>
      <c r="AW30" s="42">
        <v>46412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1</v>
      </c>
    </row>
    <row r="31" spans="1:62" s="18" customFormat="1" ht="15" customHeight="1" thickBot="1" x14ac:dyDescent="0.25">
      <c r="A31" s="71">
        <f>DATE(YEAR(A26+35),MONTH(A26+35),1)</f>
        <v>46539</v>
      </c>
      <c r="B31" s="64" t="str">
        <f>IF(WEEKDAY(A31,1)=$AT$24,A31,"")</f>
        <v/>
      </c>
      <c r="C31" s="64" t="str">
        <f>IF(B31="",IF(WEEKDAY(A31,1)=MOD($AT$24,7)+1,A31,""),B31+1)</f>
        <v/>
      </c>
      <c r="D31" s="64">
        <f>IF(C31="",IF(WEEKDAY(A31,1)=MOD($AT$24+1,7)+1,A31,""),C31+1)</f>
        <v>46539</v>
      </c>
      <c r="E31" s="64">
        <f>IF(D31="",IF(WEEKDAY(A31,1)=MOD($AT$24+2,7)+1,A31,""),D31+1)</f>
        <v>46540</v>
      </c>
      <c r="F31" s="64">
        <f>IF(E31="",IF(WEEKDAY(A31,1)=MOD($AT$24+3,7)+1,A31,""),E31+1)</f>
        <v>46541</v>
      </c>
      <c r="G31" s="64">
        <f>IF(F31="",IF(WEEKDAY(A31,1)=MOD($AT$24+4,7)+1,A31,""),F31+1)</f>
        <v>46542</v>
      </c>
      <c r="H31" s="64">
        <f>IF(G31="",IF(WEEKDAY(A31,1)=MOD($AT$24+5,7)+1,A31,""),G31+1)</f>
        <v>46543</v>
      </c>
      <c r="I31" s="65">
        <f>IF(H31="","",IF(MONTH(H31+1)&lt;&gt;MONTH(H31),"",H31+1))</f>
        <v>46544</v>
      </c>
      <c r="J31" s="66">
        <f t="shared" ref="J31:AL31" si="19">IF(I31="","",IF(MONTH(I31+1)&lt;&gt;MONTH(I31),"",I31+1))</f>
        <v>46545</v>
      </c>
      <c r="K31" s="66">
        <f t="shared" si="19"/>
        <v>46546</v>
      </c>
      <c r="L31" s="66">
        <f t="shared" si="19"/>
        <v>46547</v>
      </c>
      <c r="M31" s="66">
        <f t="shared" si="19"/>
        <v>46548</v>
      </c>
      <c r="N31" s="66">
        <f t="shared" si="19"/>
        <v>46549</v>
      </c>
      <c r="O31" s="67">
        <f t="shared" si="19"/>
        <v>46550</v>
      </c>
      <c r="P31" s="64">
        <f t="shared" si="19"/>
        <v>46551</v>
      </c>
      <c r="Q31" s="64">
        <f t="shared" si="19"/>
        <v>46552</v>
      </c>
      <c r="R31" s="64">
        <f t="shared" si="19"/>
        <v>46553</v>
      </c>
      <c r="S31" s="64">
        <f t="shared" si="19"/>
        <v>46554</v>
      </c>
      <c r="T31" s="64">
        <f t="shared" si="19"/>
        <v>46555</v>
      </c>
      <c r="U31" s="64">
        <f t="shared" si="19"/>
        <v>46556</v>
      </c>
      <c r="V31" s="68">
        <f t="shared" si="19"/>
        <v>46557</v>
      </c>
      <c r="W31" s="66">
        <f t="shared" si="19"/>
        <v>46558</v>
      </c>
      <c r="X31" s="66">
        <f t="shared" si="19"/>
        <v>46559</v>
      </c>
      <c r="Y31" s="66">
        <f t="shared" si="19"/>
        <v>46560</v>
      </c>
      <c r="Z31" s="66">
        <f t="shared" si="19"/>
        <v>46561</v>
      </c>
      <c r="AA31" s="66">
        <f t="shared" si="19"/>
        <v>46562</v>
      </c>
      <c r="AB31" s="66">
        <f t="shared" si="19"/>
        <v>46563</v>
      </c>
      <c r="AC31" s="66">
        <f t="shared" si="19"/>
        <v>46564</v>
      </c>
      <c r="AD31" s="69">
        <f t="shared" si="19"/>
        <v>46565</v>
      </c>
      <c r="AE31" s="64">
        <f t="shared" si="19"/>
        <v>46566</v>
      </c>
      <c r="AF31" s="64">
        <f t="shared" si="19"/>
        <v>46567</v>
      </c>
      <c r="AG31" s="64">
        <f t="shared" si="19"/>
        <v>46568</v>
      </c>
      <c r="AH31" s="64" t="str">
        <f t="shared" si="19"/>
        <v/>
      </c>
      <c r="AI31" s="64" t="str">
        <f t="shared" si="19"/>
        <v/>
      </c>
      <c r="AJ31" s="68" t="str">
        <f t="shared" si="19"/>
        <v/>
      </c>
      <c r="AK31" s="66" t="str">
        <f t="shared" si="19"/>
        <v/>
      </c>
      <c r="AL31" s="70" t="str">
        <f t="shared" si="19"/>
        <v/>
      </c>
      <c r="AM31" s="75" t="s">
        <v>11</v>
      </c>
      <c r="AN31" s="1"/>
      <c r="AO31" s="48"/>
      <c r="AP31" s="48"/>
      <c r="AQ31" s="51"/>
      <c r="AR31" s="1"/>
      <c r="AS31" s="54" t="s">
        <v>35</v>
      </c>
      <c r="AT31" s="54"/>
      <c r="AU31" s="54"/>
      <c r="AW31" s="42">
        <v>46413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1</v>
      </c>
      <c r="BD31" s="40"/>
      <c r="BE31" s="40"/>
      <c r="BF31" s="40"/>
      <c r="BG31" s="40"/>
      <c r="BH31"/>
      <c r="BI31"/>
      <c r="BJ31"/>
    </row>
    <row r="32" spans="1:62" ht="15" customHeight="1" thickBot="1" x14ac:dyDescent="0.25">
      <c r="A32" s="72" t="str">
        <f>A27</f>
        <v>8 Hours of Sleep</v>
      </c>
      <c r="B32" s="61" t="b">
        <v>0</v>
      </c>
      <c r="C32" s="61" t="b">
        <v>0</v>
      </c>
      <c r="D32" s="61" t="b">
        <v>0</v>
      </c>
      <c r="E32" s="61" t="b">
        <v>0</v>
      </c>
      <c r="F32" s="61" t="b">
        <v>0</v>
      </c>
      <c r="G32" s="61" t="b">
        <v>0</v>
      </c>
      <c r="H32" s="61" t="b">
        <v>0</v>
      </c>
      <c r="I32" s="62" t="b">
        <v>0</v>
      </c>
      <c r="J32" s="62" t="b">
        <v>0</v>
      </c>
      <c r="K32" s="62" t="b">
        <v>0</v>
      </c>
      <c r="L32" s="62" t="b">
        <v>0</v>
      </c>
      <c r="M32" s="62" t="b">
        <v>0</v>
      </c>
      <c r="N32" s="62" t="b">
        <v>0</v>
      </c>
      <c r="O32" s="62" t="b">
        <v>0</v>
      </c>
      <c r="P32" s="61" t="b">
        <v>0</v>
      </c>
      <c r="Q32" s="61" t="b">
        <v>0</v>
      </c>
      <c r="R32" s="61" t="b">
        <v>0</v>
      </c>
      <c r="S32" s="61" t="b">
        <v>0</v>
      </c>
      <c r="T32" s="61" t="b">
        <v>0</v>
      </c>
      <c r="U32" s="61" t="b">
        <v>0</v>
      </c>
      <c r="V32" s="61" t="b">
        <v>0</v>
      </c>
      <c r="W32" s="62" t="b">
        <v>0</v>
      </c>
      <c r="X32" s="62" t="b">
        <v>0</v>
      </c>
      <c r="Y32" s="62" t="b">
        <v>0</v>
      </c>
      <c r="Z32" s="62" t="b">
        <v>0</v>
      </c>
      <c r="AA32" s="62" t="b">
        <v>0</v>
      </c>
      <c r="AB32" s="62" t="b">
        <v>0</v>
      </c>
      <c r="AC32" s="62" t="b">
        <v>0</v>
      </c>
      <c r="AD32" s="61" t="b">
        <v>0</v>
      </c>
      <c r="AE32" s="61" t="b">
        <v>0</v>
      </c>
      <c r="AF32" s="61" t="b">
        <v>0</v>
      </c>
      <c r="AG32" s="61" t="b">
        <v>0</v>
      </c>
      <c r="AH32" s="61" t="b">
        <v>0</v>
      </c>
      <c r="AI32" s="61" t="b">
        <v>0</v>
      </c>
      <c r="AJ32" s="61" t="b">
        <v>0</v>
      </c>
      <c r="AK32" s="62" t="b">
        <v>0</v>
      </c>
      <c r="AL32" s="63" t="b">
        <v>0</v>
      </c>
      <c r="AM32" s="24">
        <f>COUNTIF(B32:AL32,TRUE)</f>
        <v>0</v>
      </c>
      <c r="AO32" s="47" t="str" cm="1">
        <f t="array" aca="1" ref="AO32" ca="1">_xlfn.LET(_xlpm.rng,B32:AL32,_xlpm.days,$B$31:$AL$31,_xlpm.today,$AT$28,_xlpm.data,1*_xlfn.TOCOL(_xlfn._xlws.FILTER(_xlpm.rng,(_xlpm.days&lt;&gt;"")*(_xlpm.days&lt;=_xlpm.today))),IFERROR(SUM(_xlpm.data)/ROWS(_xlpm.data),"-"))</f>
        <v>-</v>
      </c>
      <c r="AP32" s="48"/>
      <c r="AQ32" s="49" cm="1">
        <f t="array" ref="AQ32">MAX(_xlfn.LET(_xlpm.days,B32:AL32,_xlfn.SCAN(0,1*_xlpm.days,_xlfn.LAMBDA(_xlpm.a,_xlpm.v,IF(_xlpm.v&gt;0,_xlpm.a+1,0)))))</f>
        <v>0</v>
      </c>
      <c r="AS32" s="53"/>
      <c r="AT32" s="32" t="s">
        <v>36</v>
      </c>
      <c r="AU32" s="53"/>
      <c r="AW32" s="42">
        <v>46414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1</v>
      </c>
    </row>
    <row r="33" spans="1:62" ht="15" customHeight="1" thickBot="1" x14ac:dyDescent="0.25">
      <c r="A33" s="72" t="str">
        <f t="shared" ref="A33:A35" si="20">A28</f>
        <v/>
      </c>
      <c r="B33" s="61" t="b">
        <v>0</v>
      </c>
      <c r="C33" s="61" t="b">
        <v>0</v>
      </c>
      <c r="D33" s="61" t="b">
        <v>0</v>
      </c>
      <c r="E33" s="61" t="b">
        <v>0</v>
      </c>
      <c r="F33" s="61" t="b">
        <v>0</v>
      </c>
      <c r="G33" s="61" t="b">
        <v>0</v>
      </c>
      <c r="H33" s="61" t="b">
        <v>0</v>
      </c>
      <c r="I33" s="62" t="b">
        <v>0</v>
      </c>
      <c r="J33" s="62" t="b">
        <v>0</v>
      </c>
      <c r="K33" s="62" t="b">
        <v>0</v>
      </c>
      <c r="L33" s="62" t="b">
        <v>0</v>
      </c>
      <c r="M33" s="62" t="b">
        <v>0</v>
      </c>
      <c r="N33" s="62" t="b">
        <v>0</v>
      </c>
      <c r="O33" s="62" t="b">
        <v>0</v>
      </c>
      <c r="P33" s="61" t="b">
        <v>0</v>
      </c>
      <c r="Q33" s="61" t="b">
        <v>0</v>
      </c>
      <c r="R33" s="61" t="b">
        <v>0</v>
      </c>
      <c r="S33" s="61" t="b">
        <v>0</v>
      </c>
      <c r="T33" s="61" t="b">
        <v>0</v>
      </c>
      <c r="U33" s="61" t="b">
        <v>0</v>
      </c>
      <c r="V33" s="61" t="b">
        <v>0</v>
      </c>
      <c r="W33" s="62" t="b">
        <v>0</v>
      </c>
      <c r="X33" s="62" t="b">
        <v>0</v>
      </c>
      <c r="Y33" s="62" t="b">
        <v>0</v>
      </c>
      <c r="Z33" s="62" t="b">
        <v>0</v>
      </c>
      <c r="AA33" s="62" t="b">
        <v>0</v>
      </c>
      <c r="AB33" s="62" t="b">
        <v>0</v>
      </c>
      <c r="AC33" s="62" t="b">
        <v>0</v>
      </c>
      <c r="AD33" s="61" t="b">
        <v>0</v>
      </c>
      <c r="AE33" s="61" t="b">
        <v>0</v>
      </c>
      <c r="AF33" s="61" t="b">
        <v>0</v>
      </c>
      <c r="AG33" s="61" t="b">
        <v>0</v>
      </c>
      <c r="AH33" s="61" t="b">
        <v>0</v>
      </c>
      <c r="AI33" s="61" t="b">
        <v>0</v>
      </c>
      <c r="AJ33" s="61" t="b">
        <v>0</v>
      </c>
      <c r="AK33" s="62" t="b">
        <v>0</v>
      </c>
      <c r="AL33" s="63" t="b">
        <v>0</v>
      </c>
      <c r="AM33" s="24">
        <f t="shared" ref="AM33:AM35" si="21">COUNTIF(B33:AL33,TRUE)</f>
        <v>0</v>
      </c>
      <c r="AO33" s="47" t="str" cm="1">
        <f t="array" aca="1" ref="AO33" ca="1">_xlfn.LET(_xlpm.rng,B33:AL33,_xlpm.days,$B$31:$AL$31,_xlpm.today,$AT$28,_xlpm.data,1*_xlfn.TOCOL(_xlfn._xlws.FILTER(_xlpm.rng,(_xlpm.days&lt;&gt;"")*(_xlpm.days&lt;=_xlpm.today))),IFERROR(SUM(_xlpm.data)/ROWS(_xlpm.data),"-"))</f>
        <v>-</v>
      </c>
      <c r="AP33" s="48"/>
      <c r="AQ33" s="49" cm="1">
        <f t="array" ref="AQ33">MAX(_xlfn.LET(_xlpm.days,B33:AL33,_xlfn.SCAN(0,1*_xlpm.days,_xlfn.LAMBDA(_xlpm.a,_xlpm.v,IF(_xlpm.v&gt;0,_xlpm.a+1,0)))))</f>
        <v>0</v>
      </c>
      <c r="AS33" s="53"/>
      <c r="AT33" s="32" t="s">
        <v>37</v>
      </c>
      <c r="AU33" s="53"/>
      <c r="AW33" s="42">
        <v>46415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1</v>
      </c>
    </row>
    <row r="34" spans="1:62" ht="15" customHeight="1" thickBot="1" x14ac:dyDescent="0.25">
      <c r="A34" s="72" t="str">
        <f t="shared" si="20"/>
        <v/>
      </c>
      <c r="B34" s="61" t="b">
        <v>0</v>
      </c>
      <c r="C34" s="61" t="b">
        <v>0</v>
      </c>
      <c r="D34" s="61" t="b">
        <v>0</v>
      </c>
      <c r="E34" s="61" t="b">
        <v>0</v>
      </c>
      <c r="F34" s="61" t="b">
        <v>0</v>
      </c>
      <c r="G34" s="61" t="b">
        <v>0</v>
      </c>
      <c r="H34" s="61" t="b">
        <v>0</v>
      </c>
      <c r="I34" s="62" t="b">
        <v>0</v>
      </c>
      <c r="J34" s="62" t="b">
        <v>0</v>
      </c>
      <c r="K34" s="62" t="b">
        <v>0</v>
      </c>
      <c r="L34" s="62" t="b">
        <v>0</v>
      </c>
      <c r="M34" s="62" t="b">
        <v>0</v>
      </c>
      <c r="N34" s="62" t="b">
        <v>0</v>
      </c>
      <c r="O34" s="62" t="b">
        <v>0</v>
      </c>
      <c r="P34" s="61" t="b">
        <v>0</v>
      </c>
      <c r="Q34" s="61" t="b">
        <v>0</v>
      </c>
      <c r="R34" s="61" t="b">
        <v>0</v>
      </c>
      <c r="S34" s="61" t="b">
        <v>0</v>
      </c>
      <c r="T34" s="61" t="b">
        <v>0</v>
      </c>
      <c r="U34" s="61" t="b">
        <v>0</v>
      </c>
      <c r="V34" s="61" t="b">
        <v>0</v>
      </c>
      <c r="W34" s="62" t="b">
        <v>0</v>
      </c>
      <c r="X34" s="62" t="b">
        <v>0</v>
      </c>
      <c r="Y34" s="62" t="b">
        <v>0</v>
      </c>
      <c r="Z34" s="62" t="b">
        <v>0</v>
      </c>
      <c r="AA34" s="62" t="b">
        <v>0</v>
      </c>
      <c r="AB34" s="62" t="b">
        <v>0</v>
      </c>
      <c r="AC34" s="62" t="b">
        <v>0</v>
      </c>
      <c r="AD34" s="61" t="b">
        <v>0</v>
      </c>
      <c r="AE34" s="61" t="b">
        <v>0</v>
      </c>
      <c r="AF34" s="61" t="b">
        <v>0</v>
      </c>
      <c r="AG34" s="61" t="b">
        <v>0</v>
      </c>
      <c r="AH34" s="61" t="b">
        <v>0</v>
      </c>
      <c r="AI34" s="61" t="b">
        <v>0</v>
      </c>
      <c r="AJ34" s="61" t="b">
        <v>0</v>
      </c>
      <c r="AK34" s="62" t="b">
        <v>0</v>
      </c>
      <c r="AL34" s="63" t="b">
        <v>0</v>
      </c>
      <c r="AM34" s="24">
        <f t="shared" si="21"/>
        <v>0</v>
      </c>
      <c r="AO34" s="47" t="str" cm="1">
        <f t="array" aca="1" ref="AO34" ca="1">_xlfn.LET(_xlpm.rng,B34:AL34,_xlpm.days,$B$31:$AL$31,_xlpm.today,$AT$28,_xlpm.data,1*_xlfn.TOCOL(_xlfn._xlws.FILTER(_xlpm.rng,(_xlpm.days&lt;&gt;"")*(_xlpm.days&lt;=_xlpm.today))),IFERROR(SUM(_xlpm.data)/ROWS(_xlpm.data),"-"))</f>
        <v>-</v>
      </c>
      <c r="AP34" s="48"/>
      <c r="AQ34" s="49" cm="1">
        <f t="array" ref="AQ34">MAX(_xlfn.LET(_xlpm.days,B34:AL34,_xlfn.SCAN(0,1*_xlpm.days,_xlfn.LAMBDA(_xlpm.a,_xlpm.v,IF(_xlpm.v&gt;0,_xlpm.a+1,0)))))</f>
        <v>0</v>
      </c>
      <c r="AS34" s="53"/>
      <c r="AT34" s="53"/>
      <c r="AU34" s="53"/>
      <c r="AW34" s="42">
        <v>46416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1</v>
      </c>
    </row>
    <row r="35" spans="1:62" ht="15" customHeight="1" thickBot="1" x14ac:dyDescent="0.25">
      <c r="A35" s="72" t="str">
        <f t="shared" si="20"/>
        <v/>
      </c>
      <c r="B35" s="61" t="b">
        <v>0</v>
      </c>
      <c r="C35" s="61" t="b">
        <v>0</v>
      </c>
      <c r="D35" s="61" t="b">
        <v>0</v>
      </c>
      <c r="E35" s="61" t="b">
        <v>0</v>
      </c>
      <c r="F35" s="61" t="b">
        <v>0</v>
      </c>
      <c r="G35" s="61" t="b">
        <v>0</v>
      </c>
      <c r="H35" s="61" t="b">
        <v>0</v>
      </c>
      <c r="I35" s="62" t="b">
        <v>0</v>
      </c>
      <c r="J35" s="62" t="b">
        <v>0</v>
      </c>
      <c r="K35" s="62" t="b">
        <v>0</v>
      </c>
      <c r="L35" s="62" t="b">
        <v>0</v>
      </c>
      <c r="M35" s="62" t="b">
        <v>0</v>
      </c>
      <c r="N35" s="62" t="b">
        <v>0</v>
      </c>
      <c r="O35" s="62" t="b">
        <v>0</v>
      </c>
      <c r="P35" s="61" t="b">
        <v>0</v>
      </c>
      <c r="Q35" s="61" t="b">
        <v>0</v>
      </c>
      <c r="R35" s="61" t="b">
        <v>0</v>
      </c>
      <c r="S35" s="61" t="b">
        <v>0</v>
      </c>
      <c r="T35" s="61" t="b">
        <v>0</v>
      </c>
      <c r="U35" s="61" t="b">
        <v>0</v>
      </c>
      <c r="V35" s="61" t="b">
        <v>0</v>
      </c>
      <c r="W35" s="62" t="b">
        <v>0</v>
      </c>
      <c r="X35" s="62" t="b">
        <v>0</v>
      </c>
      <c r="Y35" s="62" t="b">
        <v>0</v>
      </c>
      <c r="Z35" s="62" t="b">
        <v>0</v>
      </c>
      <c r="AA35" s="62" t="b">
        <v>0</v>
      </c>
      <c r="AB35" s="62" t="b">
        <v>0</v>
      </c>
      <c r="AC35" s="62" t="b">
        <v>0</v>
      </c>
      <c r="AD35" s="61" t="b">
        <v>0</v>
      </c>
      <c r="AE35" s="61" t="b">
        <v>0</v>
      </c>
      <c r="AF35" s="61" t="b">
        <v>0</v>
      </c>
      <c r="AG35" s="61" t="b">
        <v>0</v>
      </c>
      <c r="AH35" s="61" t="b">
        <v>0</v>
      </c>
      <c r="AI35" s="61" t="b">
        <v>0</v>
      </c>
      <c r="AJ35" s="61" t="b">
        <v>0</v>
      </c>
      <c r="AK35" s="62" t="b">
        <v>0</v>
      </c>
      <c r="AL35" s="63" t="b">
        <v>0</v>
      </c>
      <c r="AM35" s="24">
        <f t="shared" si="21"/>
        <v>0</v>
      </c>
      <c r="AO35" s="47" t="str" cm="1">
        <f t="array" aca="1" ref="AO35" ca="1">_xlfn.LET(_xlpm.rng,B35:AL35,_xlpm.days,$B$31:$AL$31,_xlpm.today,$AT$28,_xlpm.data,1*_xlfn.TOCOL(_xlfn._xlws.FILTER(_xlpm.rng,(_xlpm.days&lt;&gt;"")*(_xlpm.days&lt;=_xlpm.today))),IFERROR(SUM(_xlpm.data)/ROWS(_xlpm.data),"-"))</f>
        <v>-</v>
      </c>
      <c r="AP35" s="48"/>
      <c r="AQ35" s="49" cm="1">
        <f t="array" ref="AQ35">MAX(_xlfn.LET(_xlpm.days,B35:AL35,_xlfn.SCAN(0,1*_xlpm.days,_xlfn.LAMBDA(_xlpm.a,_xlpm.v,IF(_xlpm.v&gt;0,_xlpm.a+1,0)))))</f>
        <v>0</v>
      </c>
      <c r="AS35" s="53"/>
      <c r="AT35" s="53"/>
      <c r="AU35" s="53"/>
      <c r="AW35" s="42">
        <v>46417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1</v>
      </c>
    </row>
    <row r="36" spans="1:62" s="18" customFormat="1" ht="15" customHeight="1" thickBot="1" x14ac:dyDescent="0.25">
      <c r="A36" s="71">
        <f>DATE(YEAR(A31+35),MONTH(A31+35),1)</f>
        <v>46569</v>
      </c>
      <c r="B36" s="64" t="str">
        <f>IF(WEEKDAY(A36,1)=$AT$24,A36,"")</f>
        <v/>
      </c>
      <c r="C36" s="64" t="str">
        <f>IF(B36="",IF(WEEKDAY(A36,1)=MOD($AT$24,7)+1,A36,""),B36+1)</f>
        <v/>
      </c>
      <c r="D36" s="64" t="str">
        <f>IF(C36="",IF(WEEKDAY(A36,1)=MOD($AT$24+1,7)+1,A36,""),C36+1)</f>
        <v/>
      </c>
      <c r="E36" s="64" t="str">
        <f>IF(D36="",IF(WEEKDAY(A36,1)=MOD($AT$24+2,7)+1,A36,""),D36+1)</f>
        <v/>
      </c>
      <c r="F36" s="64">
        <f>IF(E36="",IF(WEEKDAY(A36,1)=MOD($AT$24+3,7)+1,A36,""),E36+1)</f>
        <v>46569</v>
      </c>
      <c r="G36" s="64">
        <f>IF(F36="",IF(WEEKDAY(A36,1)=MOD($AT$24+4,7)+1,A36,""),F36+1)</f>
        <v>46570</v>
      </c>
      <c r="H36" s="64">
        <f>IF(G36="",IF(WEEKDAY(A36,1)=MOD($AT$24+5,7)+1,A36,""),G36+1)</f>
        <v>46571</v>
      </c>
      <c r="I36" s="65">
        <f>IF(H36="","",IF(MONTH(H36+1)&lt;&gt;MONTH(H36),"",H36+1))</f>
        <v>46572</v>
      </c>
      <c r="J36" s="66">
        <f t="shared" ref="J36:AL36" si="22">IF(I36="","",IF(MONTH(I36+1)&lt;&gt;MONTH(I36),"",I36+1))</f>
        <v>46573</v>
      </c>
      <c r="K36" s="66">
        <f t="shared" si="22"/>
        <v>46574</v>
      </c>
      <c r="L36" s="66">
        <f t="shared" si="22"/>
        <v>46575</v>
      </c>
      <c r="M36" s="66">
        <f t="shared" si="22"/>
        <v>46576</v>
      </c>
      <c r="N36" s="66">
        <f t="shared" si="22"/>
        <v>46577</v>
      </c>
      <c r="O36" s="67">
        <f t="shared" si="22"/>
        <v>46578</v>
      </c>
      <c r="P36" s="64">
        <f t="shared" si="22"/>
        <v>46579</v>
      </c>
      <c r="Q36" s="64">
        <f t="shared" si="22"/>
        <v>46580</v>
      </c>
      <c r="R36" s="64">
        <f t="shared" si="22"/>
        <v>46581</v>
      </c>
      <c r="S36" s="64">
        <f t="shared" si="22"/>
        <v>46582</v>
      </c>
      <c r="T36" s="64">
        <f t="shared" si="22"/>
        <v>46583</v>
      </c>
      <c r="U36" s="64">
        <f t="shared" si="22"/>
        <v>46584</v>
      </c>
      <c r="V36" s="68">
        <f t="shared" si="22"/>
        <v>46585</v>
      </c>
      <c r="W36" s="66">
        <f t="shared" si="22"/>
        <v>46586</v>
      </c>
      <c r="X36" s="66">
        <f t="shared" si="22"/>
        <v>46587</v>
      </c>
      <c r="Y36" s="66">
        <f t="shared" si="22"/>
        <v>46588</v>
      </c>
      <c r="Z36" s="66">
        <f t="shared" si="22"/>
        <v>46589</v>
      </c>
      <c r="AA36" s="66">
        <f t="shared" si="22"/>
        <v>46590</v>
      </c>
      <c r="AB36" s="66">
        <f t="shared" si="22"/>
        <v>46591</v>
      </c>
      <c r="AC36" s="66">
        <f t="shared" si="22"/>
        <v>46592</v>
      </c>
      <c r="AD36" s="69">
        <f t="shared" si="22"/>
        <v>46593</v>
      </c>
      <c r="AE36" s="64">
        <f t="shared" si="22"/>
        <v>46594</v>
      </c>
      <c r="AF36" s="64">
        <f t="shared" si="22"/>
        <v>46595</v>
      </c>
      <c r="AG36" s="64">
        <f t="shared" si="22"/>
        <v>46596</v>
      </c>
      <c r="AH36" s="64">
        <f t="shared" si="22"/>
        <v>46597</v>
      </c>
      <c r="AI36" s="64">
        <f t="shared" si="22"/>
        <v>46598</v>
      </c>
      <c r="AJ36" s="68">
        <f t="shared" si="22"/>
        <v>46599</v>
      </c>
      <c r="AK36" s="66" t="str">
        <f t="shared" si="22"/>
        <v/>
      </c>
      <c r="AL36" s="70" t="str">
        <f t="shared" si="22"/>
        <v/>
      </c>
      <c r="AM36" s="75" t="s">
        <v>11</v>
      </c>
      <c r="AN36" s="1"/>
      <c r="AO36" s="48"/>
      <c r="AP36" s="48"/>
      <c r="AQ36" s="51"/>
      <c r="AR36" s="1"/>
      <c r="AS36" s="53"/>
      <c r="AT36" s="53"/>
      <c r="AU36" s="53"/>
      <c r="AW36" s="42">
        <v>46418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1</v>
      </c>
      <c r="BD36" s="40"/>
      <c r="BE36" s="40"/>
      <c r="BF36" s="40"/>
      <c r="BG36" s="40"/>
      <c r="BH36"/>
      <c r="BI36"/>
      <c r="BJ36"/>
    </row>
    <row r="37" spans="1:62" ht="15" customHeight="1" thickBot="1" x14ac:dyDescent="0.25">
      <c r="A37" s="72" t="str">
        <f>A32</f>
        <v>8 Hours of Sleep</v>
      </c>
      <c r="B37" s="61" t="b">
        <v>0</v>
      </c>
      <c r="C37" s="61" t="b">
        <v>0</v>
      </c>
      <c r="D37" s="61" t="b">
        <v>0</v>
      </c>
      <c r="E37" s="61" t="b">
        <v>0</v>
      </c>
      <c r="F37" s="61" t="b">
        <v>0</v>
      </c>
      <c r="G37" s="61" t="b">
        <v>0</v>
      </c>
      <c r="H37" s="61" t="b">
        <v>0</v>
      </c>
      <c r="I37" s="62" t="b">
        <v>0</v>
      </c>
      <c r="J37" s="62" t="b">
        <v>0</v>
      </c>
      <c r="K37" s="62" t="b">
        <v>0</v>
      </c>
      <c r="L37" s="62" t="b">
        <v>0</v>
      </c>
      <c r="M37" s="62" t="b">
        <v>0</v>
      </c>
      <c r="N37" s="62" t="b">
        <v>0</v>
      </c>
      <c r="O37" s="62" t="b">
        <v>0</v>
      </c>
      <c r="P37" s="61" t="b">
        <v>0</v>
      </c>
      <c r="Q37" s="61" t="b">
        <v>0</v>
      </c>
      <c r="R37" s="61" t="b">
        <v>0</v>
      </c>
      <c r="S37" s="61" t="b">
        <v>0</v>
      </c>
      <c r="T37" s="61" t="b">
        <v>0</v>
      </c>
      <c r="U37" s="61" t="b">
        <v>0</v>
      </c>
      <c r="V37" s="61" t="b">
        <v>0</v>
      </c>
      <c r="W37" s="62" t="b">
        <v>0</v>
      </c>
      <c r="X37" s="62" t="b">
        <v>0</v>
      </c>
      <c r="Y37" s="62" t="b">
        <v>0</v>
      </c>
      <c r="Z37" s="62" t="b">
        <v>0</v>
      </c>
      <c r="AA37" s="62" t="b">
        <v>0</v>
      </c>
      <c r="AB37" s="62" t="b">
        <v>0</v>
      </c>
      <c r="AC37" s="62" t="b">
        <v>0</v>
      </c>
      <c r="AD37" s="61" t="b">
        <v>0</v>
      </c>
      <c r="AE37" s="61" t="b">
        <v>0</v>
      </c>
      <c r="AF37" s="61" t="b">
        <v>0</v>
      </c>
      <c r="AG37" s="61" t="b">
        <v>0</v>
      </c>
      <c r="AH37" s="61" t="b">
        <v>0</v>
      </c>
      <c r="AI37" s="61" t="b">
        <v>0</v>
      </c>
      <c r="AJ37" s="61" t="b">
        <v>0</v>
      </c>
      <c r="AK37" s="62" t="b">
        <v>0</v>
      </c>
      <c r="AL37" s="63" t="b">
        <v>0</v>
      </c>
      <c r="AM37" s="24">
        <f>COUNTIF(B37:AL37,TRUE)</f>
        <v>0</v>
      </c>
      <c r="AO37" s="47" t="str" cm="1">
        <f t="array" aca="1" ref="AO37" ca="1">_xlfn.LET(_xlpm.rng,B37:AL37,_xlpm.days,$B$36:$AL$36,_xlpm.today,$AT$28,_xlpm.data,1*_xlfn.TOCOL(_xlfn._xlws.FILTER(_xlpm.rng,(_xlpm.days&lt;&gt;"")*(_xlpm.days&lt;=_xlpm.today))),IFERROR(SUM(_xlpm.data)/ROWS(_xlpm.data),"-"))</f>
        <v>-</v>
      </c>
      <c r="AP37" s="48"/>
      <c r="AQ37" s="49" cm="1">
        <f t="array" ref="AQ37">MAX(_xlfn.LET(_xlpm.days,B37:AL37,_xlfn.SCAN(0,1*_xlpm.days,_xlfn.LAMBDA(_xlpm.a,_xlpm.v,IF(_xlpm.v&gt;0,_xlpm.a+1,0)))))</f>
        <v>0</v>
      </c>
      <c r="AS37" s="53"/>
      <c r="AT37" s="53"/>
      <c r="AU37" s="53"/>
      <c r="AW37" s="42">
        <v>46419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2</v>
      </c>
    </row>
    <row r="38" spans="1:62" ht="15" customHeight="1" thickBot="1" x14ac:dyDescent="0.25">
      <c r="A38" s="72" t="str">
        <f t="shared" ref="A38:A40" si="23">A33</f>
        <v/>
      </c>
      <c r="B38" s="61" t="b">
        <v>0</v>
      </c>
      <c r="C38" s="61" t="b">
        <v>0</v>
      </c>
      <c r="D38" s="61" t="b">
        <v>0</v>
      </c>
      <c r="E38" s="61" t="b">
        <v>0</v>
      </c>
      <c r="F38" s="61" t="b">
        <v>0</v>
      </c>
      <c r="G38" s="61" t="b">
        <v>0</v>
      </c>
      <c r="H38" s="61" t="b">
        <v>0</v>
      </c>
      <c r="I38" s="62" t="b">
        <v>0</v>
      </c>
      <c r="J38" s="62" t="b">
        <v>0</v>
      </c>
      <c r="K38" s="62" t="b">
        <v>0</v>
      </c>
      <c r="L38" s="62" t="b">
        <v>0</v>
      </c>
      <c r="M38" s="62" t="b">
        <v>0</v>
      </c>
      <c r="N38" s="62" t="b">
        <v>0</v>
      </c>
      <c r="O38" s="62" t="b">
        <v>0</v>
      </c>
      <c r="P38" s="61" t="b">
        <v>0</v>
      </c>
      <c r="Q38" s="61" t="b">
        <v>0</v>
      </c>
      <c r="R38" s="61" t="b">
        <v>0</v>
      </c>
      <c r="S38" s="61" t="b">
        <v>0</v>
      </c>
      <c r="T38" s="61" t="b">
        <v>0</v>
      </c>
      <c r="U38" s="61" t="b">
        <v>0</v>
      </c>
      <c r="V38" s="61" t="b">
        <v>0</v>
      </c>
      <c r="W38" s="62" t="b">
        <v>0</v>
      </c>
      <c r="X38" s="62" t="b">
        <v>0</v>
      </c>
      <c r="Y38" s="62" t="b">
        <v>0</v>
      </c>
      <c r="Z38" s="62" t="b">
        <v>0</v>
      </c>
      <c r="AA38" s="62" t="b">
        <v>0</v>
      </c>
      <c r="AB38" s="62" t="b">
        <v>0</v>
      </c>
      <c r="AC38" s="62" t="b">
        <v>0</v>
      </c>
      <c r="AD38" s="61" t="b">
        <v>0</v>
      </c>
      <c r="AE38" s="61" t="b">
        <v>0</v>
      </c>
      <c r="AF38" s="61" t="b">
        <v>0</v>
      </c>
      <c r="AG38" s="61" t="b">
        <v>0</v>
      </c>
      <c r="AH38" s="61" t="b">
        <v>0</v>
      </c>
      <c r="AI38" s="61" t="b">
        <v>0</v>
      </c>
      <c r="AJ38" s="61" t="b">
        <v>0</v>
      </c>
      <c r="AK38" s="62" t="b">
        <v>0</v>
      </c>
      <c r="AL38" s="63" t="b">
        <v>0</v>
      </c>
      <c r="AM38" s="24">
        <f t="shared" ref="AM38:AM40" si="24">COUNTIF(B38:AL38,TRUE)</f>
        <v>0</v>
      </c>
      <c r="AO38" s="47" t="str" cm="1">
        <f t="array" aca="1" ref="AO38" ca="1">_xlfn.LET(_xlpm.rng,B38:AL38,_xlpm.days,$B$36:$AL$36,_xlpm.today,$AT$28,_xlpm.data,1*_xlfn.TOCOL(_xlfn._xlws.FILTER(_xlpm.rng,(_xlpm.days&lt;&gt;"")*(_xlpm.days&lt;=_xlpm.today))),IFERROR(SUM(_xlpm.data)/ROWS(_xlpm.data),"-"))</f>
        <v>-</v>
      </c>
      <c r="AP38" s="48"/>
      <c r="AQ38" s="49" cm="1">
        <f t="array" ref="AQ38">MAX(_xlfn.LET(_xlpm.days,B38:AL38,_xlfn.SCAN(0,1*_xlpm.days,_xlfn.LAMBDA(_xlpm.a,_xlpm.v,IF(_xlpm.v&gt;0,_xlpm.a+1,0)))))</f>
        <v>0</v>
      </c>
      <c r="AS38" s="53"/>
      <c r="AT38" s="53"/>
      <c r="AU38" s="53"/>
      <c r="AW38" s="42">
        <v>46420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2</v>
      </c>
    </row>
    <row r="39" spans="1:62" ht="15" customHeight="1" thickBot="1" x14ac:dyDescent="0.25">
      <c r="A39" s="72" t="str">
        <f t="shared" si="23"/>
        <v/>
      </c>
      <c r="B39" s="61" t="b">
        <v>0</v>
      </c>
      <c r="C39" s="61" t="b">
        <v>0</v>
      </c>
      <c r="D39" s="61" t="b">
        <v>0</v>
      </c>
      <c r="E39" s="61" t="b">
        <v>0</v>
      </c>
      <c r="F39" s="61" t="b">
        <v>0</v>
      </c>
      <c r="G39" s="61" t="b">
        <v>0</v>
      </c>
      <c r="H39" s="61" t="b">
        <v>0</v>
      </c>
      <c r="I39" s="62" t="b">
        <v>0</v>
      </c>
      <c r="J39" s="62" t="b">
        <v>0</v>
      </c>
      <c r="K39" s="62" t="b">
        <v>0</v>
      </c>
      <c r="L39" s="62" t="b">
        <v>0</v>
      </c>
      <c r="M39" s="62" t="b">
        <v>0</v>
      </c>
      <c r="N39" s="62" t="b">
        <v>0</v>
      </c>
      <c r="O39" s="62" t="b">
        <v>0</v>
      </c>
      <c r="P39" s="61" t="b">
        <v>0</v>
      </c>
      <c r="Q39" s="61" t="b">
        <v>0</v>
      </c>
      <c r="R39" s="61" t="b">
        <v>0</v>
      </c>
      <c r="S39" s="61" t="b">
        <v>0</v>
      </c>
      <c r="T39" s="61" t="b">
        <v>0</v>
      </c>
      <c r="U39" s="61" t="b">
        <v>0</v>
      </c>
      <c r="V39" s="61" t="b">
        <v>0</v>
      </c>
      <c r="W39" s="62" t="b">
        <v>0</v>
      </c>
      <c r="X39" s="62" t="b">
        <v>0</v>
      </c>
      <c r="Y39" s="62" t="b">
        <v>0</v>
      </c>
      <c r="Z39" s="62" t="b">
        <v>0</v>
      </c>
      <c r="AA39" s="62" t="b">
        <v>0</v>
      </c>
      <c r="AB39" s="62" t="b">
        <v>0</v>
      </c>
      <c r="AC39" s="62" t="b">
        <v>0</v>
      </c>
      <c r="AD39" s="61" t="b">
        <v>0</v>
      </c>
      <c r="AE39" s="61" t="b">
        <v>0</v>
      </c>
      <c r="AF39" s="61" t="b">
        <v>0</v>
      </c>
      <c r="AG39" s="61" t="b">
        <v>0</v>
      </c>
      <c r="AH39" s="61" t="b">
        <v>0</v>
      </c>
      <c r="AI39" s="61" t="b">
        <v>0</v>
      </c>
      <c r="AJ39" s="61" t="b">
        <v>0</v>
      </c>
      <c r="AK39" s="62" t="b">
        <v>0</v>
      </c>
      <c r="AL39" s="63" t="b">
        <v>0</v>
      </c>
      <c r="AM39" s="24">
        <f t="shared" si="24"/>
        <v>0</v>
      </c>
      <c r="AO39" s="47" t="str" cm="1">
        <f t="array" aca="1" ref="AO39" ca="1">_xlfn.LET(_xlpm.rng,B39:AL39,_xlpm.days,$B$36:$AL$36,_xlpm.today,$AT$28,_xlpm.data,1*_xlfn.TOCOL(_xlfn._xlws.FILTER(_xlpm.rng,(_xlpm.days&lt;&gt;"")*(_xlpm.days&lt;=_xlpm.today))),IFERROR(SUM(_xlpm.data)/ROWS(_xlpm.data),"-"))</f>
        <v>-</v>
      </c>
      <c r="AP39" s="48"/>
      <c r="AQ39" s="49" cm="1">
        <f t="array" ref="AQ39">MAX(_xlfn.LET(_xlpm.days,B39:AL39,_xlfn.SCAN(0,1*_xlpm.days,_xlfn.LAMBDA(_xlpm.a,_xlpm.v,IF(_xlpm.v&gt;0,_xlpm.a+1,0)))))</f>
        <v>0</v>
      </c>
      <c r="AW39" s="42">
        <v>46421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2</v>
      </c>
    </row>
    <row r="40" spans="1:62" ht="15" customHeight="1" thickBot="1" x14ac:dyDescent="0.25">
      <c r="A40" s="72" t="str">
        <f t="shared" si="23"/>
        <v/>
      </c>
      <c r="B40" s="61" t="b">
        <v>0</v>
      </c>
      <c r="C40" s="61" t="b">
        <v>0</v>
      </c>
      <c r="D40" s="61" t="b">
        <v>0</v>
      </c>
      <c r="E40" s="61" t="b">
        <v>0</v>
      </c>
      <c r="F40" s="61" t="b">
        <v>0</v>
      </c>
      <c r="G40" s="61" t="b">
        <v>0</v>
      </c>
      <c r="H40" s="61" t="b">
        <v>0</v>
      </c>
      <c r="I40" s="62" t="b">
        <v>0</v>
      </c>
      <c r="J40" s="62" t="b">
        <v>0</v>
      </c>
      <c r="K40" s="62" t="b">
        <v>0</v>
      </c>
      <c r="L40" s="62" t="b">
        <v>0</v>
      </c>
      <c r="M40" s="62" t="b">
        <v>0</v>
      </c>
      <c r="N40" s="62" t="b">
        <v>0</v>
      </c>
      <c r="O40" s="62" t="b">
        <v>0</v>
      </c>
      <c r="P40" s="61" t="b">
        <v>0</v>
      </c>
      <c r="Q40" s="61" t="b">
        <v>0</v>
      </c>
      <c r="R40" s="61" t="b">
        <v>0</v>
      </c>
      <c r="S40" s="61" t="b">
        <v>0</v>
      </c>
      <c r="T40" s="61" t="b">
        <v>0</v>
      </c>
      <c r="U40" s="61" t="b">
        <v>0</v>
      </c>
      <c r="V40" s="61" t="b">
        <v>0</v>
      </c>
      <c r="W40" s="62" t="b">
        <v>0</v>
      </c>
      <c r="X40" s="62" t="b">
        <v>0</v>
      </c>
      <c r="Y40" s="62" t="b">
        <v>0</v>
      </c>
      <c r="Z40" s="62" t="b">
        <v>0</v>
      </c>
      <c r="AA40" s="62" t="b">
        <v>0</v>
      </c>
      <c r="AB40" s="62" t="b">
        <v>0</v>
      </c>
      <c r="AC40" s="62" t="b">
        <v>0</v>
      </c>
      <c r="AD40" s="61" t="b">
        <v>0</v>
      </c>
      <c r="AE40" s="61" t="b">
        <v>0</v>
      </c>
      <c r="AF40" s="61" t="b">
        <v>0</v>
      </c>
      <c r="AG40" s="61" t="b">
        <v>0</v>
      </c>
      <c r="AH40" s="61" t="b">
        <v>0</v>
      </c>
      <c r="AI40" s="61" t="b">
        <v>0</v>
      </c>
      <c r="AJ40" s="61" t="b">
        <v>0</v>
      </c>
      <c r="AK40" s="62" t="b">
        <v>0</v>
      </c>
      <c r="AL40" s="63" t="b">
        <v>0</v>
      </c>
      <c r="AM40" s="24">
        <f t="shared" si="24"/>
        <v>0</v>
      </c>
      <c r="AO40" s="47" t="str" cm="1">
        <f t="array" aca="1" ref="AO40" ca="1">_xlfn.LET(_xlpm.rng,B40:AL40,_xlpm.days,$B$36:$AL$36,_xlpm.today,$AT$28,_xlpm.data,1*_xlfn.TOCOL(_xlfn._xlws.FILTER(_xlpm.rng,(_xlpm.days&lt;&gt;"")*(_xlpm.days&lt;=_xlpm.today))),IFERROR(SUM(_xlpm.data)/ROWS(_xlpm.data),"-"))</f>
        <v>-</v>
      </c>
      <c r="AP40" s="48"/>
      <c r="AQ40" s="49" cm="1">
        <f t="array" ref="AQ40">MAX(_xlfn.LET(_xlpm.days,B40:AL40,_xlfn.SCAN(0,1*_xlpm.days,_xlfn.LAMBDA(_xlpm.a,_xlpm.v,IF(_xlpm.v&gt;0,_xlpm.a+1,0)))))</f>
        <v>0</v>
      </c>
      <c r="AW40" s="42">
        <v>46422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2</v>
      </c>
    </row>
    <row r="41" spans="1:62" s="18" customFormat="1" ht="15" customHeight="1" thickBot="1" x14ac:dyDescent="0.25">
      <c r="A41" s="71">
        <f>DATE(YEAR(A36+35),MONTH(A36+35),1)</f>
        <v>46600</v>
      </c>
      <c r="B41" s="64">
        <f>IF(WEEKDAY(A41,1)=$AT$24,A41,"")</f>
        <v>46600</v>
      </c>
      <c r="C41" s="64">
        <f>IF(B41="",IF(WEEKDAY(A41,1)=MOD($AT$24,7)+1,A41,""),B41+1)</f>
        <v>46601</v>
      </c>
      <c r="D41" s="64">
        <f>IF(C41="",IF(WEEKDAY(A41,1)=MOD($AT$24+1,7)+1,A41,""),C41+1)</f>
        <v>46602</v>
      </c>
      <c r="E41" s="64">
        <f>IF(D41="",IF(WEEKDAY(A41,1)=MOD($AT$24+2,7)+1,A41,""),D41+1)</f>
        <v>46603</v>
      </c>
      <c r="F41" s="64">
        <f>IF(E41="",IF(WEEKDAY(A41,1)=MOD($AT$24+3,7)+1,A41,""),E41+1)</f>
        <v>46604</v>
      </c>
      <c r="G41" s="64">
        <f>IF(F41="",IF(WEEKDAY(A41,1)=MOD($AT$24+4,7)+1,A41,""),F41+1)</f>
        <v>46605</v>
      </c>
      <c r="H41" s="64">
        <f>IF(G41="",IF(WEEKDAY(A41,1)=MOD($AT$24+5,7)+1,A41,""),G41+1)</f>
        <v>46606</v>
      </c>
      <c r="I41" s="65">
        <f>IF(H41="","",IF(MONTH(H41+1)&lt;&gt;MONTH(H41),"",H41+1))</f>
        <v>46607</v>
      </c>
      <c r="J41" s="66">
        <f t="shared" ref="J41:AL41" si="25">IF(I41="","",IF(MONTH(I41+1)&lt;&gt;MONTH(I41),"",I41+1))</f>
        <v>46608</v>
      </c>
      <c r="K41" s="66">
        <f t="shared" si="25"/>
        <v>46609</v>
      </c>
      <c r="L41" s="66">
        <f t="shared" si="25"/>
        <v>46610</v>
      </c>
      <c r="M41" s="66">
        <f t="shared" si="25"/>
        <v>46611</v>
      </c>
      <c r="N41" s="66">
        <f t="shared" si="25"/>
        <v>46612</v>
      </c>
      <c r="O41" s="67">
        <f t="shared" si="25"/>
        <v>46613</v>
      </c>
      <c r="P41" s="64">
        <f t="shared" si="25"/>
        <v>46614</v>
      </c>
      <c r="Q41" s="64">
        <f t="shared" si="25"/>
        <v>46615</v>
      </c>
      <c r="R41" s="64">
        <f t="shared" si="25"/>
        <v>46616</v>
      </c>
      <c r="S41" s="64">
        <f t="shared" si="25"/>
        <v>46617</v>
      </c>
      <c r="T41" s="64">
        <f t="shared" si="25"/>
        <v>46618</v>
      </c>
      <c r="U41" s="64">
        <f t="shared" si="25"/>
        <v>46619</v>
      </c>
      <c r="V41" s="68">
        <f t="shared" si="25"/>
        <v>46620</v>
      </c>
      <c r="W41" s="66">
        <f t="shared" si="25"/>
        <v>46621</v>
      </c>
      <c r="X41" s="66">
        <f t="shared" si="25"/>
        <v>46622</v>
      </c>
      <c r="Y41" s="66">
        <f t="shared" si="25"/>
        <v>46623</v>
      </c>
      <c r="Z41" s="66">
        <f t="shared" si="25"/>
        <v>46624</v>
      </c>
      <c r="AA41" s="66">
        <f t="shared" si="25"/>
        <v>46625</v>
      </c>
      <c r="AB41" s="66">
        <f t="shared" si="25"/>
        <v>46626</v>
      </c>
      <c r="AC41" s="66">
        <f t="shared" si="25"/>
        <v>46627</v>
      </c>
      <c r="AD41" s="69">
        <f t="shared" si="25"/>
        <v>46628</v>
      </c>
      <c r="AE41" s="64">
        <f t="shared" si="25"/>
        <v>46629</v>
      </c>
      <c r="AF41" s="64">
        <f t="shared" si="25"/>
        <v>46630</v>
      </c>
      <c r="AG41" s="64" t="str">
        <f t="shared" si="25"/>
        <v/>
      </c>
      <c r="AH41" s="64" t="str">
        <f t="shared" si="25"/>
        <v/>
      </c>
      <c r="AI41" s="64" t="str">
        <f t="shared" si="25"/>
        <v/>
      </c>
      <c r="AJ41" s="68" t="str">
        <f t="shared" si="25"/>
        <v/>
      </c>
      <c r="AK41" s="66" t="str">
        <f t="shared" si="25"/>
        <v/>
      </c>
      <c r="AL41" s="70" t="str">
        <f t="shared" si="25"/>
        <v/>
      </c>
      <c r="AM41" s="75" t="s">
        <v>11</v>
      </c>
      <c r="AN41" s="1"/>
      <c r="AO41" s="48"/>
      <c r="AP41" s="48"/>
      <c r="AQ41" s="51"/>
      <c r="AR41" s="1"/>
      <c r="AS41" s="1"/>
      <c r="AT41" s="1"/>
      <c r="AW41" s="42">
        <v>46423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2</v>
      </c>
      <c r="BD41" s="40"/>
      <c r="BE41" s="40"/>
      <c r="BF41" s="40"/>
      <c r="BG41" s="40"/>
      <c r="BH41"/>
      <c r="BI41"/>
      <c r="BJ41"/>
    </row>
    <row r="42" spans="1:62" ht="15" customHeight="1" thickBot="1" x14ac:dyDescent="0.25">
      <c r="A42" s="72" t="str">
        <f>A37</f>
        <v>8 Hours of Sleep</v>
      </c>
      <c r="B42" s="61" t="b">
        <v>0</v>
      </c>
      <c r="C42" s="61" t="b">
        <v>0</v>
      </c>
      <c r="D42" s="61" t="b">
        <v>0</v>
      </c>
      <c r="E42" s="61" t="b">
        <v>0</v>
      </c>
      <c r="F42" s="61" t="b">
        <v>0</v>
      </c>
      <c r="G42" s="61" t="b">
        <v>0</v>
      </c>
      <c r="H42" s="61" t="b">
        <v>0</v>
      </c>
      <c r="I42" s="62" t="b">
        <v>0</v>
      </c>
      <c r="J42" s="62" t="b">
        <v>0</v>
      </c>
      <c r="K42" s="62" t="b">
        <v>0</v>
      </c>
      <c r="L42" s="62" t="b">
        <v>0</v>
      </c>
      <c r="M42" s="62" t="b">
        <v>0</v>
      </c>
      <c r="N42" s="62" t="b">
        <v>0</v>
      </c>
      <c r="O42" s="62" t="b">
        <v>0</v>
      </c>
      <c r="P42" s="61" t="b">
        <v>0</v>
      </c>
      <c r="Q42" s="61" t="b">
        <v>0</v>
      </c>
      <c r="R42" s="61" t="b">
        <v>0</v>
      </c>
      <c r="S42" s="61" t="b">
        <v>0</v>
      </c>
      <c r="T42" s="61" t="b">
        <v>0</v>
      </c>
      <c r="U42" s="61" t="b">
        <v>0</v>
      </c>
      <c r="V42" s="61" t="b">
        <v>0</v>
      </c>
      <c r="W42" s="62" t="b">
        <v>0</v>
      </c>
      <c r="X42" s="62" t="b">
        <v>0</v>
      </c>
      <c r="Y42" s="62" t="b">
        <v>0</v>
      </c>
      <c r="Z42" s="62" t="b">
        <v>0</v>
      </c>
      <c r="AA42" s="62" t="b">
        <v>0</v>
      </c>
      <c r="AB42" s="62" t="b">
        <v>0</v>
      </c>
      <c r="AC42" s="62" t="b">
        <v>0</v>
      </c>
      <c r="AD42" s="61" t="b">
        <v>0</v>
      </c>
      <c r="AE42" s="61" t="b">
        <v>0</v>
      </c>
      <c r="AF42" s="61" t="b">
        <v>0</v>
      </c>
      <c r="AG42" s="61" t="b">
        <v>0</v>
      </c>
      <c r="AH42" s="61" t="b">
        <v>0</v>
      </c>
      <c r="AI42" s="61" t="b">
        <v>0</v>
      </c>
      <c r="AJ42" s="61" t="b">
        <v>0</v>
      </c>
      <c r="AK42" s="62" t="b">
        <v>0</v>
      </c>
      <c r="AL42" s="63" t="b">
        <v>0</v>
      </c>
      <c r="AM42" s="24">
        <f>COUNTIF(B42:AL42,TRUE)</f>
        <v>0</v>
      </c>
      <c r="AO42" s="47" t="str" cm="1">
        <f t="array" aca="1" ref="AO42" ca="1">_xlfn.LET(_xlpm.rng,B42:AL42,_xlpm.days,$B$41:$AL$41,_xlpm.today,$AT$28,_xlpm.data,1*_xlfn.TOCOL(_xlfn._xlws.FILTER(_xlpm.rng,(_xlpm.days&lt;&gt;"")*(_xlpm.days&lt;=_xlpm.today))),IFERROR(SUM(_xlpm.data)/ROWS(_xlpm.data),"-"))</f>
        <v>-</v>
      </c>
      <c r="AP42" s="48"/>
      <c r="AQ42" s="49" cm="1">
        <f t="array" ref="AQ42">MAX(_xlfn.LET(_xlpm.days,B42:AL42,_xlfn.SCAN(0,1*_xlpm.days,_xlfn.LAMBDA(_xlpm.a,_xlpm.v,IF(_xlpm.v&gt;0,_xlpm.a+1,0)))))</f>
        <v>0</v>
      </c>
      <c r="AW42" s="42">
        <v>46424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2</v>
      </c>
    </row>
    <row r="43" spans="1:62" ht="15" customHeight="1" thickBot="1" x14ac:dyDescent="0.25">
      <c r="A43" s="72" t="str">
        <f t="shared" ref="A43:A45" si="26">A38</f>
        <v/>
      </c>
      <c r="B43" s="61" t="b">
        <v>0</v>
      </c>
      <c r="C43" s="61" t="b">
        <v>0</v>
      </c>
      <c r="D43" s="61" t="b">
        <v>0</v>
      </c>
      <c r="E43" s="61" t="b">
        <v>0</v>
      </c>
      <c r="F43" s="61" t="b">
        <v>0</v>
      </c>
      <c r="G43" s="61" t="b">
        <v>0</v>
      </c>
      <c r="H43" s="61" t="b">
        <v>0</v>
      </c>
      <c r="I43" s="62" t="b">
        <v>0</v>
      </c>
      <c r="J43" s="62" t="b">
        <v>0</v>
      </c>
      <c r="K43" s="62" t="b">
        <v>0</v>
      </c>
      <c r="L43" s="62" t="b">
        <v>0</v>
      </c>
      <c r="M43" s="62" t="b">
        <v>0</v>
      </c>
      <c r="N43" s="62" t="b">
        <v>0</v>
      </c>
      <c r="O43" s="62" t="b">
        <v>0</v>
      </c>
      <c r="P43" s="61" t="b">
        <v>0</v>
      </c>
      <c r="Q43" s="61" t="b">
        <v>0</v>
      </c>
      <c r="R43" s="61" t="b">
        <v>0</v>
      </c>
      <c r="S43" s="61" t="b">
        <v>0</v>
      </c>
      <c r="T43" s="61" t="b">
        <v>0</v>
      </c>
      <c r="U43" s="61" t="b">
        <v>0</v>
      </c>
      <c r="V43" s="61" t="b">
        <v>0</v>
      </c>
      <c r="W43" s="62" t="b">
        <v>0</v>
      </c>
      <c r="X43" s="62" t="b">
        <v>0</v>
      </c>
      <c r="Y43" s="62" t="b">
        <v>0</v>
      </c>
      <c r="Z43" s="62" t="b">
        <v>0</v>
      </c>
      <c r="AA43" s="62" t="b">
        <v>0</v>
      </c>
      <c r="AB43" s="62" t="b">
        <v>0</v>
      </c>
      <c r="AC43" s="62" t="b">
        <v>0</v>
      </c>
      <c r="AD43" s="61" t="b">
        <v>0</v>
      </c>
      <c r="AE43" s="61" t="b">
        <v>0</v>
      </c>
      <c r="AF43" s="61" t="b">
        <v>0</v>
      </c>
      <c r="AG43" s="61" t="b">
        <v>0</v>
      </c>
      <c r="AH43" s="61" t="b">
        <v>0</v>
      </c>
      <c r="AI43" s="61" t="b">
        <v>0</v>
      </c>
      <c r="AJ43" s="61" t="b">
        <v>0</v>
      </c>
      <c r="AK43" s="62" t="b">
        <v>0</v>
      </c>
      <c r="AL43" s="63" t="b">
        <v>0</v>
      </c>
      <c r="AM43" s="24">
        <f t="shared" ref="AM43:AM45" si="27">COUNTIF(B43:AL43,TRUE)</f>
        <v>0</v>
      </c>
      <c r="AO43" s="47" t="str" cm="1">
        <f t="array" aca="1" ref="AO43" ca="1">_xlfn.LET(_xlpm.rng,B43:AL43,_xlpm.days,$B$41:$AL$41,_xlpm.today,$AT$28,_xlpm.data,1*_xlfn.TOCOL(_xlfn._xlws.FILTER(_xlpm.rng,(_xlpm.days&lt;&gt;"")*(_xlpm.days&lt;=_xlpm.today))),IFERROR(SUM(_xlpm.data)/ROWS(_xlpm.data),"-"))</f>
        <v>-</v>
      </c>
      <c r="AP43" s="48"/>
      <c r="AQ43" s="49" cm="1">
        <f t="array" ref="AQ43">MAX(_xlfn.LET(_xlpm.days,B43:AL43,_xlfn.SCAN(0,1*_xlpm.days,_xlfn.LAMBDA(_xlpm.a,_xlpm.v,IF(_xlpm.v&gt;0,_xlpm.a+1,0)))))</f>
        <v>0</v>
      </c>
      <c r="AW43" s="42">
        <v>46425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2</v>
      </c>
    </row>
    <row r="44" spans="1:62" ht="15" customHeight="1" thickBot="1" x14ac:dyDescent="0.25">
      <c r="A44" s="72" t="str">
        <f t="shared" si="26"/>
        <v/>
      </c>
      <c r="B44" s="61" t="b">
        <v>0</v>
      </c>
      <c r="C44" s="61" t="b">
        <v>0</v>
      </c>
      <c r="D44" s="61" t="b">
        <v>0</v>
      </c>
      <c r="E44" s="61" t="b">
        <v>0</v>
      </c>
      <c r="F44" s="61" t="b">
        <v>0</v>
      </c>
      <c r="G44" s="61" t="b">
        <v>0</v>
      </c>
      <c r="H44" s="61" t="b">
        <v>0</v>
      </c>
      <c r="I44" s="62" t="b">
        <v>0</v>
      </c>
      <c r="J44" s="62" t="b">
        <v>0</v>
      </c>
      <c r="K44" s="62" t="b">
        <v>0</v>
      </c>
      <c r="L44" s="62" t="b">
        <v>0</v>
      </c>
      <c r="M44" s="62" t="b">
        <v>0</v>
      </c>
      <c r="N44" s="62" t="b">
        <v>0</v>
      </c>
      <c r="O44" s="62" t="b">
        <v>0</v>
      </c>
      <c r="P44" s="61" t="b">
        <v>0</v>
      </c>
      <c r="Q44" s="61" t="b">
        <v>0</v>
      </c>
      <c r="R44" s="61" t="b">
        <v>0</v>
      </c>
      <c r="S44" s="61" t="b">
        <v>0</v>
      </c>
      <c r="T44" s="61" t="b">
        <v>0</v>
      </c>
      <c r="U44" s="61" t="b">
        <v>0</v>
      </c>
      <c r="V44" s="61" t="b">
        <v>0</v>
      </c>
      <c r="W44" s="62" t="b">
        <v>0</v>
      </c>
      <c r="X44" s="62" t="b">
        <v>0</v>
      </c>
      <c r="Y44" s="62" t="b">
        <v>0</v>
      </c>
      <c r="Z44" s="62" t="b">
        <v>0</v>
      </c>
      <c r="AA44" s="62" t="b">
        <v>0</v>
      </c>
      <c r="AB44" s="62" t="b">
        <v>0</v>
      </c>
      <c r="AC44" s="62" t="b">
        <v>0</v>
      </c>
      <c r="AD44" s="61" t="b">
        <v>0</v>
      </c>
      <c r="AE44" s="61" t="b">
        <v>0</v>
      </c>
      <c r="AF44" s="61" t="b">
        <v>0</v>
      </c>
      <c r="AG44" s="61" t="b">
        <v>0</v>
      </c>
      <c r="AH44" s="61" t="b">
        <v>0</v>
      </c>
      <c r="AI44" s="61" t="b">
        <v>0</v>
      </c>
      <c r="AJ44" s="61" t="b">
        <v>0</v>
      </c>
      <c r="AK44" s="62" t="b">
        <v>0</v>
      </c>
      <c r="AL44" s="63" t="b">
        <v>0</v>
      </c>
      <c r="AM44" s="24">
        <f t="shared" si="27"/>
        <v>0</v>
      </c>
      <c r="AO44" s="47" t="str" cm="1">
        <f t="array" aca="1" ref="AO44" ca="1">_xlfn.LET(_xlpm.rng,B44:AL44,_xlpm.days,$B$41:$AL$41,_xlpm.today,$AT$28,_xlpm.data,1*_xlfn.TOCOL(_xlfn._xlws.FILTER(_xlpm.rng,(_xlpm.days&lt;&gt;"")*(_xlpm.days&lt;=_xlpm.today))),IFERROR(SUM(_xlpm.data)/ROWS(_xlpm.data),"-"))</f>
        <v>-</v>
      </c>
      <c r="AP44" s="48"/>
      <c r="AQ44" s="49" cm="1">
        <f t="array" ref="AQ44">MAX(_xlfn.LET(_xlpm.days,B44:AL44,_xlfn.SCAN(0,1*_xlpm.days,_xlfn.LAMBDA(_xlpm.a,_xlpm.v,IF(_xlpm.v&gt;0,_xlpm.a+1,0)))))</f>
        <v>0</v>
      </c>
      <c r="AW44" s="42">
        <v>46426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2</v>
      </c>
    </row>
    <row r="45" spans="1:62" ht="15" customHeight="1" thickBot="1" x14ac:dyDescent="0.25">
      <c r="A45" s="72" t="str">
        <f t="shared" si="26"/>
        <v/>
      </c>
      <c r="B45" s="61" t="b">
        <v>0</v>
      </c>
      <c r="C45" s="61" t="b">
        <v>0</v>
      </c>
      <c r="D45" s="61" t="b">
        <v>0</v>
      </c>
      <c r="E45" s="61" t="b">
        <v>0</v>
      </c>
      <c r="F45" s="61" t="b">
        <v>0</v>
      </c>
      <c r="G45" s="61" t="b">
        <v>0</v>
      </c>
      <c r="H45" s="61" t="b">
        <v>0</v>
      </c>
      <c r="I45" s="62" t="b">
        <v>0</v>
      </c>
      <c r="J45" s="62" t="b">
        <v>0</v>
      </c>
      <c r="K45" s="62" t="b">
        <v>0</v>
      </c>
      <c r="L45" s="62" t="b">
        <v>0</v>
      </c>
      <c r="M45" s="62" t="b">
        <v>0</v>
      </c>
      <c r="N45" s="62" t="b">
        <v>0</v>
      </c>
      <c r="O45" s="62" t="b">
        <v>0</v>
      </c>
      <c r="P45" s="61" t="b">
        <v>0</v>
      </c>
      <c r="Q45" s="61" t="b">
        <v>0</v>
      </c>
      <c r="R45" s="61" t="b">
        <v>0</v>
      </c>
      <c r="S45" s="61" t="b">
        <v>0</v>
      </c>
      <c r="T45" s="61" t="b">
        <v>0</v>
      </c>
      <c r="U45" s="61" t="b">
        <v>0</v>
      </c>
      <c r="V45" s="61" t="b">
        <v>0</v>
      </c>
      <c r="W45" s="62" t="b">
        <v>0</v>
      </c>
      <c r="X45" s="62" t="b">
        <v>0</v>
      </c>
      <c r="Y45" s="62" t="b">
        <v>0</v>
      </c>
      <c r="Z45" s="62" t="b">
        <v>0</v>
      </c>
      <c r="AA45" s="62" t="b">
        <v>0</v>
      </c>
      <c r="AB45" s="62" t="b">
        <v>0</v>
      </c>
      <c r="AC45" s="62" t="b">
        <v>0</v>
      </c>
      <c r="AD45" s="61" t="b">
        <v>0</v>
      </c>
      <c r="AE45" s="61" t="b">
        <v>0</v>
      </c>
      <c r="AF45" s="61" t="b">
        <v>0</v>
      </c>
      <c r="AG45" s="61" t="b">
        <v>0</v>
      </c>
      <c r="AH45" s="61" t="b">
        <v>0</v>
      </c>
      <c r="AI45" s="61" t="b">
        <v>0</v>
      </c>
      <c r="AJ45" s="61" t="b">
        <v>0</v>
      </c>
      <c r="AK45" s="62" t="b">
        <v>0</v>
      </c>
      <c r="AL45" s="63" t="b">
        <v>0</v>
      </c>
      <c r="AM45" s="24">
        <f t="shared" si="27"/>
        <v>0</v>
      </c>
      <c r="AO45" s="47" t="str" cm="1">
        <f t="array" aca="1" ref="AO45" ca="1">_xlfn.LET(_xlpm.rng,B45:AL45,_xlpm.days,$B$41:$AL$41,_xlpm.today,$AT$28,_xlpm.data,1*_xlfn.TOCOL(_xlfn._xlws.FILTER(_xlpm.rng,(_xlpm.days&lt;&gt;"")*(_xlpm.days&lt;=_xlpm.today))),IFERROR(SUM(_xlpm.data)/ROWS(_xlpm.data),"-"))</f>
        <v>-</v>
      </c>
      <c r="AP45" s="48"/>
      <c r="AQ45" s="49" cm="1">
        <f t="array" ref="AQ45">MAX(_xlfn.LET(_xlpm.days,B45:AL45,_xlfn.SCAN(0,1*_xlpm.days,_xlfn.LAMBDA(_xlpm.a,_xlpm.v,IF(_xlpm.v&gt;0,_xlpm.a+1,0)))))</f>
        <v>0</v>
      </c>
      <c r="AW45" s="42">
        <v>46427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2</v>
      </c>
    </row>
    <row r="46" spans="1:62" s="18" customFormat="1" ht="15" customHeight="1" thickBot="1" x14ac:dyDescent="0.25">
      <c r="A46" s="71">
        <f>DATE(YEAR(A41+35),MONTH(A41+35),1)</f>
        <v>46631</v>
      </c>
      <c r="B46" s="64" t="str">
        <f>IF(WEEKDAY(A46,1)=$AT$24,A46,"")</f>
        <v/>
      </c>
      <c r="C46" s="64" t="str">
        <f>IF(B46="",IF(WEEKDAY(A46,1)=MOD($AT$24,7)+1,A46,""),B46+1)</f>
        <v/>
      </c>
      <c r="D46" s="64" t="str">
        <f>IF(C46="",IF(WEEKDAY(A46,1)=MOD($AT$24+1,7)+1,A46,""),C46+1)</f>
        <v/>
      </c>
      <c r="E46" s="64">
        <f>IF(D46="",IF(WEEKDAY(A46,1)=MOD($AT$24+2,7)+1,A46,""),D46+1)</f>
        <v>46631</v>
      </c>
      <c r="F46" s="64">
        <f>IF(E46="",IF(WEEKDAY(A46,1)=MOD($AT$24+3,7)+1,A46,""),E46+1)</f>
        <v>46632</v>
      </c>
      <c r="G46" s="64">
        <f>IF(F46="",IF(WEEKDAY(A46,1)=MOD($AT$24+4,7)+1,A46,""),F46+1)</f>
        <v>46633</v>
      </c>
      <c r="H46" s="64">
        <f>IF(G46="",IF(WEEKDAY(A46,1)=MOD($AT$24+5,7)+1,A46,""),G46+1)</f>
        <v>46634</v>
      </c>
      <c r="I46" s="65">
        <f>IF(H46="","",IF(MONTH(H46+1)&lt;&gt;MONTH(H46),"",H46+1))</f>
        <v>46635</v>
      </c>
      <c r="J46" s="66">
        <f t="shared" ref="J46:AL46" si="28">IF(I46="","",IF(MONTH(I46+1)&lt;&gt;MONTH(I46),"",I46+1))</f>
        <v>46636</v>
      </c>
      <c r="K46" s="66">
        <f t="shared" si="28"/>
        <v>46637</v>
      </c>
      <c r="L46" s="66">
        <f t="shared" si="28"/>
        <v>46638</v>
      </c>
      <c r="M46" s="66">
        <f t="shared" si="28"/>
        <v>46639</v>
      </c>
      <c r="N46" s="66">
        <f t="shared" si="28"/>
        <v>46640</v>
      </c>
      <c r="O46" s="67">
        <f t="shared" si="28"/>
        <v>46641</v>
      </c>
      <c r="P46" s="64">
        <f t="shared" si="28"/>
        <v>46642</v>
      </c>
      <c r="Q46" s="64">
        <f t="shared" si="28"/>
        <v>46643</v>
      </c>
      <c r="R46" s="64">
        <f t="shared" si="28"/>
        <v>46644</v>
      </c>
      <c r="S46" s="64">
        <f t="shared" si="28"/>
        <v>46645</v>
      </c>
      <c r="T46" s="64">
        <f t="shared" si="28"/>
        <v>46646</v>
      </c>
      <c r="U46" s="64">
        <f t="shared" si="28"/>
        <v>46647</v>
      </c>
      <c r="V46" s="68">
        <f t="shared" si="28"/>
        <v>46648</v>
      </c>
      <c r="W46" s="66">
        <f t="shared" si="28"/>
        <v>46649</v>
      </c>
      <c r="X46" s="66">
        <f t="shared" si="28"/>
        <v>46650</v>
      </c>
      <c r="Y46" s="66">
        <f t="shared" si="28"/>
        <v>46651</v>
      </c>
      <c r="Z46" s="66">
        <f t="shared" si="28"/>
        <v>46652</v>
      </c>
      <c r="AA46" s="66">
        <f t="shared" si="28"/>
        <v>46653</v>
      </c>
      <c r="AB46" s="66">
        <f t="shared" si="28"/>
        <v>46654</v>
      </c>
      <c r="AC46" s="66">
        <f t="shared" si="28"/>
        <v>46655</v>
      </c>
      <c r="AD46" s="69">
        <f t="shared" si="28"/>
        <v>46656</v>
      </c>
      <c r="AE46" s="64">
        <f t="shared" si="28"/>
        <v>46657</v>
      </c>
      <c r="AF46" s="64">
        <f t="shared" si="28"/>
        <v>46658</v>
      </c>
      <c r="AG46" s="64">
        <f t="shared" si="28"/>
        <v>46659</v>
      </c>
      <c r="AH46" s="64">
        <f t="shared" si="28"/>
        <v>46660</v>
      </c>
      <c r="AI46" s="64" t="str">
        <f t="shared" si="28"/>
        <v/>
      </c>
      <c r="AJ46" s="68" t="str">
        <f t="shared" si="28"/>
        <v/>
      </c>
      <c r="AK46" s="66" t="str">
        <f t="shared" si="28"/>
        <v/>
      </c>
      <c r="AL46" s="70" t="str">
        <f t="shared" si="28"/>
        <v/>
      </c>
      <c r="AM46" s="75" t="s">
        <v>11</v>
      </c>
      <c r="AN46" s="1"/>
      <c r="AO46" s="48"/>
      <c r="AP46" s="48"/>
      <c r="AQ46" s="51"/>
      <c r="AR46" s="1"/>
      <c r="AS46" s="1"/>
      <c r="AT46" s="1"/>
      <c r="AW46" s="42">
        <v>46428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2</v>
      </c>
      <c r="BD46" s="40"/>
      <c r="BE46" s="40"/>
      <c r="BF46" s="40"/>
      <c r="BG46" s="40"/>
      <c r="BH46"/>
      <c r="BI46"/>
      <c r="BJ46"/>
    </row>
    <row r="47" spans="1:62" ht="15" customHeight="1" thickBot="1" x14ac:dyDescent="0.25">
      <c r="A47" s="72" t="str">
        <f>A42</f>
        <v>8 Hours of Sleep</v>
      </c>
      <c r="B47" s="61" t="b">
        <v>0</v>
      </c>
      <c r="C47" s="61" t="b">
        <v>0</v>
      </c>
      <c r="D47" s="61" t="b">
        <v>0</v>
      </c>
      <c r="E47" s="61" t="b">
        <v>0</v>
      </c>
      <c r="F47" s="61" t="b">
        <v>0</v>
      </c>
      <c r="G47" s="61" t="b">
        <v>0</v>
      </c>
      <c r="H47" s="61" t="b">
        <v>0</v>
      </c>
      <c r="I47" s="62" t="b">
        <v>0</v>
      </c>
      <c r="J47" s="62" t="b">
        <v>0</v>
      </c>
      <c r="K47" s="62" t="b">
        <v>0</v>
      </c>
      <c r="L47" s="62" t="b">
        <v>0</v>
      </c>
      <c r="M47" s="62" t="b">
        <v>0</v>
      </c>
      <c r="N47" s="62" t="b">
        <v>0</v>
      </c>
      <c r="O47" s="62" t="b">
        <v>0</v>
      </c>
      <c r="P47" s="61" t="b">
        <v>0</v>
      </c>
      <c r="Q47" s="61" t="b">
        <v>0</v>
      </c>
      <c r="R47" s="61" t="b">
        <v>0</v>
      </c>
      <c r="S47" s="61" t="b">
        <v>0</v>
      </c>
      <c r="T47" s="61" t="b">
        <v>0</v>
      </c>
      <c r="U47" s="61" t="b">
        <v>0</v>
      </c>
      <c r="V47" s="61" t="b">
        <v>0</v>
      </c>
      <c r="W47" s="62" t="b">
        <v>0</v>
      </c>
      <c r="X47" s="62" t="b">
        <v>0</v>
      </c>
      <c r="Y47" s="62" t="b">
        <v>0</v>
      </c>
      <c r="Z47" s="62" t="b">
        <v>0</v>
      </c>
      <c r="AA47" s="62" t="b">
        <v>0</v>
      </c>
      <c r="AB47" s="62" t="b">
        <v>0</v>
      </c>
      <c r="AC47" s="62" t="b">
        <v>0</v>
      </c>
      <c r="AD47" s="61" t="b">
        <v>0</v>
      </c>
      <c r="AE47" s="61" t="b">
        <v>0</v>
      </c>
      <c r="AF47" s="61" t="b">
        <v>0</v>
      </c>
      <c r="AG47" s="61" t="b">
        <v>0</v>
      </c>
      <c r="AH47" s="61" t="b">
        <v>0</v>
      </c>
      <c r="AI47" s="61" t="b">
        <v>0</v>
      </c>
      <c r="AJ47" s="61" t="b">
        <v>0</v>
      </c>
      <c r="AK47" s="62" t="b">
        <v>0</v>
      </c>
      <c r="AL47" s="63" t="b">
        <v>0</v>
      </c>
      <c r="AM47" s="24">
        <f>COUNTIF(B47:AL47,TRUE)</f>
        <v>0</v>
      </c>
      <c r="AO47" s="47" t="str" cm="1">
        <f t="array" aca="1" ref="AO47" ca="1">_xlfn.LET(_xlpm.rng,B47:AL47,_xlpm.days,$B$46:$AL$46,_xlpm.today,$AT$28,_xlpm.data,1*_xlfn.TOCOL(_xlfn._xlws.FILTER(_xlpm.rng,(_xlpm.days&lt;&gt;"")*(_xlpm.days&lt;=_xlpm.today))),IFERROR(SUM(_xlpm.data)/ROWS(_xlpm.data),"-"))</f>
        <v>-</v>
      </c>
      <c r="AP47" s="48"/>
      <c r="AQ47" s="49" cm="1">
        <f t="array" ref="AQ47">MAX(_xlfn.LET(_xlpm.days,B47:AL47,_xlfn.SCAN(0,1*_xlpm.days,_xlfn.LAMBDA(_xlpm.a,_xlpm.v,IF(_xlpm.v&gt;0,_xlpm.a+1,0)))))</f>
        <v>0</v>
      </c>
      <c r="AW47" s="42">
        <v>46429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2</v>
      </c>
    </row>
    <row r="48" spans="1:62" ht="15" customHeight="1" thickBot="1" x14ac:dyDescent="0.25">
      <c r="A48" s="72" t="str">
        <f t="shared" ref="A48:A50" si="29">A43</f>
        <v/>
      </c>
      <c r="B48" s="61" t="b">
        <v>0</v>
      </c>
      <c r="C48" s="61" t="b">
        <v>0</v>
      </c>
      <c r="D48" s="61" t="b">
        <v>0</v>
      </c>
      <c r="E48" s="61" t="b">
        <v>0</v>
      </c>
      <c r="F48" s="61" t="b">
        <v>0</v>
      </c>
      <c r="G48" s="61" t="b">
        <v>0</v>
      </c>
      <c r="H48" s="61" t="b">
        <v>0</v>
      </c>
      <c r="I48" s="62" t="b">
        <v>0</v>
      </c>
      <c r="J48" s="62" t="b">
        <v>0</v>
      </c>
      <c r="K48" s="62" t="b">
        <v>0</v>
      </c>
      <c r="L48" s="62" t="b">
        <v>0</v>
      </c>
      <c r="M48" s="62" t="b">
        <v>0</v>
      </c>
      <c r="N48" s="62" t="b">
        <v>0</v>
      </c>
      <c r="O48" s="62" t="b">
        <v>0</v>
      </c>
      <c r="P48" s="61" t="b">
        <v>0</v>
      </c>
      <c r="Q48" s="61" t="b">
        <v>0</v>
      </c>
      <c r="R48" s="61" t="b">
        <v>0</v>
      </c>
      <c r="S48" s="61" t="b">
        <v>0</v>
      </c>
      <c r="T48" s="61" t="b">
        <v>0</v>
      </c>
      <c r="U48" s="61" t="b">
        <v>0</v>
      </c>
      <c r="V48" s="61" t="b">
        <v>0</v>
      </c>
      <c r="W48" s="62" t="b">
        <v>0</v>
      </c>
      <c r="X48" s="62" t="b">
        <v>0</v>
      </c>
      <c r="Y48" s="62" t="b">
        <v>0</v>
      </c>
      <c r="Z48" s="62" t="b">
        <v>0</v>
      </c>
      <c r="AA48" s="62" t="b">
        <v>0</v>
      </c>
      <c r="AB48" s="62" t="b">
        <v>0</v>
      </c>
      <c r="AC48" s="62" t="b">
        <v>0</v>
      </c>
      <c r="AD48" s="61" t="b">
        <v>0</v>
      </c>
      <c r="AE48" s="61" t="b">
        <v>0</v>
      </c>
      <c r="AF48" s="61" t="b">
        <v>0</v>
      </c>
      <c r="AG48" s="61" t="b">
        <v>0</v>
      </c>
      <c r="AH48" s="61" t="b">
        <v>0</v>
      </c>
      <c r="AI48" s="61" t="b">
        <v>0</v>
      </c>
      <c r="AJ48" s="61" t="b">
        <v>0</v>
      </c>
      <c r="AK48" s="62" t="b">
        <v>0</v>
      </c>
      <c r="AL48" s="63" t="b">
        <v>0</v>
      </c>
      <c r="AM48" s="24">
        <f t="shared" ref="AM48:AM50" si="30">COUNTIF(B48:AL48,TRUE)</f>
        <v>0</v>
      </c>
      <c r="AO48" s="47" t="str" cm="1">
        <f t="array" aca="1" ref="AO48" ca="1">_xlfn.LET(_xlpm.rng,B48:AL48,_xlpm.days,$B$46:$AL$46,_xlpm.today,$AT$28,_xlpm.data,1*_xlfn.TOCOL(_xlfn._xlws.FILTER(_xlpm.rng,(_xlpm.days&lt;&gt;"")*(_xlpm.days&lt;=_xlpm.today))),IFERROR(SUM(_xlpm.data)/ROWS(_xlpm.data),"-"))</f>
        <v>-</v>
      </c>
      <c r="AP48" s="48"/>
      <c r="AQ48" s="49" cm="1">
        <f t="array" ref="AQ48">MAX(_xlfn.LET(_xlpm.days,B48:AL48,_xlfn.SCAN(0,1*_xlpm.days,_xlfn.LAMBDA(_xlpm.a,_xlpm.v,IF(_xlpm.v&gt;0,_xlpm.a+1,0)))))</f>
        <v>0</v>
      </c>
      <c r="AW48" s="42">
        <v>46430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2</v>
      </c>
    </row>
    <row r="49" spans="1:62" ht="15" customHeight="1" thickBot="1" x14ac:dyDescent="0.25">
      <c r="A49" s="72" t="str">
        <f t="shared" si="29"/>
        <v/>
      </c>
      <c r="B49" s="61" t="b">
        <v>0</v>
      </c>
      <c r="C49" s="61" t="b">
        <v>0</v>
      </c>
      <c r="D49" s="61" t="b">
        <v>0</v>
      </c>
      <c r="E49" s="61" t="b">
        <v>0</v>
      </c>
      <c r="F49" s="61" t="b">
        <v>0</v>
      </c>
      <c r="G49" s="61" t="b">
        <v>0</v>
      </c>
      <c r="H49" s="61" t="b">
        <v>0</v>
      </c>
      <c r="I49" s="62" t="b">
        <v>0</v>
      </c>
      <c r="J49" s="62" t="b">
        <v>0</v>
      </c>
      <c r="K49" s="62" t="b">
        <v>0</v>
      </c>
      <c r="L49" s="62" t="b">
        <v>0</v>
      </c>
      <c r="M49" s="62" t="b">
        <v>0</v>
      </c>
      <c r="N49" s="62" t="b">
        <v>0</v>
      </c>
      <c r="O49" s="62" t="b">
        <v>0</v>
      </c>
      <c r="P49" s="61" t="b">
        <v>0</v>
      </c>
      <c r="Q49" s="61" t="b">
        <v>0</v>
      </c>
      <c r="R49" s="61" t="b">
        <v>0</v>
      </c>
      <c r="S49" s="61" t="b">
        <v>0</v>
      </c>
      <c r="T49" s="61" t="b">
        <v>0</v>
      </c>
      <c r="U49" s="61" t="b">
        <v>0</v>
      </c>
      <c r="V49" s="61" t="b">
        <v>0</v>
      </c>
      <c r="W49" s="62" t="b">
        <v>0</v>
      </c>
      <c r="X49" s="62" t="b">
        <v>0</v>
      </c>
      <c r="Y49" s="62" t="b">
        <v>0</v>
      </c>
      <c r="Z49" s="62" t="b">
        <v>0</v>
      </c>
      <c r="AA49" s="62" t="b">
        <v>0</v>
      </c>
      <c r="AB49" s="62" t="b">
        <v>0</v>
      </c>
      <c r="AC49" s="62" t="b">
        <v>0</v>
      </c>
      <c r="AD49" s="61" t="b">
        <v>0</v>
      </c>
      <c r="AE49" s="61" t="b">
        <v>0</v>
      </c>
      <c r="AF49" s="61" t="b">
        <v>0</v>
      </c>
      <c r="AG49" s="61" t="b">
        <v>0</v>
      </c>
      <c r="AH49" s="61" t="b">
        <v>0</v>
      </c>
      <c r="AI49" s="61" t="b">
        <v>0</v>
      </c>
      <c r="AJ49" s="61" t="b">
        <v>0</v>
      </c>
      <c r="AK49" s="62" t="b">
        <v>0</v>
      </c>
      <c r="AL49" s="63" t="b">
        <v>0</v>
      </c>
      <c r="AM49" s="24">
        <f t="shared" si="30"/>
        <v>0</v>
      </c>
      <c r="AO49" s="47" t="str" cm="1">
        <f t="array" aca="1" ref="AO49" ca="1">_xlfn.LET(_xlpm.rng,B49:AL49,_xlpm.days,$B$46:$AL$46,_xlpm.today,$AT$28,_xlpm.data,1*_xlfn.TOCOL(_xlfn._xlws.FILTER(_xlpm.rng,(_xlpm.days&lt;&gt;"")*(_xlpm.days&lt;=_xlpm.today))),IFERROR(SUM(_xlpm.data)/ROWS(_xlpm.data),"-"))</f>
        <v>-</v>
      </c>
      <c r="AP49" s="48"/>
      <c r="AQ49" s="49" cm="1">
        <f t="array" ref="AQ49">MAX(_xlfn.LET(_xlpm.days,B49:AL49,_xlfn.SCAN(0,1*_xlpm.days,_xlfn.LAMBDA(_xlpm.a,_xlpm.v,IF(_xlpm.v&gt;0,_xlpm.a+1,0)))))</f>
        <v>0</v>
      </c>
      <c r="AW49" s="42">
        <v>46431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2</v>
      </c>
    </row>
    <row r="50" spans="1:62" ht="15" customHeight="1" thickBot="1" x14ac:dyDescent="0.25">
      <c r="A50" s="72" t="str">
        <f t="shared" si="29"/>
        <v/>
      </c>
      <c r="B50" s="61" t="b">
        <v>0</v>
      </c>
      <c r="C50" s="61" t="b">
        <v>0</v>
      </c>
      <c r="D50" s="61" t="b">
        <v>0</v>
      </c>
      <c r="E50" s="61" t="b">
        <v>0</v>
      </c>
      <c r="F50" s="61" t="b">
        <v>0</v>
      </c>
      <c r="G50" s="61" t="b">
        <v>0</v>
      </c>
      <c r="H50" s="61" t="b">
        <v>0</v>
      </c>
      <c r="I50" s="62" t="b">
        <v>0</v>
      </c>
      <c r="J50" s="62" t="b">
        <v>0</v>
      </c>
      <c r="K50" s="62" t="b">
        <v>0</v>
      </c>
      <c r="L50" s="62" t="b">
        <v>0</v>
      </c>
      <c r="M50" s="62" t="b">
        <v>0</v>
      </c>
      <c r="N50" s="62" t="b">
        <v>0</v>
      </c>
      <c r="O50" s="62" t="b">
        <v>0</v>
      </c>
      <c r="P50" s="61" t="b">
        <v>0</v>
      </c>
      <c r="Q50" s="61" t="b">
        <v>0</v>
      </c>
      <c r="R50" s="61" t="b">
        <v>0</v>
      </c>
      <c r="S50" s="61" t="b">
        <v>0</v>
      </c>
      <c r="T50" s="61" t="b">
        <v>0</v>
      </c>
      <c r="U50" s="61" t="b">
        <v>0</v>
      </c>
      <c r="V50" s="61" t="b">
        <v>0</v>
      </c>
      <c r="W50" s="62" t="b">
        <v>0</v>
      </c>
      <c r="X50" s="62" t="b">
        <v>0</v>
      </c>
      <c r="Y50" s="62" t="b">
        <v>0</v>
      </c>
      <c r="Z50" s="62" t="b">
        <v>0</v>
      </c>
      <c r="AA50" s="62" t="b">
        <v>0</v>
      </c>
      <c r="AB50" s="62" t="b">
        <v>0</v>
      </c>
      <c r="AC50" s="62" t="b">
        <v>0</v>
      </c>
      <c r="AD50" s="61" t="b">
        <v>0</v>
      </c>
      <c r="AE50" s="61" t="b">
        <v>0</v>
      </c>
      <c r="AF50" s="61" t="b">
        <v>0</v>
      </c>
      <c r="AG50" s="61" t="b">
        <v>0</v>
      </c>
      <c r="AH50" s="61" t="b">
        <v>0</v>
      </c>
      <c r="AI50" s="61" t="b">
        <v>0</v>
      </c>
      <c r="AJ50" s="61" t="b">
        <v>0</v>
      </c>
      <c r="AK50" s="62" t="b">
        <v>0</v>
      </c>
      <c r="AL50" s="63" t="b">
        <v>0</v>
      </c>
      <c r="AM50" s="24">
        <f t="shared" si="30"/>
        <v>0</v>
      </c>
      <c r="AO50" s="47" t="str" cm="1">
        <f t="array" aca="1" ref="AO50" ca="1">_xlfn.LET(_xlpm.rng,B50:AL50,_xlpm.days,$B$46:$AL$46,_xlpm.today,$AT$28,_xlpm.data,1*_xlfn.TOCOL(_xlfn._xlws.FILTER(_xlpm.rng,(_xlpm.days&lt;&gt;"")*(_xlpm.days&lt;=_xlpm.today))),IFERROR(SUM(_xlpm.data)/ROWS(_xlpm.data),"-"))</f>
        <v>-</v>
      </c>
      <c r="AP50" s="48"/>
      <c r="AQ50" s="49" cm="1">
        <f t="array" ref="AQ50">MAX(_xlfn.LET(_xlpm.days,B50:AL50,_xlfn.SCAN(0,1*_xlpm.days,_xlfn.LAMBDA(_xlpm.a,_xlpm.v,IF(_xlpm.v&gt;0,_xlpm.a+1,0)))))</f>
        <v>0</v>
      </c>
      <c r="AW50" s="42">
        <v>46432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2</v>
      </c>
    </row>
    <row r="51" spans="1:62" s="18" customFormat="1" ht="15" customHeight="1" thickBot="1" x14ac:dyDescent="0.25">
      <c r="A51" s="71">
        <f>DATE(YEAR(A46+35),MONTH(A46+35),1)</f>
        <v>46661</v>
      </c>
      <c r="B51" s="64" t="str">
        <f>IF(WEEKDAY(A51,1)=$AT$24,A51,"")</f>
        <v/>
      </c>
      <c r="C51" s="64" t="str">
        <f>IF(B51="",IF(WEEKDAY(A51,1)=MOD($AT$24,7)+1,A51,""),B51+1)</f>
        <v/>
      </c>
      <c r="D51" s="64" t="str">
        <f>IF(C51="",IF(WEEKDAY(A51,1)=MOD($AT$24+1,7)+1,A51,""),C51+1)</f>
        <v/>
      </c>
      <c r="E51" s="64" t="str">
        <f>IF(D51="",IF(WEEKDAY(A51,1)=MOD($AT$24+2,7)+1,A51,""),D51+1)</f>
        <v/>
      </c>
      <c r="F51" s="64" t="str">
        <f>IF(E51="",IF(WEEKDAY(A51,1)=MOD($AT$24+3,7)+1,A51,""),E51+1)</f>
        <v/>
      </c>
      <c r="G51" s="64">
        <f>IF(F51="",IF(WEEKDAY(A51,1)=MOD($AT$24+4,7)+1,A51,""),F51+1)</f>
        <v>46661</v>
      </c>
      <c r="H51" s="64">
        <f>IF(G51="",IF(WEEKDAY(A51,1)=MOD($AT$24+5,7)+1,A51,""),G51+1)</f>
        <v>46662</v>
      </c>
      <c r="I51" s="65">
        <f>IF(H51="","",IF(MONTH(H51+1)&lt;&gt;MONTH(H51),"",H51+1))</f>
        <v>46663</v>
      </c>
      <c r="J51" s="66">
        <f t="shared" ref="J51:AL51" si="31">IF(I51="","",IF(MONTH(I51+1)&lt;&gt;MONTH(I51),"",I51+1))</f>
        <v>46664</v>
      </c>
      <c r="K51" s="66">
        <f t="shared" si="31"/>
        <v>46665</v>
      </c>
      <c r="L51" s="66">
        <f t="shared" si="31"/>
        <v>46666</v>
      </c>
      <c r="M51" s="66">
        <f t="shared" si="31"/>
        <v>46667</v>
      </c>
      <c r="N51" s="66">
        <f t="shared" si="31"/>
        <v>46668</v>
      </c>
      <c r="O51" s="67">
        <f t="shared" si="31"/>
        <v>46669</v>
      </c>
      <c r="P51" s="64">
        <f t="shared" si="31"/>
        <v>46670</v>
      </c>
      <c r="Q51" s="64">
        <f t="shared" si="31"/>
        <v>46671</v>
      </c>
      <c r="R51" s="64">
        <f t="shared" si="31"/>
        <v>46672</v>
      </c>
      <c r="S51" s="64">
        <f t="shared" si="31"/>
        <v>46673</v>
      </c>
      <c r="T51" s="64">
        <f t="shared" si="31"/>
        <v>46674</v>
      </c>
      <c r="U51" s="64">
        <f t="shared" si="31"/>
        <v>46675</v>
      </c>
      <c r="V51" s="68">
        <f t="shared" si="31"/>
        <v>46676</v>
      </c>
      <c r="W51" s="66">
        <f t="shared" si="31"/>
        <v>46677</v>
      </c>
      <c r="X51" s="66">
        <f t="shared" si="31"/>
        <v>46678</v>
      </c>
      <c r="Y51" s="66">
        <f t="shared" si="31"/>
        <v>46679</v>
      </c>
      <c r="Z51" s="66">
        <f t="shared" si="31"/>
        <v>46680</v>
      </c>
      <c r="AA51" s="66">
        <f t="shared" si="31"/>
        <v>46681</v>
      </c>
      <c r="AB51" s="66">
        <f t="shared" si="31"/>
        <v>46682</v>
      </c>
      <c r="AC51" s="66">
        <f t="shared" si="31"/>
        <v>46683</v>
      </c>
      <c r="AD51" s="69">
        <f t="shared" si="31"/>
        <v>46684</v>
      </c>
      <c r="AE51" s="64">
        <f t="shared" si="31"/>
        <v>46685</v>
      </c>
      <c r="AF51" s="64">
        <f t="shared" si="31"/>
        <v>46686</v>
      </c>
      <c r="AG51" s="64">
        <f t="shared" si="31"/>
        <v>46687</v>
      </c>
      <c r="AH51" s="64">
        <f t="shared" si="31"/>
        <v>46688</v>
      </c>
      <c r="AI51" s="64">
        <f t="shared" si="31"/>
        <v>46689</v>
      </c>
      <c r="AJ51" s="68">
        <f t="shared" si="31"/>
        <v>46690</v>
      </c>
      <c r="AK51" s="66">
        <f t="shared" si="31"/>
        <v>46691</v>
      </c>
      <c r="AL51" s="70" t="str">
        <f t="shared" si="31"/>
        <v/>
      </c>
      <c r="AM51" s="75" t="s">
        <v>11</v>
      </c>
      <c r="AN51" s="1"/>
      <c r="AO51" s="48"/>
      <c r="AP51" s="48"/>
      <c r="AQ51" s="51"/>
      <c r="AR51" s="1"/>
      <c r="AS51" s="1"/>
      <c r="AT51" s="1"/>
      <c r="AW51" s="42">
        <v>46433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2</v>
      </c>
      <c r="BD51" s="40"/>
      <c r="BE51" s="40"/>
      <c r="BF51" s="40"/>
      <c r="BG51" s="40"/>
      <c r="BH51"/>
      <c r="BI51"/>
      <c r="BJ51"/>
    </row>
    <row r="52" spans="1:62" ht="15" customHeight="1" thickBot="1" x14ac:dyDescent="0.25">
      <c r="A52" s="72" t="str">
        <f>A47</f>
        <v>8 Hours of Sleep</v>
      </c>
      <c r="B52" s="61" t="b">
        <v>0</v>
      </c>
      <c r="C52" s="61" t="b">
        <v>0</v>
      </c>
      <c r="D52" s="61" t="b">
        <v>0</v>
      </c>
      <c r="E52" s="61" t="b">
        <v>0</v>
      </c>
      <c r="F52" s="61" t="b">
        <v>0</v>
      </c>
      <c r="G52" s="61" t="b">
        <v>0</v>
      </c>
      <c r="H52" s="61" t="b">
        <v>0</v>
      </c>
      <c r="I52" s="62" t="b">
        <v>0</v>
      </c>
      <c r="J52" s="62" t="b">
        <v>0</v>
      </c>
      <c r="K52" s="62" t="b">
        <v>0</v>
      </c>
      <c r="L52" s="62" t="b">
        <v>0</v>
      </c>
      <c r="M52" s="62" t="b">
        <v>0</v>
      </c>
      <c r="N52" s="62" t="b">
        <v>0</v>
      </c>
      <c r="O52" s="62" t="b">
        <v>0</v>
      </c>
      <c r="P52" s="61" t="b">
        <v>0</v>
      </c>
      <c r="Q52" s="61" t="b">
        <v>0</v>
      </c>
      <c r="R52" s="61" t="b">
        <v>0</v>
      </c>
      <c r="S52" s="61" t="b">
        <v>0</v>
      </c>
      <c r="T52" s="61" t="b">
        <v>0</v>
      </c>
      <c r="U52" s="61" t="b">
        <v>0</v>
      </c>
      <c r="V52" s="61" t="b">
        <v>0</v>
      </c>
      <c r="W52" s="62" t="b">
        <v>0</v>
      </c>
      <c r="X52" s="62" t="b">
        <v>0</v>
      </c>
      <c r="Y52" s="62" t="b">
        <v>0</v>
      </c>
      <c r="Z52" s="62" t="b">
        <v>0</v>
      </c>
      <c r="AA52" s="62" t="b">
        <v>0</v>
      </c>
      <c r="AB52" s="62" t="b">
        <v>0</v>
      </c>
      <c r="AC52" s="62" t="b">
        <v>0</v>
      </c>
      <c r="AD52" s="61" t="b">
        <v>0</v>
      </c>
      <c r="AE52" s="61" t="b">
        <v>0</v>
      </c>
      <c r="AF52" s="61" t="b">
        <v>0</v>
      </c>
      <c r="AG52" s="61" t="b">
        <v>0</v>
      </c>
      <c r="AH52" s="61" t="b">
        <v>0</v>
      </c>
      <c r="AI52" s="61" t="b">
        <v>0</v>
      </c>
      <c r="AJ52" s="61" t="b">
        <v>0</v>
      </c>
      <c r="AK52" s="62" t="b">
        <v>0</v>
      </c>
      <c r="AL52" s="63" t="b">
        <v>0</v>
      </c>
      <c r="AM52" s="24">
        <f>COUNTIF(B52:AL52,TRUE)</f>
        <v>0</v>
      </c>
      <c r="AO52" s="47" t="str" cm="1">
        <f t="array" aca="1" ref="AO52" ca="1">_xlfn.LET(_xlpm.rng,B52:AL52,_xlpm.days,$B$51:$AL$51,_xlpm.today,$AT$28,_xlpm.data,1*_xlfn.TOCOL(_xlfn._xlws.FILTER(_xlpm.rng,(_xlpm.days&lt;&gt;"")*(_xlpm.days&lt;=_xlpm.today))),IFERROR(SUM(_xlpm.data)/ROWS(_xlpm.data),"-"))</f>
        <v>-</v>
      </c>
      <c r="AP52" s="48"/>
      <c r="AQ52" s="49" cm="1">
        <f t="array" ref="AQ52">MAX(_xlfn.LET(_xlpm.days,B52:AL52,_xlfn.SCAN(0,1*_xlpm.days,_xlfn.LAMBDA(_xlpm.a,_xlpm.v,IF(_xlpm.v&gt;0,_xlpm.a+1,0)))))</f>
        <v>0</v>
      </c>
      <c r="AW52" s="42">
        <v>46434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2</v>
      </c>
    </row>
    <row r="53" spans="1:62" ht="15" customHeight="1" thickBot="1" x14ac:dyDescent="0.25">
      <c r="A53" s="72" t="str">
        <f t="shared" ref="A53:A55" si="32">A48</f>
        <v/>
      </c>
      <c r="B53" s="61" t="b">
        <v>0</v>
      </c>
      <c r="C53" s="61" t="b">
        <v>0</v>
      </c>
      <c r="D53" s="61" t="b">
        <v>0</v>
      </c>
      <c r="E53" s="61" t="b">
        <v>0</v>
      </c>
      <c r="F53" s="61" t="b">
        <v>0</v>
      </c>
      <c r="G53" s="61" t="b">
        <v>0</v>
      </c>
      <c r="H53" s="61" t="b">
        <v>0</v>
      </c>
      <c r="I53" s="62" t="b">
        <v>0</v>
      </c>
      <c r="J53" s="62" t="b">
        <v>0</v>
      </c>
      <c r="K53" s="62" t="b">
        <v>0</v>
      </c>
      <c r="L53" s="62" t="b">
        <v>0</v>
      </c>
      <c r="M53" s="62" t="b">
        <v>0</v>
      </c>
      <c r="N53" s="62" t="b">
        <v>0</v>
      </c>
      <c r="O53" s="62" t="b">
        <v>0</v>
      </c>
      <c r="P53" s="61" t="b">
        <v>0</v>
      </c>
      <c r="Q53" s="61" t="b">
        <v>0</v>
      </c>
      <c r="R53" s="61" t="b">
        <v>0</v>
      </c>
      <c r="S53" s="61" t="b">
        <v>0</v>
      </c>
      <c r="T53" s="61" t="b">
        <v>0</v>
      </c>
      <c r="U53" s="61" t="b">
        <v>0</v>
      </c>
      <c r="V53" s="61" t="b">
        <v>0</v>
      </c>
      <c r="W53" s="62" t="b">
        <v>0</v>
      </c>
      <c r="X53" s="62" t="b">
        <v>0</v>
      </c>
      <c r="Y53" s="62" t="b">
        <v>0</v>
      </c>
      <c r="Z53" s="62" t="b">
        <v>0</v>
      </c>
      <c r="AA53" s="62" t="b">
        <v>0</v>
      </c>
      <c r="AB53" s="62" t="b">
        <v>0</v>
      </c>
      <c r="AC53" s="62" t="b">
        <v>0</v>
      </c>
      <c r="AD53" s="61" t="b">
        <v>0</v>
      </c>
      <c r="AE53" s="61" t="b">
        <v>0</v>
      </c>
      <c r="AF53" s="61" t="b">
        <v>0</v>
      </c>
      <c r="AG53" s="61" t="b">
        <v>0</v>
      </c>
      <c r="AH53" s="61" t="b">
        <v>0</v>
      </c>
      <c r="AI53" s="61" t="b">
        <v>0</v>
      </c>
      <c r="AJ53" s="61" t="b">
        <v>0</v>
      </c>
      <c r="AK53" s="62" t="b">
        <v>0</v>
      </c>
      <c r="AL53" s="63" t="b">
        <v>0</v>
      </c>
      <c r="AM53" s="24">
        <f t="shared" ref="AM53:AM55" si="33">COUNTIF(B53:AL53,TRUE)</f>
        <v>0</v>
      </c>
      <c r="AO53" s="47" t="str" cm="1">
        <f t="array" aca="1" ref="AO53" ca="1">_xlfn.LET(_xlpm.rng,B53:AL53,_xlpm.days,$B$51:$AL$51,_xlpm.today,$AT$28,_xlpm.data,1*_xlfn.TOCOL(_xlfn._xlws.FILTER(_xlpm.rng,(_xlpm.days&lt;&gt;"")*(_xlpm.days&lt;=_xlpm.today))),IFERROR(SUM(_xlpm.data)/ROWS(_xlpm.data),"-"))</f>
        <v>-</v>
      </c>
      <c r="AP53" s="48"/>
      <c r="AQ53" s="49" cm="1">
        <f t="array" ref="AQ53">MAX(_xlfn.LET(_xlpm.days,B53:AL53,_xlfn.SCAN(0,1*_xlpm.days,_xlfn.LAMBDA(_xlpm.a,_xlpm.v,IF(_xlpm.v&gt;0,_xlpm.a+1,0)))))</f>
        <v>0</v>
      </c>
      <c r="AW53" s="42">
        <v>46435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2</v>
      </c>
    </row>
    <row r="54" spans="1:62" ht="15" customHeight="1" thickBot="1" x14ac:dyDescent="0.25">
      <c r="A54" s="72" t="str">
        <f t="shared" si="32"/>
        <v/>
      </c>
      <c r="B54" s="61" t="b">
        <v>0</v>
      </c>
      <c r="C54" s="61" t="b">
        <v>0</v>
      </c>
      <c r="D54" s="61" t="b">
        <v>0</v>
      </c>
      <c r="E54" s="61" t="b">
        <v>0</v>
      </c>
      <c r="F54" s="61" t="b">
        <v>0</v>
      </c>
      <c r="G54" s="61" t="b">
        <v>0</v>
      </c>
      <c r="H54" s="61" t="b">
        <v>0</v>
      </c>
      <c r="I54" s="62" t="b">
        <v>0</v>
      </c>
      <c r="J54" s="62" t="b">
        <v>0</v>
      </c>
      <c r="K54" s="62" t="b">
        <v>0</v>
      </c>
      <c r="L54" s="62" t="b">
        <v>0</v>
      </c>
      <c r="M54" s="62" t="b">
        <v>0</v>
      </c>
      <c r="N54" s="62" t="b">
        <v>0</v>
      </c>
      <c r="O54" s="62" t="b">
        <v>0</v>
      </c>
      <c r="P54" s="61" t="b">
        <v>0</v>
      </c>
      <c r="Q54" s="61" t="b">
        <v>0</v>
      </c>
      <c r="R54" s="61" t="b">
        <v>0</v>
      </c>
      <c r="S54" s="61" t="b">
        <v>0</v>
      </c>
      <c r="T54" s="61" t="b">
        <v>0</v>
      </c>
      <c r="U54" s="61" t="b">
        <v>0</v>
      </c>
      <c r="V54" s="61" t="b">
        <v>0</v>
      </c>
      <c r="W54" s="62" t="b">
        <v>0</v>
      </c>
      <c r="X54" s="62" t="b">
        <v>0</v>
      </c>
      <c r="Y54" s="62" t="b">
        <v>0</v>
      </c>
      <c r="Z54" s="62" t="b">
        <v>0</v>
      </c>
      <c r="AA54" s="62" t="b">
        <v>0</v>
      </c>
      <c r="AB54" s="62" t="b">
        <v>0</v>
      </c>
      <c r="AC54" s="62" t="b">
        <v>0</v>
      </c>
      <c r="AD54" s="61" t="b">
        <v>0</v>
      </c>
      <c r="AE54" s="61" t="b">
        <v>0</v>
      </c>
      <c r="AF54" s="61" t="b">
        <v>0</v>
      </c>
      <c r="AG54" s="61" t="b">
        <v>0</v>
      </c>
      <c r="AH54" s="61" t="b">
        <v>0</v>
      </c>
      <c r="AI54" s="61" t="b">
        <v>0</v>
      </c>
      <c r="AJ54" s="61" t="b">
        <v>0</v>
      </c>
      <c r="AK54" s="62" t="b">
        <v>0</v>
      </c>
      <c r="AL54" s="63" t="b">
        <v>0</v>
      </c>
      <c r="AM54" s="24">
        <f t="shared" si="33"/>
        <v>0</v>
      </c>
      <c r="AO54" s="47" t="str" cm="1">
        <f t="array" aca="1" ref="AO54" ca="1">_xlfn.LET(_xlpm.rng,B54:AL54,_xlpm.days,$B$51:$AL$51,_xlpm.today,$AT$28,_xlpm.data,1*_xlfn.TOCOL(_xlfn._xlws.FILTER(_xlpm.rng,(_xlpm.days&lt;&gt;"")*(_xlpm.days&lt;=_xlpm.today))),IFERROR(SUM(_xlpm.data)/ROWS(_xlpm.data),"-"))</f>
        <v>-</v>
      </c>
      <c r="AP54" s="48"/>
      <c r="AQ54" s="49" cm="1">
        <f t="array" ref="AQ54">MAX(_xlfn.LET(_xlpm.days,B54:AL54,_xlfn.SCAN(0,1*_xlpm.days,_xlfn.LAMBDA(_xlpm.a,_xlpm.v,IF(_xlpm.v&gt;0,_xlpm.a+1,0)))))</f>
        <v>0</v>
      </c>
      <c r="AW54" s="42">
        <v>46436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2</v>
      </c>
    </row>
    <row r="55" spans="1:62" ht="15" customHeight="1" thickBot="1" x14ac:dyDescent="0.25">
      <c r="A55" s="72" t="str">
        <f t="shared" si="32"/>
        <v/>
      </c>
      <c r="B55" s="61" t="b">
        <v>0</v>
      </c>
      <c r="C55" s="61" t="b">
        <v>0</v>
      </c>
      <c r="D55" s="61" t="b">
        <v>0</v>
      </c>
      <c r="E55" s="61" t="b">
        <v>0</v>
      </c>
      <c r="F55" s="61" t="b">
        <v>0</v>
      </c>
      <c r="G55" s="61" t="b">
        <v>0</v>
      </c>
      <c r="H55" s="61" t="b">
        <v>0</v>
      </c>
      <c r="I55" s="62" t="b">
        <v>0</v>
      </c>
      <c r="J55" s="62" t="b">
        <v>0</v>
      </c>
      <c r="K55" s="62" t="b">
        <v>0</v>
      </c>
      <c r="L55" s="62" t="b">
        <v>0</v>
      </c>
      <c r="M55" s="62" t="b">
        <v>0</v>
      </c>
      <c r="N55" s="62" t="b">
        <v>0</v>
      </c>
      <c r="O55" s="62" t="b">
        <v>0</v>
      </c>
      <c r="P55" s="61" t="b">
        <v>0</v>
      </c>
      <c r="Q55" s="61" t="b">
        <v>0</v>
      </c>
      <c r="R55" s="61" t="b">
        <v>0</v>
      </c>
      <c r="S55" s="61" t="b">
        <v>0</v>
      </c>
      <c r="T55" s="61" t="b">
        <v>0</v>
      </c>
      <c r="U55" s="61" t="b">
        <v>0</v>
      </c>
      <c r="V55" s="61" t="b">
        <v>0</v>
      </c>
      <c r="W55" s="62" t="b">
        <v>0</v>
      </c>
      <c r="X55" s="62" t="b">
        <v>0</v>
      </c>
      <c r="Y55" s="62" t="b">
        <v>0</v>
      </c>
      <c r="Z55" s="62" t="b">
        <v>0</v>
      </c>
      <c r="AA55" s="62" t="b">
        <v>0</v>
      </c>
      <c r="AB55" s="62" t="b">
        <v>0</v>
      </c>
      <c r="AC55" s="62" t="b">
        <v>0</v>
      </c>
      <c r="AD55" s="61" t="b">
        <v>0</v>
      </c>
      <c r="AE55" s="61" t="b">
        <v>0</v>
      </c>
      <c r="AF55" s="61" t="b">
        <v>0</v>
      </c>
      <c r="AG55" s="61" t="b">
        <v>0</v>
      </c>
      <c r="AH55" s="61" t="b">
        <v>0</v>
      </c>
      <c r="AI55" s="61" t="b">
        <v>0</v>
      </c>
      <c r="AJ55" s="61" t="b">
        <v>0</v>
      </c>
      <c r="AK55" s="62" t="b">
        <v>0</v>
      </c>
      <c r="AL55" s="63" t="b">
        <v>0</v>
      </c>
      <c r="AM55" s="24">
        <f t="shared" si="33"/>
        <v>0</v>
      </c>
      <c r="AO55" s="47" t="str" cm="1">
        <f t="array" aca="1" ref="AO55" ca="1">_xlfn.LET(_xlpm.rng,B55:AL55,_xlpm.days,$B$51:$AL$51,_xlpm.today,$AT$28,_xlpm.data,1*_xlfn.TOCOL(_xlfn._xlws.FILTER(_xlpm.rng,(_xlpm.days&lt;&gt;"")*(_xlpm.days&lt;=_xlpm.today))),IFERROR(SUM(_xlpm.data)/ROWS(_xlpm.data),"-"))</f>
        <v>-</v>
      </c>
      <c r="AP55" s="48"/>
      <c r="AQ55" s="49" cm="1">
        <f t="array" ref="AQ55">MAX(_xlfn.LET(_xlpm.days,B55:AL55,_xlfn.SCAN(0,1*_xlpm.days,_xlfn.LAMBDA(_xlpm.a,_xlpm.v,IF(_xlpm.v&gt;0,_xlpm.a+1,0)))))</f>
        <v>0</v>
      </c>
      <c r="AW55" s="42">
        <v>46437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2</v>
      </c>
    </row>
    <row r="56" spans="1:62" s="18" customFormat="1" ht="15" customHeight="1" thickBot="1" x14ac:dyDescent="0.25">
      <c r="A56" s="71">
        <f>DATE(YEAR(A51+35),MONTH(A51+35),1)</f>
        <v>46692</v>
      </c>
      <c r="B56" s="64" t="str">
        <f>IF(WEEKDAY(A56,1)=$AT$24,A56,"")</f>
        <v/>
      </c>
      <c r="C56" s="64">
        <f>IF(B56="",IF(WEEKDAY(A56,1)=MOD($AT$24,7)+1,A56,""),B56+1)</f>
        <v>46692</v>
      </c>
      <c r="D56" s="64">
        <f>IF(C56="",IF(WEEKDAY(A56,1)=MOD($AT$24+1,7)+1,A56,""),C56+1)</f>
        <v>46693</v>
      </c>
      <c r="E56" s="64">
        <f>IF(D56="",IF(WEEKDAY(A56,1)=MOD($AT$24+2,7)+1,A56,""),D56+1)</f>
        <v>46694</v>
      </c>
      <c r="F56" s="64">
        <f>IF(E56="",IF(WEEKDAY(A56,1)=MOD($AT$24+3,7)+1,A56,""),E56+1)</f>
        <v>46695</v>
      </c>
      <c r="G56" s="64">
        <f>IF(F56="",IF(WEEKDAY(A56,1)=MOD($AT$24+4,7)+1,A56,""),F56+1)</f>
        <v>46696</v>
      </c>
      <c r="H56" s="64">
        <f>IF(G56="",IF(WEEKDAY(A56,1)=MOD($AT$24+5,7)+1,A56,""),G56+1)</f>
        <v>46697</v>
      </c>
      <c r="I56" s="65">
        <f>IF(H56="","",IF(MONTH(H56+1)&lt;&gt;MONTH(H56),"",H56+1))</f>
        <v>46698</v>
      </c>
      <c r="J56" s="66">
        <f t="shared" ref="J56:AL56" si="34">IF(I56="","",IF(MONTH(I56+1)&lt;&gt;MONTH(I56),"",I56+1))</f>
        <v>46699</v>
      </c>
      <c r="K56" s="66">
        <f t="shared" si="34"/>
        <v>46700</v>
      </c>
      <c r="L56" s="66">
        <f t="shared" si="34"/>
        <v>46701</v>
      </c>
      <c r="M56" s="66">
        <f t="shared" si="34"/>
        <v>46702</v>
      </c>
      <c r="N56" s="66">
        <f t="shared" si="34"/>
        <v>46703</v>
      </c>
      <c r="O56" s="67">
        <f t="shared" si="34"/>
        <v>46704</v>
      </c>
      <c r="P56" s="64">
        <f t="shared" si="34"/>
        <v>46705</v>
      </c>
      <c r="Q56" s="64">
        <f t="shared" si="34"/>
        <v>46706</v>
      </c>
      <c r="R56" s="64">
        <f t="shared" si="34"/>
        <v>46707</v>
      </c>
      <c r="S56" s="64">
        <f t="shared" si="34"/>
        <v>46708</v>
      </c>
      <c r="T56" s="64">
        <f t="shared" si="34"/>
        <v>46709</v>
      </c>
      <c r="U56" s="64">
        <f t="shared" si="34"/>
        <v>46710</v>
      </c>
      <c r="V56" s="68">
        <f t="shared" si="34"/>
        <v>46711</v>
      </c>
      <c r="W56" s="66">
        <f t="shared" si="34"/>
        <v>46712</v>
      </c>
      <c r="X56" s="66">
        <f t="shared" si="34"/>
        <v>46713</v>
      </c>
      <c r="Y56" s="66">
        <f t="shared" si="34"/>
        <v>46714</v>
      </c>
      <c r="Z56" s="66">
        <f t="shared" si="34"/>
        <v>46715</v>
      </c>
      <c r="AA56" s="66">
        <f t="shared" si="34"/>
        <v>46716</v>
      </c>
      <c r="AB56" s="66">
        <f t="shared" si="34"/>
        <v>46717</v>
      </c>
      <c r="AC56" s="66">
        <f t="shared" si="34"/>
        <v>46718</v>
      </c>
      <c r="AD56" s="69">
        <f t="shared" si="34"/>
        <v>46719</v>
      </c>
      <c r="AE56" s="64">
        <f t="shared" si="34"/>
        <v>46720</v>
      </c>
      <c r="AF56" s="64">
        <f t="shared" si="34"/>
        <v>46721</v>
      </c>
      <c r="AG56" s="64" t="str">
        <f t="shared" si="34"/>
        <v/>
      </c>
      <c r="AH56" s="64" t="str">
        <f t="shared" si="34"/>
        <v/>
      </c>
      <c r="AI56" s="64" t="str">
        <f t="shared" si="34"/>
        <v/>
      </c>
      <c r="AJ56" s="68" t="str">
        <f t="shared" si="34"/>
        <v/>
      </c>
      <c r="AK56" s="66" t="str">
        <f t="shared" si="34"/>
        <v/>
      </c>
      <c r="AL56" s="70" t="str">
        <f t="shared" si="34"/>
        <v/>
      </c>
      <c r="AM56" s="75" t="s">
        <v>11</v>
      </c>
      <c r="AN56" s="1"/>
      <c r="AO56" s="48"/>
      <c r="AP56" s="48"/>
      <c r="AQ56" s="51"/>
      <c r="AR56" s="1"/>
      <c r="AS56" s="1"/>
      <c r="AT56" s="1"/>
      <c r="AW56" s="42">
        <v>46438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2</v>
      </c>
      <c r="BD56" s="40"/>
      <c r="BE56" s="40"/>
      <c r="BF56" s="40"/>
      <c r="BG56" s="40"/>
      <c r="BH56"/>
      <c r="BI56"/>
      <c r="BJ56"/>
    </row>
    <row r="57" spans="1:62" ht="15" customHeight="1" thickBot="1" x14ac:dyDescent="0.25">
      <c r="A57" s="72" t="str">
        <f>A52</f>
        <v>8 Hours of Sleep</v>
      </c>
      <c r="B57" s="61" t="b">
        <v>0</v>
      </c>
      <c r="C57" s="61" t="b">
        <v>0</v>
      </c>
      <c r="D57" s="61" t="b">
        <v>0</v>
      </c>
      <c r="E57" s="61" t="b">
        <v>0</v>
      </c>
      <c r="F57" s="61" t="b">
        <v>0</v>
      </c>
      <c r="G57" s="61" t="b">
        <v>0</v>
      </c>
      <c r="H57" s="61" t="b">
        <v>0</v>
      </c>
      <c r="I57" s="62" t="b">
        <v>0</v>
      </c>
      <c r="J57" s="62" t="b">
        <v>0</v>
      </c>
      <c r="K57" s="62" t="b">
        <v>0</v>
      </c>
      <c r="L57" s="62" t="b">
        <v>0</v>
      </c>
      <c r="M57" s="62" t="b">
        <v>0</v>
      </c>
      <c r="N57" s="62" t="b">
        <v>0</v>
      </c>
      <c r="O57" s="62" t="b">
        <v>0</v>
      </c>
      <c r="P57" s="61" t="b">
        <v>0</v>
      </c>
      <c r="Q57" s="61" t="b">
        <v>0</v>
      </c>
      <c r="R57" s="61" t="b">
        <v>0</v>
      </c>
      <c r="S57" s="61" t="b">
        <v>0</v>
      </c>
      <c r="T57" s="61" t="b">
        <v>0</v>
      </c>
      <c r="U57" s="61" t="b">
        <v>0</v>
      </c>
      <c r="V57" s="61" t="b">
        <v>0</v>
      </c>
      <c r="W57" s="62" t="b">
        <v>0</v>
      </c>
      <c r="X57" s="62" t="b">
        <v>0</v>
      </c>
      <c r="Y57" s="62" t="b">
        <v>0</v>
      </c>
      <c r="Z57" s="62" t="b">
        <v>0</v>
      </c>
      <c r="AA57" s="62" t="b">
        <v>0</v>
      </c>
      <c r="AB57" s="62" t="b">
        <v>0</v>
      </c>
      <c r="AC57" s="62" t="b">
        <v>0</v>
      </c>
      <c r="AD57" s="61" t="b">
        <v>0</v>
      </c>
      <c r="AE57" s="61" t="b">
        <v>0</v>
      </c>
      <c r="AF57" s="61" t="b">
        <v>0</v>
      </c>
      <c r="AG57" s="61" t="b">
        <v>0</v>
      </c>
      <c r="AH57" s="61" t="b">
        <v>0</v>
      </c>
      <c r="AI57" s="61" t="b">
        <v>0</v>
      </c>
      <c r="AJ57" s="61" t="b">
        <v>0</v>
      </c>
      <c r="AK57" s="62" t="b">
        <v>0</v>
      </c>
      <c r="AL57" s="63" t="b">
        <v>0</v>
      </c>
      <c r="AM57" s="24">
        <f>COUNTIF(B57:AL57,TRUE)</f>
        <v>0</v>
      </c>
      <c r="AO57" s="47" t="str" cm="1">
        <f t="array" aca="1" ref="AO57" ca="1">_xlfn.LET(_xlpm.rng,B57:AL57,_xlpm.days,$B$56:$AL$56,_xlpm.today,$AT$28,_xlpm.data,1*_xlfn.TOCOL(_xlfn._xlws.FILTER(_xlpm.rng,(_xlpm.days&lt;&gt;"")*(_xlpm.days&lt;=_xlpm.today))),IFERROR(SUM(_xlpm.data)/ROWS(_xlpm.data),"-"))</f>
        <v>-</v>
      </c>
      <c r="AP57" s="48"/>
      <c r="AQ57" s="49" cm="1">
        <f t="array" ref="AQ57">MAX(_xlfn.LET(_xlpm.days,B57:AL57,_xlfn.SCAN(0,1*_xlpm.days,_xlfn.LAMBDA(_xlpm.a,_xlpm.v,IF(_xlpm.v&gt;0,_xlpm.a+1,0)))))</f>
        <v>0</v>
      </c>
      <c r="AW57" s="42">
        <v>46439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2</v>
      </c>
    </row>
    <row r="58" spans="1:62" ht="15" customHeight="1" thickBot="1" x14ac:dyDescent="0.25">
      <c r="A58" s="72" t="str">
        <f t="shared" ref="A58:A60" si="35">A53</f>
        <v/>
      </c>
      <c r="B58" s="61" t="b">
        <v>0</v>
      </c>
      <c r="C58" s="61" t="b">
        <v>0</v>
      </c>
      <c r="D58" s="61" t="b">
        <v>0</v>
      </c>
      <c r="E58" s="61" t="b">
        <v>0</v>
      </c>
      <c r="F58" s="61" t="b">
        <v>0</v>
      </c>
      <c r="G58" s="61" t="b">
        <v>0</v>
      </c>
      <c r="H58" s="61" t="b">
        <v>0</v>
      </c>
      <c r="I58" s="62" t="b">
        <v>0</v>
      </c>
      <c r="J58" s="62" t="b">
        <v>0</v>
      </c>
      <c r="K58" s="62" t="b">
        <v>0</v>
      </c>
      <c r="L58" s="62" t="b">
        <v>0</v>
      </c>
      <c r="M58" s="62" t="b">
        <v>0</v>
      </c>
      <c r="N58" s="62" t="b">
        <v>0</v>
      </c>
      <c r="O58" s="62" t="b">
        <v>0</v>
      </c>
      <c r="P58" s="61" t="b">
        <v>0</v>
      </c>
      <c r="Q58" s="61" t="b">
        <v>0</v>
      </c>
      <c r="R58" s="61" t="b">
        <v>0</v>
      </c>
      <c r="S58" s="61" t="b">
        <v>0</v>
      </c>
      <c r="T58" s="61" t="b">
        <v>0</v>
      </c>
      <c r="U58" s="61" t="b">
        <v>0</v>
      </c>
      <c r="V58" s="61" t="b">
        <v>0</v>
      </c>
      <c r="W58" s="62" t="b">
        <v>0</v>
      </c>
      <c r="X58" s="62" t="b">
        <v>0</v>
      </c>
      <c r="Y58" s="62" t="b">
        <v>0</v>
      </c>
      <c r="Z58" s="62" t="b">
        <v>0</v>
      </c>
      <c r="AA58" s="62" t="b">
        <v>0</v>
      </c>
      <c r="AB58" s="62" t="b">
        <v>0</v>
      </c>
      <c r="AC58" s="62" t="b">
        <v>0</v>
      </c>
      <c r="AD58" s="61" t="b">
        <v>0</v>
      </c>
      <c r="AE58" s="61" t="b">
        <v>0</v>
      </c>
      <c r="AF58" s="61" t="b">
        <v>0</v>
      </c>
      <c r="AG58" s="61" t="b">
        <v>0</v>
      </c>
      <c r="AH58" s="61" t="b">
        <v>0</v>
      </c>
      <c r="AI58" s="61" t="b">
        <v>0</v>
      </c>
      <c r="AJ58" s="61" t="b">
        <v>0</v>
      </c>
      <c r="AK58" s="62" t="b">
        <v>0</v>
      </c>
      <c r="AL58" s="63" t="b">
        <v>0</v>
      </c>
      <c r="AM58" s="24">
        <f t="shared" ref="AM58:AM60" si="36">COUNTIF(B58:AL58,TRUE)</f>
        <v>0</v>
      </c>
      <c r="AO58" s="47" t="str" cm="1">
        <f t="array" aca="1" ref="AO58" ca="1">_xlfn.LET(_xlpm.rng,B58:AL58,_xlpm.days,$B$56:$AL$56,_xlpm.today,$AT$28,_xlpm.data,1*_xlfn.TOCOL(_xlfn._xlws.FILTER(_xlpm.rng,(_xlpm.days&lt;&gt;"")*(_xlpm.days&lt;=_xlpm.today))),IFERROR(SUM(_xlpm.data)/ROWS(_xlpm.data),"-"))</f>
        <v>-</v>
      </c>
      <c r="AP58" s="48"/>
      <c r="AQ58" s="49" cm="1">
        <f t="array" ref="AQ58">MAX(_xlfn.LET(_xlpm.days,B58:AL58,_xlfn.SCAN(0,1*_xlpm.days,_xlfn.LAMBDA(_xlpm.a,_xlpm.v,IF(_xlpm.v&gt;0,_xlpm.a+1,0)))))</f>
        <v>0</v>
      </c>
      <c r="AW58" s="42">
        <v>46440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2</v>
      </c>
    </row>
    <row r="59" spans="1:62" ht="15" customHeight="1" thickBot="1" x14ac:dyDescent="0.25">
      <c r="A59" s="72" t="str">
        <f t="shared" si="35"/>
        <v/>
      </c>
      <c r="B59" s="61" t="b">
        <v>0</v>
      </c>
      <c r="C59" s="61" t="b">
        <v>0</v>
      </c>
      <c r="D59" s="61" t="b">
        <v>0</v>
      </c>
      <c r="E59" s="61" t="b">
        <v>0</v>
      </c>
      <c r="F59" s="61" t="b">
        <v>0</v>
      </c>
      <c r="G59" s="61" t="b">
        <v>0</v>
      </c>
      <c r="H59" s="61" t="b">
        <v>0</v>
      </c>
      <c r="I59" s="62" t="b">
        <v>0</v>
      </c>
      <c r="J59" s="62" t="b">
        <v>0</v>
      </c>
      <c r="K59" s="62" t="b">
        <v>0</v>
      </c>
      <c r="L59" s="62" t="b">
        <v>0</v>
      </c>
      <c r="M59" s="62" t="b">
        <v>0</v>
      </c>
      <c r="N59" s="62" t="b">
        <v>0</v>
      </c>
      <c r="O59" s="62" t="b">
        <v>0</v>
      </c>
      <c r="P59" s="61" t="b">
        <v>0</v>
      </c>
      <c r="Q59" s="61" t="b">
        <v>0</v>
      </c>
      <c r="R59" s="61" t="b">
        <v>0</v>
      </c>
      <c r="S59" s="61" t="b">
        <v>0</v>
      </c>
      <c r="T59" s="61" t="b">
        <v>0</v>
      </c>
      <c r="U59" s="61" t="b">
        <v>0</v>
      </c>
      <c r="V59" s="61" t="b">
        <v>0</v>
      </c>
      <c r="W59" s="62" t="b">
        <v>0</v>
      </c>
      <c r="X59" s="62" t="b">
        <v>0</v>
      </c>
      <c r="Y59" s="62" t="b">
        <v>0</v>
      </c>
      <c r="Z59" s="62" t="b">
        <v>0</v>
      </c>
      <c r="AA59" s="62" t="b">
        <v>0</v>
      </c>
      <c r="AB59" s="62" t="b">
        <v>0</v>
      </c>
      <c r="AC59" s="62" t="b">
        <v>0</v>
      </c>
      <c r="AD59" s="61" t="b">
        <v>0</v>
      </c>
      <c r="AE59" s="61" t="b">
        <v>0</v>
      </c>
      <c r="AF59" s="61" t="b">
        <v>0</v>
      </c>
      <c r="AG59" s="61" t="b">
        <v>0</v>
      </c>
      <c r="AH59" s="61" t="b">
        <v>0</v>
      </c>
      <c r="AI59" s="61" t="b">
        <v>0</v>
      </c>
      <c r="AJ59" s="61" t="b">
        <v>0</v>
      </c>
      <c r="AK59" s="62" t="b">
        <v>0</v>
      </c>
      <c r="AL59" s="63" t="b">
        <v>0</v>
      </c>
      <c r="AM59" s="24">
        <f t="shared" si="36"/>
        <v>0</v>
      </c>
      <c r="AO59" s="47" t="str" cm="1">
        <f t="array" aca="1" ref="AO59" ca="1">_xlfn.LET(_xlpm.rng,B59:AL59,_xlpm.days,$B$56:$AL$56,_xlpm.today,$AT$28,_xlpm.data,1*_xlfn.TOCOL(_xlfn._xlws.FILTER(_xlpm.rng,(_xlpm.days&lt;&gt;"")*(_xlpm.days&lt;=_xlpm.today))),IFERROR(SUM(_xlpm.data)/ROWS(_xlpm.data),"-"))</f>
        <v>-</v>
      </c>
      <c r="AP59" s="48"/>
      <c r="AQ59" s="49" cm="1">
        <f t="array" ref="AQ59">MAX(_xlfn.LET(_xlpm.days,B59:AL59,_xlfn.SCAN(0,1*_xlpm.days,_xlfn.LAMBDA(_xlpm.a,_xlpm.v,IF(_xlpm.v&gt;0,_xlpm.a+1,0)))))</f>
        <v>0</v>
      </c>
      <c r="AW59" s="42">
        <v>46441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2</v>
      </c>
    </row>
    <row r="60" spans="1:62" ht="15" customHeight="1" thickBot="1" x14ac:dyDescent="0.25">
      <c r="A60" s="72" t="str">
        <f t="shared" si="35"/>
        <v/>
      </c>
      <c r="B60" s="61" t="b">
        <v>0</v>
      </c>
      <c r="C60" s="61" t="b">
        <v>0</v>
      </c>
      <c r="D60" s="61" t="b">
        <v>0</v>
      </c>
      <c r="E60" s="61" t="b">
        <v>0</v>
      </c>
      <c r="F60" s="61" t="b">
        <v>0</v>
      </c>
      <c r="G60" s="61" t="b">
        <v>0</v>
      </c>
      <c r="H60" s="61" t="b">
        <v>0</v>
      </c>
      <c r="I60" s="62" t="b">
        <v>0</v>
      </c>
      <c r="J60" s="62" t="b">
        <v>0</v>
      </c>
      <c r="K60" s="62" t="b">
        <v>0</v>
      </c>
      <c r="L60" s="62" t="b">
        <v>0</v>
      </c>
      <c r="M60" s="62" t="b">
        <v>0</v>
      </c>
      <c r="N60" s="62" t="b">
        <v>0</v>
      </c>
      <c r="O60" s="62" t="b">
        <v>0</v>
      </c>
      <c r="P60" s="61" t="b">
        <v>0</v>
      </c>
      <c r="Q60" s="61" t="b">
        <v>0</v>
      </c>
      <c r="R60" s="61" t="b">
        <v>0</v>
      </c>
      <c r="S60" s="61" t="b">
        <v>0</v>
      </c>
      <c r="T60" s="61" t="b">
        <v>0</v>
      </c>
      <c r="U60" s="61" t="b">
        <v>0</v>
      </c>
      <c r="V60" s="61" t="b">
        <v>0</v>
      </c>
      <c r="W60" s="62" t="b">
        <v>0</v>
      </c>
      <c r="X60" s="62" t="b">
        <v>0</v>
      </c>
      <c r="Y60" s="62" t="b">
        <v>0</v>
      </c>
      <c r="Z60" s="62" t="b">
        <v>0</v>
      </c>
      <c r="AA60" s="62" t="b">
        <v>0</v>
      </c>
      <c r="AB60" s="62" t="b">
        <v>0</v>
      </c>
      <c r="AC60" s="62" t="b">
        <v>0</v>
      </c>
      <c r="AD60" s="61" t="b">
        <v>0</v>
      </c>
      <c r="AE60" s="61" t="b">
        <v>0</v>
      </c>
      <c r="AF60" s="61" t="b">
        <v>0</v>
      </c>
      <c r="AG60" s="61" t="b">
        <v>0</v>
      </c>
      <c r="AH60" s="61" t="b">
        <v>0</v>
      </c>
      <c r="AI60" s="61" t="b">
        <v>0</v>
      </c>
      <c r="AJ60" s="61" t="b">
        <v>0</v>
      </c>
      <c r="AK60" s="62" t="b">
        <v>0</v>
      </c>
      <c r="AL60" s="63" t="b">
        <v>0</v>
      </c>
      <c r="AM60" s="24">
        <f t="shared" si="36"/>
        <v>0</v>
      </c>
      <c r="AO60" s="47" t="str" cm="1">
        <f t="array" aca="1" ref="AO60" ca="1">_xlfn.LET(_xlpm.rng,B60:AL60,_xlpm.days,$B$56:$AL$56,_xlpm.today,$AT$28,_xlpm.data,1*_xlfn.TOCOL(_xlfn._xlws.FILTER(_xlpm.rng,(_xlpm.days&lt;&gt;"")*(_xlpm.days&lt;=_xlpm.today))),IFERROR(SUM(_xlpm.data)/ROWS(_xlpm.data),"-"))</f>
        <v>-</v>
      </c>
      <c r="AP60" s="48"/>
      <c r="AQ60" s="49" cm="1">
        <f t="array" ref="AQ60">MAX(_xlfn.LET(_xlpm.days,B60:AL60,_xlfn.SCAN(0,1*_xlpm.days,_xlfn.LAMBDA(_xlpm.a,_xlpm.v,IF(_xlpm.v&gt;0,_xlpm.a+1,0)))))</f>
        <v>0</v>
      </c>
      <c r="AW60" s="42">
        <v>46442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2</v>
      </c>
    </row>
    <row r="61" spans="1:62" s="18" customFormat="1" ht="15" customHeight="1" thickBot="1" x14ac:dyDescent="0.25">
      <c r="A61" s="71">
        <f>DATE(YEAR(A56+35),MONTH(A56+35),1)</f>
        <v>46722</v>
      </c>
      <c r="B61" s="64" t="str">
        <f>IF(WEEKDAY(A61,1)=$AT$24,A61,"")</f>
        <v/>
      </c>
      <c r="C61" s="64" t="str">
        <f>IF(B61="",IF(WEEKDAY(A61,1)=MOD($AT$24,7)+1,A61,""),B61+1)</f>
        <v/>
      </c>
      <c r="D61" s="64" t="str">
        <f>IF(C61="",IF(WEEKDAY(A61,1)=MOD($AT$24+1,7)+1,A61,""),C61+1)</f>
        <v/>
      </c>
      <c r="E61" s="64">
        <f>IF(D61="",IF(WEEKDAY(A61,1)=MOD($AT$24+2,7)+1,A61,""),D61+1)</f>
        <v>46722</v>
      </c>
      <c r="F61" s="64">
        <f>IF(E61="",IF(WEEKDAY(A61,1)=MOD($AT$24+3,7)+1,A61,""),E61+1)</f>
        <v>46723</v>
      </c>
      <c r="G61" s="64">
        <f>IF(F61="",IF(WEEKDAY(A61,1)=MOD($AT$24+4,7)+1,A61,""),F61+1)</f>
        <v>46724</v>
      </c>
      <c r="H61" s="64">
        <f>IF(G61="",IF(WEEKDAY(A61,1)=MOD($AT$24+5,7)+1,A61,""),G61+1)</f>
        <v>46725</v>
      </c>
      <c r="I61" s="65">
        <f>IF(H61="","",IF(MONTH(H61+1)&lt;&gt;MONTH(H61),"",H61+1))</f>
        <v>46726</v>
      </c>
      <c r="J61" s="66">
        <f t="shared" ref="J61:AL61" si="37">IF(I61="","",IF(MONTH(I61+1)&lt;&gt;MONTH(I61),"",I61+1))</f>
        <v>46727</v>
      </c>
      <c r="K61" s="66">
        <f t="shared" si="37"/>
        <v>46728</v>
      </c>
      <c r="L61" s="66">
        <f t="shared" si="37"/>
        <v>46729</v>
      </c>
      <c r="M61" s="66">
        <f t="shared" si="37"/>
        <v>46730</v>
      </c>
      <c r="N61" s="66">
        <f t="shared" si="37"/>
        <v>46731</v>
      </c>
      <c r="O61" s="67">
        <f t="shared" si="37"/>
        <v>46732</v>
      </c>
      <c r="P61" s="64">
        <f t="shared" si="37"/>
        <v>46733</v>
      </c>
      <c r="Q61" s="64">
        <f t="shared" si="37"/>
        <v>46734</v>
      </c>
      <c r="R61" s="64">
        <f t="shared" si="37"/>
        <v>46735</v>
      </c>
      <c r="S61" s="64">
        <f t="shared" si="37"/>
        <v>46736</v>
      </c>
      <c r="T61" s="64">
        <f t="shared" si="37"/>
        <v>46737</v>
      </c>
      <c r="U61" s="64">
        <f t="shared" si="37"/>
        <v>46738</v>
      </c>
      <c r="V61" s="68">
        <f t="shared" si="37"/>
        <v>46739</v>
      </c>
      <c r="W61" s="66">
        <f t="shared" si="37"/>
        <v>46740</v>
      </c>
      <c r="X61" s="66">
        <f t="shared" si="37"/>
        <v>46741</v>
      </c>
      <c r="Y61" s="66">
        <f t="shared" si="37"/>
        <v>46742</v>
      </c>
      <c r="Z61" s="66">
        <f t="shared" si="37"/>
        <v>46743</v>
      </c>
      <c r="AA61" s="66">
        <f t="shared" si="37"/>
        <v>46744</v>
      </c>
      <c r="AB61" s="66">
        <f t="shared" si="37"/>
        <v>46745</v>
      </c>
      <c r="AC61" s="66">
        <f t="shared" si="37"/>
        <v>46746</v>
      </c>
      <c r="AD61" s="69">
        <f t="shared" si="37"/>
        <v>46747</v>
      </c>
      <c r="AE61" s="64">
        <f t="shared" si="37"/>
        <v>46748</v>
      </c>
      <c r="AF61" s="64">
        <f t="shared" si="37"/>
        <v>46749</v>
      </c>
      <c r="AG61" s="64">
        <f t="shared" si="37"/>
        <v>46750</v>
      </c>
      <c r="AH61" s="64">
        <f t="shared" si="37"/>
        <v>46751</v>
      </c>
      <c r="AI61" s="64">
        <f t="shared" si="37"/>
        <v>46752</v>
      </c>
      <c r="AJ61" s="68" t="str">
        <f t="shared" si="37"/>
        <v/>
      </c>
      <c r="AK61" s="66" t="str">
        <f t="shared" si="37"/>
        <v/>
      </c>
      <c r="AL61" s="70" t="str">
        <f t="shared" si="37"/>
        <v/>
      </c>
      <c r="AM61" s="75" t="s">
        <v>11</v>
      </c>
      <c r="AN61" s="1"/>
      <c r="AO61" s="48"/>
      <c r="AP61" s="48"/>
      <c r="AQ61" s="51"/>
      <c r="AR61" s="1"/>
      <c r="AS61" s="1"/>
      <c r="AT61" s="1"/>
      <c r="AW61" s="42">
        <v>46443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2</v>
      </c>
      <c r="BD61" s="40"/>
      <c r="BE61" s="40"/>
      <c r="BF61" s="40"/>
      <c r="BG61" s="40"/>
      <c r="BH61"/>
      <c r="BI61"/>
      <c r="BJ61"/>
    </row>
    <row r="62" spans="1:62" ht="15" customHeight="1" thickBot="1" x14ac:dyDescent="0.25">
      <c r="A62" s="72" t="str">
        <f>A57</f>
        <v>8 Hours of Sleep</v>
      </c>
      <c r="B62" s="61" t="b">
        <v>0</v>
      </c>
      <c r="C62" s="61" t="b">
        <v>0</v>
      </c>
      <c r="D62" s="61" t="b">
        <v>0</v>
      </c>
      <c r="E62" s="61" t="b">
        <v>0</v>
      </c>
      <c r="F62" s="61" t="b">
        <v>0</v>
      </c>
      <c r="G62" s="61" t="b">
        <v>0</v>
      </c>
      <c r="H62" s="61" t="b">
        <v>0</v>
      </c>
      <c r="I62" s="62" t="b">
        <v>0</v>
      </c>
      <c r="J62" s="62" t="b">
        <v>0</v>
      </c>
      <c r="K62" s="62" t="b">
        <v>0</v>
      </c>
      <c r="L62" s="62" t="b">
        <v>0</v>
      </c>
      <c r="M62" s="62" t="b">
        <v>0</v>
      </c>
      <c r="N62" s="62" t="b">
        <v>0</v>
      </c>
      <c r="O62" s="62" t="b">
        <v>0</v>
      </c>
      <c r="P62" s="61" t="b">
        <v>0</v>
      </c>
      <c r="Q62" s="61" t="b">
        <v>0</v>
      </c>
      <c r="R62" s="61" t="b">
        <v>0</v>
      </c>
      <c r="S62" s="61" t="b">
        <v>0</v>
      </c>
      <c r="T62" s="61" t="b">
        <v>0</v>
      </c>
      <c r="U62" s="61" t="b">
        <v>0</v>
      </c>
      <c r="V62" s="61" t="b">
        <v>0</v>
      </c>
      <c r="W62" s="62" t="b">
        <v>0</v>
      </c>
      <c r="X62" s="62" t="b">
        <v>0</v>
      </c>
      <c r="Y62" s="62" t="b">
        <v>0</v>
      </c>
      <c r="Z62" s="62" t="b">
        <v>0</v>
      </c>
      <c r="AA62" s="62" t="b">
        <v>0</v>
      </c>
      <c r="AB62" s="62" t="b">
        <v>0</v>
      </c>
      <c r="AC62" s="62" t="b">
        <v>0</v>
      </c>
      <c r="AD62" s="61" t="b">
        <v>0</v>
      </c>
      <c r="AE62" s="61" t="b">
        <v>0</v>
      </c>
      <c r="AF62" s="61" t="b">
        <v>0</v>
      </c>
      <c r="AG62" s="61" t="b">
        <v>0</v>
      </c>
      <c r="AH62" s="61" t="b">
        <v>0</v>
      </c>
      <c r="AI62" s="61" t="b">
        <v>0</v>
      </c>
      <c r="AJ62" s="61" t="b">
        <v>0</v>
      </c>
      <c r="AK62" s="62" t="b">
        <v>0</v>
      </c>
      <c r="AL62" s="63" t="b">
        <v>0</v>
      </c>
      <c r="AM62" s="24">
        <f>COUNTIF(B62:AL62,TRUE)</f>
        <v>0</v>
      </c>
      <c r="AO62" s="47" t="str" cm="1">
        <f t="array" aca="1" ref="AO62" ca="1">_xlfn.LET(_xlpm.rng,B62:AL62,_xlpm.days,$B$61:$AL$61,_xlpm.today,$AT$28,_xlpm.data,1*_xlfn.TOCOL(_xlfn._xlws.FILTER(_xlpm.rng,(_xlpm.days&lt;&gt;"")*(_xlpm.days&lt;=_xlpm.today))),IFERROR(SUM(_xlpm.data)/ROWS(_xlpm.data),"-"))</f>
        <v>-</v>
      </c>
      <c r="AP62" s="48"/>
      <c r="AQ62" s="49" cm="1">
        <f t="array" ref="AQ62">MAX(_xlfn.LET(_xlpm.days,B62:AL62,_xlfn.SCAN(0,1*_xlpm.days,_xlfn.LAMBDA(_xlpm.a,_xlpm.v,IF(_xlpm.v&gt;0,_xlpm.a+1,0)))))</f>
        <v>0</v>
      </c>
      <c r="AW62" s="42">
        <v>46444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2</v>
      </c>
    </row>
    <row r="63" spans="1:62" ht="15" customHeight="1" thickBot="1" x14ac:dyDescent="0.25">
      <c r="A63" s="72" t="str">
        <f t="shared" ref="A63:A65" si="38">A58</f>
        <v/>
      </c>
      <c r="B63" s="61" t="b">
        <v>0</v>
      </c>
      <c r="C63" s="61" t="b">
        <v>0</v>
      </c>
      <c r="D63" s="61" t="b">
        <v>0</v>
      </c>
      <c r="E63" s="61" t="b">
        <v>0</v>
      </c>
      <c r="F63" s="61" t="b">
        <v>0</v>
      </c>
      <c r="G63" s="61" t="b">
        <v>0</v>
      </c>
      <c r="H63" s="61" t="b">
        <v>0</v>
      </c>
      <c r="I63" s="62" t="b">
        <v>0</v>
      </c>
      <c r="J63" s="62" t="b">
        <v>0</v>
      </c>
      <c r="K63" s="62" t="b">
        <v>0</v>
      </c>
      <c r="L63" s="62" t="b">
        <v>0</v>
      </c>
      <c r="M63" s="62" t="b">
        <v>0</v>
      </c>
      <c r="N63" s="62" t="b">
        <v>0</v>
      </c>
      <c r="O63" s="62" t="b">
        <v>0</v>
      </c>
      <c r="P63" s="61" t="b">
        <v>0</v>
      </c>
      <c r="Q63" s="61" t="b">
        <v>0</v>
      </c>
      <c r="R63" s="61" t="b">
        <v>0</v>
      </c>
      <c r="S63" s="61" t="b">
        <v>0</v>
      </c>
      <c r="T63" s="61" t="b">
        <v>0</v>
      </c>
      <c r="U63" s="61" t="b">
        <v>0</v>
      </c>
      <c r="V63" s="61" t="b">
        <v>0</v>
      </c>
      <c r="W63" s="62" t="b">
        <v>0</v>
      </c>
      <c r="X63" s="62" t="b">
        <v>0</v>
      </c>
      <c r="Y63" s="62" t="b">
        <v>0</v>
      </c>
      <c r="Z63" s="62" t="b">
        <v>0</v>
      </c>
      <c r="AA63" s="62" t="b">
        <v>0</v>
      </c>
      <c r="AB63" s="62" t="b">
        <v>0</v>
      </c>
      <c r="AC63" s="62" t="b">
        <v>0</v>
      </c>
      <c r="AD63" s="61" t="b">
        <v>0</v>
      </c>
      <c r="AE63" s="61" t="b">
        <v>0</v>
      </c>
      <c r="AF63" s="61" t="b">
        <v>0</v>
      </c>
      <c r="AG63" s="61" t="b">
        <v>0</v>
      </c>
      <c r="AH63" s="61" t="b">
        <v>0</v>
      </c>
      <c r="AI63" s="61" t="b">
        <v>0</v>
      </c>
      <c r="AJ63" s="61" t="b">
        <v>0</v>
      </c>
      <c r="AK63" s="62" t="b">
        <v>0</v>
      </c>
      <c r="AL63" s="63" t="b">
        <v>0</v>
      </c>
      <c r="AM63" s="24">
        <f t="shared" ref="AM63:AM65" si="39">COUNTIF(B63:AL63,TRUE)</f>
        <v>0</v>
      </c>
      <c r="AO63" s="47" t="str" cm="1">
        <f t="array" aca="1" ref="AO63" ca="1">_xlfn.LET(_xlpm.rng,B63:AL63,_xlpm.days,$B$61:$AL$61,_xlpm.today,$AT$28,_xlpm.data,1*_xlfn.TOCOL(_xlfn._xlws.FILTER(_xlpm.rng,(_xlpm.days&lt;&gt;"")*(_xlpm.days&lt;=_xlpm.today))),IFERROR(SUM(_xlpm.data)/ROWS(_xlpm.data),"-"))</f>
        <v>-</v>
      </c>
      <c r="AP63" s="48"/>
      <c r="AQ63" s="49" cm="1">
        <f t="array" ref="AQ63">MAX(_xlfn.LET(_xlpm.days,B63:AL63,_xlfn.SCAN(0,1*_xlpm.days,_xlfn.LAMBDA(_xlpm.a,_xlpm.v,IF(_xlpm.v&gt;0,_xlpm.a+1,0)))))</f>
        <v>0</v>
      </c>
      <c r="AW63" s="42">
        <v>46445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2</v>
      </c>
    </row>
    <row r="64" spans="1:62" ht="15" customHeight="1" thickBot="1" x14ac:dyDescent="0.25">
      <c r="A64" s="72" t="str">
        <f t="shared" si="38"/>
        <v/>
      </c>
      <c r="B64" s="61" t="b">
        <v>0</v>
      </c>
      <c r="C64" s="61" t="b">
        <v>0</v>
      </c>
      <c r="D64" s="61" t="b">
        <v>0</v>
      </c>
      <c r="E64" s="61" t="b">
        <v>0</v>
      </c>
      <c r="F64" s="61" t="b">
        <v>0</v>
      </c>
      <c r="G64" s="61" t="b">
        <v>0</v>
      </c>
      <c r="H64" s="61" t="b">
        <v>0</v>
      </c>
      <c r="I64" s="62" t="b">
        <v>0</v>
      </c>
      <c r="J64" s="62" t="b">
        <v>0</v>
      </c>
      <c r="K64" s="62" t="b">
        <v>0</v>
      </c>
      <c r="L64" s="62" t="b">
        <v>0</v>
      </c>
      <c r="M64" s="62" t="b">
        <v>0</v>
      </c>
      <c r="N64" s="62" t="b">
        <v>0</v>
      </c>
      <c r="O64" s="62" t="b">
        <v>0</v>
      </c>
      <c r="P64" s="61" t="b">
        <v>0</v>
      </c>
      <c r="Q64" s="61" t="b">
        <v>0</v>
      </c>
      <c r="R64" s="61" t="b">
        <v>0</v>
      </c>
      <c r="S64" s="61" t="b">
        <v>0</v>
      </c>
      <c r="T64" s="61" t="b">
        <v>0</v>
      </c>
      <c r="U64" s="61" t="b">
        <v>0</v>
      </c>
      <c r="V64" s="61" t="b">
        <v>0</v>
      </c>
      <c r="W64" s="62" t="b">
        <v>0</v>
      </c>
      <c r="X64" s="62" t="b">
        <v>0</v>
      </c>
      <c r="Y64" s="62" t="b">
        <v>0</v>
      </c>
      <c r="Z64" s="62" t="b">
        <v>0</v>
      </c>
      <c r="AA64" s="62" t="b">
        <v>0</v>
      </c>
      <c r="AB64" s="62" t="b">
        <v>0</v>
      </c>
      <c r="AC64" s="62" t="b">
        <v>0</v>
      </c>
      <c r="AD64" s="61" t="b">
        <v>0</v>
      </c>
      <c r="AE64" s="61" t="b">
        <v>0</v>
      </c>
      <c r="AF64" s="61" t="b">
        <v>0</v>
      </c>
      <c r="AG64" s="61" t="b">
        <v>0</v>
      </c>
      <c r="AH64" s="61" t="b">
        <v>0</v>
      </c>
      <c r="AI64" s="61" t="b">
        <v>0</v>
      </c>
      <c r="AJ64" s="61" t="b">
        <v>0</v>
      </c>
      <c r="AK64" s="62" t="b">
        <v>0</v>
      </c>
      <c r="AL64" s="63" t="b">
        <v>0</v>
      </c>
      <c r="AM64" s="24">
        <f t="shared" si="39"/>
        <v>0</v>
      </c>
      <c r="AO64" s="47" t="str" cm="1">
        <f t="array" aca="1" ref="AO64" ca="1">_xlfn.LET(_xlpm.rng,B64:AL64,_xlpm.days,$B$61:$AL$61,_xlpm.today,$AT$28,_xlpm.data,1*_xlfn.TOCOL(_xlfn._xlws.FILTER(_xlpm.rng,(_xlpm.days&lt;&gt;"")*(_xlpm.days&lt;=_xlpm.today))),IFERROR(SUM(_xlpm.data)/ROWS(_xlpm.data),"-"))</f>
        <v>-</v>
      </c>
      <c r="AP64" s="48"/>
      <c r="AQ64" s="49" cm="1">
        <f t="array" ref="AQ64">MAX(_xlfn.LET(_xlpm.days,B64:AL64,_xlfn.SCAN(0,1*_xlpm.days,_xlfn.LAMBDA(_xlpm.a,_xlpm.v,IF(_xlpm.v&gt;0,_xlpm.a+1,0)))))</f>
        <v>0</v>
      </c>
      <c r="AW64" s="42">
        <v>46446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2</v>
      </c>
    </row>
    <row r="65" spans="1:55" ht="15" customHeight="1" thickBot="1" x14ac:dyDescent="0.25">
      <c r="A65" s="72" t="str">
        <f t="shared" si="38"/>
        <v/>
      </c>
      <c r="B65" s="61" t="b">
        <v>0</v>
      </c>
      <c r="C65" s="61" t="b">
        <v>0</v>
      </c>
      <c r="D65" s="61" t="b">
        <v>0</v>
      </c>
      <c r="E65" s="61" t="b">
        <v>0</v>
      </c>
      <c r="F65" s="61" t="b">
        <v>0</v>
      </c>
      <c r="G65" s="61" t="b">
        <v>0</v>
      </c>
      <c r="H65" s="61" t="b">
        <v>0</v>
      </c>
      <c r="I65" s="62" t="b">
        <v>0</v>
      </c>
      <c r="J65" s="62" t="b">
        <v>0</v>
      </c>
      <c r="K65" s="62" t="b">
        <v>0</v>
      </c>
      <c r="L65" s="62" t="b">
        <v>0</v>
      </c>
      <c r="M65" s="62" t="b">
        <v>0</v>
      </c>
      <c r="N65" s="62" t="b">
        <v>0</v>
      </c>
      <c r="O65" s="62" t="b">
        <v>0</v>
      </c>
      <c r="P65" s="61" t="b">
        <v>0</v>
      </c>
      <c r="Q65" s="61" t="b">
        <v>0</v>
      </c>
      <c r="R65" s="61" t="b">
        <v>0</v>
      </c>
      <c r="S65" s="61" t="b">
        <v>0</v>
      </c>
      <c r="T65" s="61" t="b">
        <v>0</v>
      </c>
      <c r="U65" s="61" t="b">
        <v>0</v>
      </c>
      <c r="V65" s="61" t="b">
        <v>0</v>
      </c>
      <c r="W65" s="62" t="b">
        <v>0</v>
      </c>
      <c r="X65" s="62" t="b">
        <v>0</v>
      </c>
      <c r="Y65" s="62" t="b">
        <v>0</v>
      </c>
      <c r="Z65" s="62" t="b">
        <v>0</v>
      </c>
      <c r="AA65" s="62" t="b">
        <v>0</v>
      </c>
      <c r="AB65" s="62" t="b">
        <v>0</v>
      </c>
      <c r="AC65" s="62" t="b">
        <v>0</v>
      </c>
      <c r="AD65" s="61" t="b">
        <v>0</v>
      </c>
      <c r="AE65" s="61" t="b">
        <v>0</v>
      </c>
      <c r="AF65" s="61" t="b">
        <v>0</v>
      </c>
      <c r="AG65" s="61" t="b">
        <v>0</v>
      </c>
      <c r="AH65" s="61" t="b">
        <v>0</v>
      </c>
      <c r="AI65" s="61" t="b">
        <v>0</v>
      </c>
      <c r="AJ65" s="61" t="b">
        <v>0</v>
      </c>
      <c r="AK65" s="62" t="b">
        <v>0</v>
      </c>
      <c r="AL65" s="63" t="b">
        <v>0</v>
      </c>
      <c r="AM65" s="24">
        <f t="shared" si="39"/>
        <v>0</v>
      </c>
      <c r="AO65" s="47" t="str" cm="1">
        <f t="array" aca="1" ref="AO65" ca="1">_xlfn.LET(_xlpm.rng,B65:AL65,_xlpm.days,$B$61:$AL$61,_xlpm.today,$AT$28,_xlpm.data,1*_xlfn.TOCOL(_xlfn._xlws.FILTER(_xlpm.rng,(_xlpm.days&lt;&gt;"")*(_xlpm.days&lt;=_xlpm.today))),IFERROR(SUM(_xlpm.data)/ROWS(_xlpm.data),"-"))</f>
        <v>-</v>
      </c>
      <c r="AP65" s="48"/>
      <c r="AQ65" s="49" cm="1">
        <f t="array" ref="AQ65">MAX(_xlfn.LET(_xlpm.days,B65:AL65,_xlfn.SCAN(0,1*_xlpm.days,_xlfn.LAMBDA(_xlpm.a,_xlpm.v,IF(_xlpm.v&gt;0,_xlpm.a+1,0)))))</f>
        <v>0</v>
      </c>
      <c r="AW65" s="42">
        <v>46447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3</v>
      </c>
    </row>
    <row r="66" spans="1:55" x14ac:dyDescent="0.2">
      <c r="AW66" s="42">
        <v>46448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3</v>
      </c>
    </row>
    <row r="67" spans="1:55" x14ac:dyDescent="0.2">
      <c r="A67" s="28" t="s">
        <v>45</v>
      </c>
      <c r="B67" s="30" cm="1">
        <f t="array" ref="B67">SUM(1*(_xlfn.LET(_xlpm.rng,B6:B65,_xlpm.m,ROWS(goals)+1,_xlpm.mrow,MOD(_xlfn.SEQUENCE(12*_xlpm.m)-1,_xlpm.m)+1,_xlpm.data,_xlfn._xlws.FILTER(_xlpm.rng,_xlpm.mrow&lt;&gt;1),_xlpm.data)))</f>
        <v>0</v>
      </c>
      <c r="C67" s="30" cm="1">
        <f t="array" ref="C67">SUM(1*(_xlfn.LET(_xlpm.rng,C6:C65,_xlpm.m,ROWS(goals)+1,_xlpm.mrow,MOD(_xlfn.SEQUENCE(12*_xlpm.m)-1,_xlpm.m)+1,_xlpm.data,_xlfn._xlws.FILTER(_xlpm.rng,_xlpm.mrow&lt;&gt;1),_xlpm.data)))</f>
        <v>0</v>
      </c>
      <c r="D67" s="30" cm="1">
        <f t="array" ref="D67">SUM(1*(_xlfn.LET(_xlpm.rng,D6:D65,_xlpm.m,ROWS(goals)+1,_xlpm.mrow,MOD(_xlfn.SEQUENCE(12*_xlpm.m)-1,_xlpm.m)+1,_xlpm.data,_xlfn._xlws.FILTER(_xlpm.rng,_xlpm.mrow&lt;&gt;1),_xlpm.data)))</f>
        <v>0</v>
      </c>
      <c r="E67" s="30" cm="1">
        <f t="array" ref="E67">SUM(1*(_xlfn.LET(_xlpm.rng,E6:E65,_xlpm.m,ROWS(goals)+1,_xlpm.mrow,MOD(_xlfn.SEQUENCE(12*_xlpm.m)-1,_xlpm.m)+1,_xlpm.data,_xlfn._xlws.FILTER(_xlpm.rng,_xlpm.mrow&lt;&gt;1),_xlpm.data)))</f>
        <v>0</v>
      </c>
      <c r="F67" s="30" cm="1">
        <f t="array" ref="F67">SUM(1*(_xlfn.LET(_xlpm.rng,F6:F65,_xlpm.m,ROWS(goals)+1,_xlpm.mrow,MOD(_xlfn.SEQUENCE(12*_xlpm.m)-1,_xlpm.m)+1,_xlpm.data,_xlfn._xlws.FILTER(_xlpm.rng,_xlpm.mrow&lt;&gt;1),_xlpm.data)))</f>
        <v>0</v>
      </c>
      <c r="G67" s="30" cm="1">
        <f t="array" ref="G67">SUM(1*(_xlfn.LET(_xlpm.rng,G6:G65,_xlpm.m,ROWS(goals)+1,_xlpm.mrow,MOD(_xlfn.SEQUENCE(12*_xlpm.m)-1,_xlpm.m)+1,_xlpm.data,_xlfn._xlws.FILTER(_xlpm.rng,_xlpm.mrow&lt;&gt;1),_xlpm.data)))</f>
        <v>0</v>
      </c>
      <c r="H67" s="30" cm="1">
        <f t="array" ref="H67">SUM(1*(_xlfn.LET(_xlpm.rng,H6:H65,_xlpm.m,ROWS(goals)+1,_xlpm.mrow,MOD(_xlfn.SEQUENCE(12*_xlpm.m)-1,_xlpm.m)+1,_xlpm.data,_xlfn._xlws.FILTER(_xlpm.rng,_xlpm.mrow&lt;&gt;1),_xlpm.data)))</f>
        <v>0</v>
      </c>
      <c r="I67" s="30" cm="1">
        <f t="array" ref="I67">SUM(1*(_xlfn.LET(_xlpm.rng,I6:I65,_xlpm.m,ROWS(goals)+1,_xlpm.mrow,MOD(_xlfn.SEQUENCE(12*_xlpm.m)-1,_xlpm.m)+1,_xlpm.data,_xlfn._xlws.FILTER(_xlpm.rng,_xlpm.mrow&lt;&gt;1),_xlpm.data)))</f>
        <v>0</v>
      </c>
      <c r="J67" s="30" cm="1">
        <f t="array" ref="J67">SUM(1*(_xlfn.LET(_xlpm.rng,J6:J65,_xlpm.m,ROWS(goals)+1,_xlpm.mrow,MOD(_xlfn.SEQUENCE(12*_xlpm.m)-1,_xlpm.m)+1,_xlpm.data,_xlfn._xlws.FILTER(_xlpm.rng,_xlpm.mrow&lt;&gt;1),_xlpm.data)))</f>
        <v>0</v>
      </c>
      <c r="K67" s="30" cm="1">
        <f t="array" ref="K67">SUM(1*(_xlfn.LET(_xlpm.rng,K6:K65,_xlpm.m,ROWS(goals)+1,_xlpm.mrow,MOD(_xlfn.SEQUENCE(12*_xlpm.m)-1,_xlpm.m)+1,_xlpm.data,_xlfn._xlws.FILTER(_xlpm.rng,_xlpm.mrow&lt;&gt;1),_xlpm.data)))</f>
        <v>0</v>
      </c>
      <c r="L67" s="30" cm="1">
        <f t="array" ref="L67">SUM(1*(_xlfn.LET(_xlpm.rng,L6:L65,_xlpm.m,ROWS(goals)+1,_xlpm.mrow,MOD(_xlfn.SEQUENCE(12*_xlpm.m)-1,_xlpm.m)+1,_xlpm.data,_xlfn._xlws.FILTER(_xlpm.rng,_xlpm.mrow&lt;&gt;1),_xlpm.data)))</f>
        <v>0</v>
      </c>
      <c r="M67" s="30" cm="1">
        <f t="array" ref="M67">SUM(1*(_xlfn.LET(_xlpm.rng,M6:M65,_xlpm.m,ROWS(goals)+1,_xlpm.mrow,MOD(_xlfn.SEQUENCE(12*_xlpm.m)-1,_xlpm.m)+1,_xlpm.data,_xlfn._xlws.FILTER(_xlpm.rng,_xlpm.mrow&lt;&gt;1),_xlpm.data)))</f>
        <v>0</v>
      </c>
      <c r="N67" s="30" cm="1">
        <f t="array" ref="N67">SUM(1*(_xlfn.LET(_xlpm.rng,N6:N65,_xlpm.m,ROWS(goals)+1,_xlpm.mrow,MOD(_xlfn.SEQUENCE(12*_xlpm.m)-1,_xlpm.m)+1,_xlpm.data,_xlfn._xlws.FILTER(_xlpm.rng,_xlpm.mrow&lt;&gt;1),_xlpm.data)))</f>
        <v>0</v>
      </c>
      <c r="O67" s="30" cm="1">
        <f t="array" ref="O67">SUM(1*(_xlfn.LET(_xlpm.rng,O6:O65,_xlpm.m,ROWS(goals)+1,_xlpm.mrow,MOD(_xlfn.SEQUENCE(12*_xlpm.m)-1,_xlpm.m)+1,_xlpm.data,_xlfn._xlws.FILTER(_xlpm.rng,_xlpm.mrow&lt;&gt;1),_xlpm.data)))</f>
        <v>0</v>
      </c>
      <c r="P67" s="30" cm="1">
        <f t="array" ref="P67">SUM(1*(_xlfn.LET(_xlpm.rng,P6:P65,_xlpm.m,ROWS(goals)+1,_xlpm.mrow,MOD(_xlfn.SEQUENCE(12*_xlpm.m)-1,_xlpm.m)+1,_xlpm.data,_xlfn._xlws.FILTER(_xlpm.rng,_xlpm.mrow&lt;&gt;1),_xlpm.data)))</f>
        <v>0</v>
      </c>
      <c r="Q67" s="30" cm="1">
        <f t="array" ref="Q67">SUM(1*(_xlfn.LET(_xlpm.rng,Q6:Q65,_xlpm.m,ROWS(goals)+1,_xlpm.mrow,MOD(_xlfn.SEQUENCE(12*_xlpm.m)-1,_xlpm.m)+1,_xlpm.data,_xlfn._xlws.FILTER(_xlpm.rng,_xlpm.mrow&lt;&gt;1),_xlpm.data)))</f>
        <v>0</v>
      </c>
      <c r="R67" s="30" cm="1">
        <f t="array" ref="R67">SUM(1*(_xlfn.LET(_xlpm.rng,R6:R65,_xlpm.m,ROWS(goals)+1,_xlpm.mrow,MOD(_xlfn.SEQUENCE(12*_xlpm.m)-1,_xlpm.m)+1,_xlpm.data,_xlfn._xlws.FILTER(_xlpm.rng,_xlpm.mrow&lt;&gt;1),_xlpm.data)))</f>
        <v>0</v>
      </c>
      <c r="S67" s="30" cm="1">
        <f t="array" ref="S67">SUM(1*(_xlfn.LET(_xlpm.rng,S6:S65,_xlpm.m,ROWS(goals)+1,_xlpm.mrow,MOD(_xlfn.SEQUENCE(12*_xlpm.m)-1,_xlpm.m)+1,_xlpm.data,_xlfn._xlws.FILTER(_xlpm.rng,_xlpm.mrow&lt;&gt;1),_xlpm.data)))</f>
        <v>0</v>
      </c>
      <c r="T67" s="30" cm="1">
        <f t="array" ref="T67">SUM(1*(_xlfn.LET(_xlpm.rng,T6:T65,_xlpm.m,ROWS(goals)+1,_xlpm.mrow,MOD(_xlfn.SEQUENCE(12*_xlpm.m)-1,_xlpm.m)+1,_xlpm.data,_xlfn._xlws.FILTER(_xlpm.rng,_xlpm.mrow&lt;&gt;1),_xlpm.data)))</f>
        <v>0</v>
      </c>
      <c r="U67" s="30" cm="1">
        <f t="array" ref="U67">SUM(1*(_xlfn.LET(_xlpm.rng,U6:U65,_xlpm.m,ROWS(goals)+1,_xlpm.mrow,MOD(_xlfn.SEQUENCE(12*_xlpm.m)-1,_xlpm.m)+1,_xlpm.data,_xlfn._xlws.FILTER(_xlpm.rng,_xlpm.mrow&lt;&gt;1),_xlpm.data)))</f>
        <v>0</v>
      </c>
      <c r="V67" s="30" cm="1">
        <f t="array" ref="V67">SUM(1*(_xlfn.LET(_xlpm.rng,V6:V65,_xlpm.m,ROWS(goals)+1,_xlpm.mrow,MOD(_xlfn.SEQUENCE(12*_xlpm.m)-1,_xlpm.m)+1,_xlpm.data,_xlfn._xlws.FILTER(_xlpm.rng,_xlpm.mrow&lt;&gt;1),_xlpm.data)))</f>
        <v>0</v>
      </c>
      <c r="W67" s="30" cm="1">
        <f t="array" ref="W67">SUM(1*(_xlfn.LET(_xlpm.rng,W6:W65,_xlpm.m,ROWS(goals)+1,_xlpm.mrow,MOD(_xlfn.SEQUENCE(12*_xlpm.m)-1,_xlpm.m)+1,_xlpm.data,_xlfn._xlws.FILTER(_xlpm.rng,_xlpm.mrow&lt;&gt;1),_xlpm.data)))</f>
        <v>0</v>
      </c>
      <c r="X67" s="30" cm="1">
        <f t="array" ref="X67">SUM(1*(_xlfn.LET(_xlpm.rng,X6:X65,_xlpm.m,ROWS(goals)+1,_xlpm.mrow,MOD(_xlfn.SEQUENCE(12*_xlpm.m)-1,_xlpm.m)+1,_xlpm.data,_xlfn._xlws.FILTER(_xlpm.rng,_xlpm.mrow&lt;&gt;1),_xlpm.data)))</f>
        <v>0</v>
      </c>
      <c r="Y67" s="30" cm="1">
        <f t="array" ref="Y67">SUM(1*(_xlfn.LET(_xlpm.rng,Y6:Y65,_xlpm.m,ROWS(goals)+1,_xlpm.mrow,MOD(_xlfn.SEQUENCE(12*_xlpm.m)-1,_xlpm.m)+1,_xlpm.data,_xlfn._xlws.FILTER(_xlpm.rng,_xlpm.mrow&lt;&gt;1),_xlpm.data)))</f>
        <v>0</v>
      </c>
      <c r="Z67" s="30" cm="1">
        <f t="array" ref="Z67">SUM(1*(_xlfn.LET(_xlpm.rng,Z6:Z65,_xlpm.m,ROWS(goals)+1,_xlpm.mrow,MOD(_xlfn.SEQUENCE(12*_xlpm.m)-1,_xlpm.m)+1,_xlpm.data,_xlfn._xlws.FILTER(_xlpm.rng,_xlpm.mrow&lt;&gt;1),_xlpm.data)))</f>
        <v>0</v>
      </c>
      <c r="AA67" s="30" cm="1">
        <f t="array" ref="AA67">SUM(1*(_xlfn.LET(_xlpm.rng,AA6:AA65,_xlpm.m,ROWS(goals)+1,_xlpm.mrow,MOD(_xlfn.SEQUENCE(12*_xlpm.m)-1,_xlpm.m)+1,_xlpm.data,_xlfn._xlws.FILTER(_xlpm.rng,_xlpm.mrow&lt;&gt;1),_xlpm.data)))</f>
        <v>0</v>
      </c>
      <c r="AB67" s="30" cm="1">
        <f t="array" ref="AB67">SUM(1*(_xlfn.LET(_xlpm.rng,AB6:AB65,_xlpm.m,ROWS(goals)+1,_xlpm.mrow,MOD(_xlfn.SEQUENCE(12*_xlpm.m)-1,_xlpm.m)+1,_xlpm.data,_xlfn._xlws.FILTER(_xlpm.rng,_xlpm.mrow&lt;&gt;1),_xlpm.data)))</f>
        <v>0</v>
      </c>
      <c r="AC67" s="30" cm="1">
        <f t="array" ref="AC67">SUM(1*(_xlfn.LET(_xlpm.rng,AC6:AC65,_xlpm.m,ROWS(goals)+1,_xlpm.mrow,MOD(_xlfn.SEQUENCE(12*_xlpm.m)-1,_xlpm.m)+1,_xlpm.data,_xlfn._xlws.FILTER(_xlpm.rng,_xlpm.mrow&lt;&gt;1),_xlpm.data)))</f>
        <v>0</v>
      </c>
      <c r="AD67" s="30" cm="1">
        <f t="array" ref="AD67">SUM(1*(_xlfn.LET(_xlpm.rng,AD6:AD65,_xlpm.m,ROWS(goals)+1,_xlpm.mrow,MOD(_xlfn.SEQUENCE(12*_xlpm.m)-1,_xlpm.m)+1,_xlpm.data,_xlfn._xlws.FILTER(_xlpm.rng,_xlpm.mrow&lt;&gt;1),_xlpm.data)))</f>
        <v>0</v>
      </c>
      <c r="AE67" s="30" cm="1">
        <f t="array" ref="AE67">SUM(1*(_xlfn.LET(_xlpm.rng,AE6:AE65,_xlpm.m,ROWS(goals)+1,_xlpm.mrow,MOD(_xlfn.SEQUENCE(12*_xlpm.m)-1,_xlpm.m)+1,_xlpm.data,_xlfn._xlws.FILTER(_xlpm.rng,_xlpm.mrow&lt;&gt;1),_xlpm.data)))</f>
        <v>0</v>
      </c>
      <c r="AF67" s="30" cm="1">
        <f t="array" ref="AF67">SUM(1*(_xlfn.LET(_xlpm.rng,AF6:AF65,_xlpm.m,ROWS(goals)+1,_xlpm.mrow,MOD(_xlfn.SEQUENCE(12*_xlpm.m)-1,_xlpm.m)+1,_xlpm.data,_xlfn._xlws.FILTER(_xlpm.rng,_xlpm.mrow&lt;&gt;1),_xlpm.data)))</f>
        <v>0</v>
      </c>
      <c r="AG67" s="30" cm="1">
        <f t="array" ref="AG67">SUM(1*(_xlfn.LET(_xlpm.rng,AG6:AG65,_xlpm.m,ROWS(goals)+1,_xlpm.mrow,MOD(_xlfn.SEQUENCE(12*_xlpm.m)-1,_xlpm.m)+1,_xlpm.data,_xlfn._xlws.FILTER(_xlpm.rng,_xlpm.mrow&lt;&gt;1),_xlpm.data)))</f>
        <v>0</v>
      </c>
      <c r="AH67" s="30" cm="1">
        <f t="array" ref="AH67">SUM(1*(_xlfn.LET(_xlpm.rng,AH6:AH65,_xlpm.m,ROWS(goals)+1,_xlpm.mrow,MOD(_xlfn.SEQUENCE(12*_xlpm.m)-1,_xlpm.m)+1,_xlpm.data,_xlfn._xlws.FILTER(_xlpm.rng,_xlpm.mrow&lt;&gt;1),_xlpm.data)))</f>
        <v>0</v>
      </c>
      <c r="AI67" s="30" cm="1">
        <f t="array" ref="AI67">SUM(1*(_xlfn.LET(_xlpm.rng,AI6:AI65,_xlpm.m,ROWS(goals)+1,_xlpm.mrow,MOD(_xlfn.SEQUENCE(12*_xlpm.m)-1,_xlpm.m)+1,_xlpm.data,_xlfn._xlws.FILTER(_xlpm.rng,_xlpm.mrow&lt;&gt;1),_xlpm.data)))</f>
        <v>0</v>
      </c>
      <c r="AJ67" s="30" cm="1">
        <f t="array" ref="AJ67">SUM(1*(_xlfn.LET(_xlpm.rng,AJ6:AJ65,_xlpm.m,ROWS(goals)+1,_xlpm.mrow,MOD(_xlfn.SEQUENCE(12*_xlpm.m)-1,_xlpm.m)+1,_xlpm.data,_xlfn._xlws.FILTER(_xlpm.rng,_xlpm.mrow&lt;&gt;1),_xlpm.data)))</f>
        <v>0</v>
      </c>
      <c r="AK67" s="30" cm="1">
        <f t="array" ref="AK67">SUM(1*(_xlfn.LET(_xlpm.rng,AK6:AK65,_xlpm.m,ROWS(goals)+1,_xlpm.mrow,MOD(_xlfn.SEQUENCE(12*_xlpm.m)-1,_xlpm.m)+1,_xlpm.data,_xlfn._xlws.FILTER(_xlpm.rng,_xlpm.mrow&lt;&gt;1),_xlpm.data)))</f>
        <v>0</v>
      </c>
      <c r="AL67" s="30" cm="1">
        <f t="array" ref="AL67">SUM(1*(_xlfn.LET(_xlpm.rng,AL6:AL65,_xlpm.m,ROWS(goals)+1,_xlpm.mrow,MOD(_xlfn.SEQUENCE(12*_xlpm.m)-1,_xlpm.m)+1,_xlpm.data,_xlfn._xlws.FILTER(_xlpm.rng,_xlpm.mrow&lt;&gt;1),_xlpm.data)))</f>
        <v>0</v>
      </c>
      <c r="AW67" s="42">
        <v>46449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3</v>
      </c>
    </row>
    <row r="68" spans="1:55" x14ac:dyDescent="0.2">
      <c r="A68" s="28" t="s">
        <v>44</v>
      </c>
      <c r="B68" s="31" cm="1">
        <f t="array" ref="B68">_xlfn.LET(_xlpm.rng,B6:B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</v>
      </c>
      <c r="C68" s="31" cm="1">
        <f t="array" ref="C68">_xlfn.LET(_xlpm.rng,C6:C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16</v>
      </c>
      <c r="D68" s="31" cm="1">
        <f t="array" ref="D68">_xlfn.LET(_xlpm.rng,D6:D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20</v>
      </c>
      <c r="E68" s="31" cm="1">
        <f t="array" ref="E68">_xlfn.LET(_xlpm.rng,E6:E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28</v>
      </c>
      <c r="F68" s="31" cm="1">
        <f t="array" ref="F68">_xlfn.LET(_xlpm.rng,F6:F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36</v>
      </c>
      <c r="G68" s="31" cm="1">
        <f t="array" ref="G68">_xlfn.LET(_xlpm.rng,G6:G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44</v>
      </c>
      <c r="H68" s="31" cm="1">
        <f t="array" ref="H68">_xlfn.LET(_xlpm.rng,H6:H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I68" s="31" cm="1">
        <f t="array" ref="I68">_xlfn.LET(_xlpm.rng,I6:I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J68" s="31" cm="1">
        <f t="array" ref="J68">_xlfn.LET(_xlpm.rng,J6:J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K68" s="31" cm="1">
        <f t="array" ref="K68">_xlfn.LET(_xlpm.rng,K6:K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L68" s="31" cm="1">
        <f t="array" ref="L68">_xlfn.LET(_xlpm.rng,L6:L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M68" s="31" cm="1">
        <f t="array" ref="M68">_xlfn.LET(_xlpm.rng,M6:M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N68" s="31" cm="1">
        <f t="array" ref="N68">_xlfn.LET(_xlpm.rng,N6:N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O68" s="31" cm="1">
        <f t="array" ref="O68">_xlfn.LET(_xlpm.rng,O6:O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P68" s="31" cm="1">
        <f t="array" ref="P68">_xlfn.LET(_xlpm.rng,P6:P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Q68" s="31" cm="1">
        <f t="array" ref="Q68">_xlfn.LET(_xlpm.rng,Q6:Q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R68" s="31" cm="1">
        <f t="array" ref="R68">_xlfn.LET(_xlpm.rng,R6:R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S68" s="31" cm="1">
        <f t="array" ref="S68">_xlfn.LET(_xlpm.rng,S6:S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T68" s="31" cm="1">
        <f t="array" ref="T68">_xlfn.LET(_xlpm.rng,T6:T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U68" s="31" cm="1">
        <f t="array" ref="U68">_xlfn.LET(_xlpm.rng,U6:U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V68" s="31" cm="1">
        <f t="array" ref="V68">_xlfn.LET(_xlpm.rng,V6:V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W68" s="31" cm="1">
        <f t="array" ref="W68">_xlfn.LET(_xlpm.rng,W6:W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X68" s="31" cm="1">
        <f t="array" ref="X68">_xlfn.LET(_xlpm.rng,X6:X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Y68" s="31" cm="1">
        <f t="array" ref="Y68">_xlfn.LET(_xlpm.rng,Y6:Y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Z68" s="31" cm="1">
        <f t="array" ref="Z68">_xlfn.LET(_xlpm.rng,Z6:Z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AA68" s="31" cm="1">
        <f t="array" ref="AA68">_xlfn.LET(_xlpm.rng,AA6:AA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AB68" s="31" cm="1">
        <f t="array" ref="AB68">_xlfn.LET(_xlpm.rng,AB6:AB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AC68" s="31" cm="1">
        <f t="array" ref="AC68">_xlfn.LET(_xlpm.rng,AC6:AC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AD68" s="31" cm="1">
        <f t="array" ref="AD68">_xlfn.LET(_xlpm.rng,AD6:AD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48</v>
      </c>
      <c r="AE68" s="31" cm="1">
        <f t="array" ref="AE68">_xlfn.LET(_xlpm.rng,AE6:AE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44</v>
      </c>
      <c r="AF68" s="31" cm="1">
        <f t="array" ref="AF68">_xlfn.LET(_xlpm.rng,AF6:AF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44</v>
      </c>
      <c r="AG68" s="31" cm="1">
        <f t="array" ref="AG68">_xlfn.LET(_xlpm.rng,AG6:AG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36</v>
      </c>
      <c r="AH68" s="31" cm="1">
        <f t="array" ref="AH68">_xlfn.LET(_xlpm.rng,AH6:AH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28</v>
      </c>
      <c r="AI68" s="31" cm="1">
        <f t="array" ref="AI68">_xlfn.LET(_xlpm.rng,AI6:AI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24</v>
      </c>
      <c r="AJ68" s="31" cm="1">
        <f t="array" ref="AJ68">_xlfn.LET(_xlpm.rng,AJ6:AJ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16</v>
      </c>
      <c r="AK68" s="31" cm="1">
        <f t="array" ref="AK68">_xlfn.LET(_xlpm.rng,AK6:AK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12</v>
      </c>
      <c r="AL68" s="31" cm="1">
        <f t="array" ref="AL68">_xlfn.LET(_xlpm.rng,AL6:AL65,_xlpm.m,ROWS(goals)+1,_xlpm.mrow,MOD(_xlfn.SEQUENCE(12*_xlpm.m)-1,_xlpm.m)+1,_xlpm.inmonth,1*(_xlfn._xlws.FILTER(_xlpm.rng,_xlpm.mrow=1)&lt;&gt;""),_xlpm.mnum,ROUNDUP(_xlfn.SEQUENCE(12*_xlpm.m)/_xlpm.m,0),_xlpm.datafilter,IF(_xlpm.mrow=1,0,INDEX(_xlpm.inmonth,_xlpm.mnum)),_xlpm.data,1*_xlfn._xlws.FILTER(_xlpm.rng,_xlpm.datafilter),ROWS(_xlpm.data))</f>
        <v>4</v>
      </c>
      <c r="AW68" s="42">
        <v>46450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3</v>
      </c>
    </row>
    <row r="69" spans="1:55" ht="29.25" customHeight="1" x14ac:dyDescent="0.2">
      <c r="A69" s="28" t="s">
        <v>25</v>
      </c>
      <c r="B69" s="29">
        <f>B67/B68</f>
        <v>0</v>
      </c>
      <c r="C69" s="29">
        <f t="shared" ref="C69:AL69" si="40">C67/C68</f>
        <v>0</v>
      </c>
      <c r="D69" s="29">
        <f t="shared" si="40"/>
        <v>0</v>
      </c>
      <c r="E69" s="29">
        <f t="shared" si="40"/>
        <v>0</v>
      </c>
      <c r="F69" s="29">
        <f t="shared" si="40"/>
        <v>0</v>
      </c>
      <c r="G69" s="29">
        <f t="shared" si="40"/>
        <v>0</v>
      </c>
      <c r="H69" s="29">
        <f t="shared" si="40"/>
        <v>0</v>
      </c>
      <c r="I69" s="29">
        <f t="shared" si="40"/>
        <v>0</v>
      </c>
      <c r="J69" s="29">
        <f t="shared" si="40"/>
        <v>0</v>
      </c>
      <c r="K69" s="29">
        <f t="shared" si="40"/>
        <v>0</v>
      </c>
      <c r="L69" s="29">
        <f t="shared" si="40"/>
        <v>0</v>
      </c>
      <c r="M69" s="29">
        <f t="shared" si="40"/>
        <v>0</v>
      </c>
      <c r="N69" s="29">
        <f t="shared" si="40"/>
        <v>0</v>
      </c>
      <c r="O69" s="29">
        <f t="shared" si="40"/>
        <v>0</v>
      </c>
      <c r="P69" s="29">
        <f t="shared" si="40"/>
        <v>0</v>
      </c>
      <c r="Q69" s="29">
        <f t="shared" si="40"/>
        <v>0</v>
      </c>
      <c r="R69" s="29">
        <f t="shared" si="40"/>
        <v>0</v>
      </c>
      <c r="S69" s="29">
        <f t="shared" si="40"/>
        <v>0</v>
      </c>
      <c r="T69" s="29">
        <f t="shared" si="40"/>
        <v>0</v>
      </c>
      <c r="U69" s="29">
        <f t="shared" si="40"/>
        <v>0</v>
      </c>
      <c r="V69" s="29">
        <f t="shared" si="40"/>
        <v>0</v>
      </c>
      <c r="W69" s="29">
        <f t="shared" si="40"/>
        <v>0</v>
      </c>
      <c r="X69" s="29">
        <f t="shared" si="40"/>
        <v>0</v>
      </c>
      <c r="Y69" s="29">
        <f t="shared" si="40"/>
        <v>0</v>
      </c>
      <c r="Z69" s="29">
        <f t="shared" si="40"/>
        <v>0</v>
      </c>
      <c r="AA69" s="29">
        <f t="shared" si="40"/>
        <v>0</v>
      </c>
      <c r="AB69" s="29">
        <f t="shared" si="40"/>
        <v>0</v>
      </c>
      <c r="AC69" s="29">
        <f t="shared" si="40"/>
        <v>0</v>
      </c>
      <c r="AD69" s="29">
        <f t="shared" si="40"/>
        <v>0</v>
      </c>
      <c r="AE69" s="29">
        <f t="shared" si="40"/>
        <v>0</v>
      </c>
      <c r="AF69" s="29">
        <f t="shared" si="40"/>
        <v>0</v>
      </c>
      <c r="AG69" s="29">
        <f t="shared" si="40"/>
        <v>0</v>
      </c>
      <c r="AH69" s="29">
        <f t="shared" si="40"/>
        <v>0</v>
      </c>
      <c r="AI69" s="29">
        <f t="shared" si="40"/>
        <v>0</v>
      </c>
      <c r="AJ69" s="29">
        <f t="shared" si="40"/>
        <v>0</v>
      </c>
      <c r="AK69" s="29">
        <f t="shared" si="40"/>
        <v>0</v>
      </c>
      <c r="AL69" s="29">
        <f t="shared" si="40"/>
        <v>0</v>
      </c>
      <c r="AN69" s="27"/>
      <c r="AO69" s="27"/>
      <c r="AQ69" s="27"/>
      <c r="AW69" s="42">
        <v>46451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3</v>
      </c>
    </row>
    <row r="70" spans="1:55" x14ac:dyDescent="0.2">
      <c r="AW70" s="42">
        <v>46452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3</v>
      </c>
    </row>
    <row r="71" spans="1:55" x14ac:dyDescent="0.2">
      <c r="AW71" s="42">
        <v>46453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3</v>
      </c>
    </row>
    <row r="72" spans="1:55" x14ac:dyDescent="0.2">
      <c r="AW72" s="42">
        <v>46454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3</v>
      </c>
    </row>
    <row r="73" spans="1:55" x14ac:dyDescent="0.2">
      <c r="AW73" s="42">
        <v>46455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3</v>
      </c>
    </row>
    <row r="74" spans="1:55" x14ac:dyDescent="0.2">
      <c r="AW74" s="42">
        <v>46456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3</v>
      </c>
    </row>
    <row r="75" spans="1:55" x14ac:dyDescent="0.2">
      <c r="AW75" s="42">
        <v>46457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3</v>
      </c>
    </row>
    <row r="76" spans="1:55" x14ac:dyDescent="0.2">
      <c r="AW76" s="42">
        <v>46458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3</v>
      </c>
    </row>
    <row r="77" spans="1:55" x14ac:dyDescent="0.2">
      <c r="AW77" s="42">
        <v>46459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3</v>
      </c>
    </row>
    <row r="78" spans="1:55" x14ac:dyDescent="0.2">
      <c r="AW78" s="42">
        <v>46460</v>
      </c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3</v>
      </c>
    </row>
    <row r="79" spans="1:55" x14ac:dyDescent="0.2">
      <c r="AW79" s="42">
        <v>46461</v>
      </c>
      <c r="AX79" s="40">
        <v>0</v>
      </c>
      <c r="AY79" s="40">
        <v>0</v>
      </c>
      <c r="AZ79" s="40">
        <v>0</v>
      </c>
      <c r="BA79" s="40">
        <v>0</v>
      </c>
      <c r="BB79" s="40">
        <v>0</v>
      </c>
      <c r="BC79" s="40">
        <v>3</v>
      </c>
    </row>
    <row r="80" spans="1:55" x14ac:dyDescent="0.2">
      <c r="AW80" s="42">
        <v>46462</v>
      </c>
      <c r="AX80" s="40">
        <v>0</v>
      </c>
      <c r="AY80" s="40">
        <v>0</v>
      </c>
      <c r="AZ80" s="40">
        <v>0</v>
      </c>
      <c r="BA80" s="40">
        <v>0</v>
      </c>
      <c r="BB80" s="40">
        <v>0</v>
      </c>
      <c r="BC80" s="40">
        <v>3</v>
      </c>
    </row>
    <row r="81" spans="49:55" x14ac:dyDescent="0.2">
      <c r="AW81" s="42">
        <v>46463</v>
      </c>
      <c r="AX81" s="40">
        <v>0</v>
      </c>
      <c r="AY81" s="40">
        <v>0</v>
      </c>
      <c r="AZ81" s="40">
        <v>0</v>
      </c>
      <c r="BA81" s="40">
        <v>0</v>
      </c>
      <c r="BB81" s="40">
        <v>0</v>
      </c>
      <c r="BC81" s="40">
        <v>3</v>
      </c>
    </row>
    <row r="82" spans="49:55" x14ac:dyDescent="0.2">
      <c r="AW82" s="42">
        <v>46464</v>
      </c>
      <c r="AX82" s="40">
        <v>0</v>
      </c>
      <c r="AY82" s="40">
        <v>0</v>
      </c>
      <c r="AZ82" s="40">
        <v>0</v>
      </c>
      <c r="BA82" s="40">
        <v>0</v>
      </c>
      <c r="BB82" s="40">
        <v>0</v>
      </c>
      <c r="BC82" s="40">
        <v>3</v>
      </c>
    </row>
    <row r="83" spans="49:55" x14ac:dyDescent="0.2">
      <c r="AW83" s="42">
        <v>46465</v>
      </c>
      <c r="AX83" s="40">
        <v>0</v>
      </c>
      <c r="AY83" s="40">
        <v>0</v>
      </c>
      <c r="AZ83" s="40">
        <v>0</v>
      </c>
      <c r="BA83" s="40">
        <v>0</v>
      </c>
      <c r="BB83" s="40">
        <v>0</v>
      </c>
      <c r="BC83" s="40">
        <v>3</v>
      </c>
    </row>
    <row r="84" spans="49:55" x14ac:dyDescent="0.2">
      <c r="AW84" s="42">
        <v>46466</v>
      </c>
      <c r="AX84" s="40">
        <v>0</v>
      </c>
      <c r="AY84" s="40">
        <v>0</v>
      </c>
      <c r="AZ84" s="40">
        <v>0</v>
      </c>
      <c r="BA84" s="40">
        <v>0</v>
      </c>
      <c r="BB84" s="40">
        <v>0</v>
      </c>
      <c r="BC84" s="40">
        <v>3</v>
      </c>
    </row>
    <row r="85" spans="49:55" x14ac:dyDescent="0.2">
      <c r="AW85" s="42">
        <v>46467</v>
      </c>
      <c r="AX85" s="40">
        <v>0</v>
      </c>
      <c r="AY85" s="40">
        <v>0</v>
      </c>
      <c r="AZ85" s="40">
        <v>0</v>
      </c>
      <c r="BA85" s="40">
        <v>0</v>
      </c>
      <c r="BB85" s="40">
        <v>0</v>
      </c>
      <c r="BC85" s="40">
        <v>3</v>
      </c>
    </row>
    <row r="86" spans="49:55" x14ac:dyDescent="0.2">
      <c r="AW86" s="42">
        <v>46468</v>
      </c>
      <c r="AX86" s="40">
        <v>0</v>
      </c>
      <c r="AY86" s="40">
        <v>0</v>
      </c>
      <c r="AZ86" s="40">
        <v>0</v>
      </c>
      <c r="BA86" s="40">
        <v>0</v>
      </c>
      <c r="BB86" s="40">
        <v>0</v>
      </c>
      <c r="BC86" s="40">
        <v>3</v>
      </c>
    </row>
    <row r="87" spans="49:55" x14ac:dyDescent="0.2">
      <c r="AW87" s="42">
        <v>46469</v>
      </c>
      <c r="AX87" s="40">
        <v>0</v>
      </c>
      <c r="AY87" s="40">
        <v>0</v>
      </c>
      <c r="AZ87" s="40">
        <v>0</v>
      </c>
      <c r="BA87" s="40">
        <v>0</v>
      </c>
      <c r="BB87" s="40">
        <v>0</v>
      </c>
      <c r="BC87" s="40">
        <v>3</v>
      </c>
    </row>
    <row r="88" spans="49:55" x14ac:dyDescent="0.2">
      <c r="AW88" s="42">
        <v>46470</v>
      </c>
      <c r="AX88" s="40">
        <v>0</v>
      </c>
      <c r="AY88" s="40">
        <v>0</v>
      </c>
      <c r="AZ88" s="40">
        <v>0</v>
      </c>
      <c r="BA88" s="40">
        <v>0</v>
      </c>
      <c r="BB88" s="40">
        <v>0</v>
      </c>
      <c r="BC88" s="40">
        <v>3</v>
      </c>
    </row>
    <row r="89" spans="49:55" x14ac:dyDescent="0.2">
      <c r="AW89" s="42">
        <v>46471</v>
      </c>
      <c r="AX89" s="40">
        <v>0</v>
      </c>
      <c r="AY89" s="40">
        <v>0</v>
      </c>
      <c r="AZ89" s="40">
        <v>0</v>
      </c>
      <c r="BA89" s="40">
        <v>0</v>
      </c>
      <c r="BB89" s="40">
        <v>0</v>
      </c>
      <c r="BC89" s="40">
        <v>3</v>
      </c>
    </row>
    <row r="90" spans="49:55" x14ac:dyDescent="0.2">
      <c r="AW90" s="42">
        <v>46472</v>
      </c>
      <c r="AX90" s="40">
        <v>0</v>
      </c>
      <c r="AY90" s="40">
        <v>0</v>
      </c>
      <c r="AZ90" s="40">
        <v>0</v>
      </c>
      <c r="BA90" s="40">
        <v>0</v>
      </c>
      <c r="BB90" s="40">
        <v>0</v>
      </c>
      <c r="BC90" s="40">
        <v>3</v>
      </c>
    </row>
    <row r="91" spans="49:55" x14ac:dyDescent="0.2">
      <c r="AW91" s="42">
        <v>46473</v>
      </c>
      <c r="AX91" s="40">
        <v>0</v>
      </c>
      <c r="AY91" s="40">
        <v>0</v>
      </c>
      <c r="AZ91" s="40">
        <v>0</v>
      </c>
      <c r="BA91" s="40">
        <v>0</v>
      </c>
      <c r="BB91" s="40">
        <v>0</v>
      </c>
      <c r="BC91" s="40">
        <v>3</v>
      </c>
    </row>
    <row r="92" spans="49:55" x14ac:dyDescent="0.2">
      <c r="AW92" s="42">
        <v>46474</v>
      </c>
      <c r="AX92" s="40">
        <v>0</v>
      </c>
      <c r="AY92" s="40">
        <v>0</v>
      </c>
      <c r="AZ92" s="40">
        <v>0</v>
      </c>
      <c r="BA92" s="40">
        <v>0</v>
      </c>
      <c r="BB92" s="40">
        <v>0</v>
      </c>
      <c r="BC92" s="40">
        <v>3</v>
      </c>
    </row>
    <row r="93" spans="49:55" x14ac:dyDescent="0.2">
      <c r="AW93" s="42">
        <v>46475</v>
      </c>
      <c r="AX93" s="40">
        <v>0</v>
      </c>
      <c r="AY93" s="40">
        <v>0</v>
      </c>
      <c r="AZ93" s="40">
        <v>0</v>
      </c>
      <c r="BA93" s="40">
        <v>0</v>
      </c>
      <c r="BB93" s="40">
        <v>0</v>
      </c>
      <c r="BC93" s="40">
        <v>3</v>
      </c>
    </row>
    <row r="94" spans="49:55" x14ac:dyDescent="0.2">
      <c r="AW94" s="42">
        <v>46476</v>
      </c>
      <c r="AX94" s="40">
        <v>0</v>
      </c>
      <c r="AY94" s="40">
        <v>0</v>
      </c>
      <c r="AZ94" s="40">
        <v>0</v>
      </c>
      <c r="BA94" s="40">
        <v>0</v>
      </c>
      <c r="BB94" s="40">
        <v>0</v>
      </c>
      <c r="BC94" s="40">
        <v>3</v>
      </c>
    </row>
    <row r="95" spans="49:55" x14ac:dyDescent="0.2">
      <c r="AW95" s="42">
        <v>46477</v>
      </c>
      <c r="AX95" s="40">
        <v>0</v>
      </c>
      <c r="AY95" s="40">
        <v>0</v>
      </c>
      <c r="AZ95" s="40">
        <v>0</v>
      </c>
      <c r="BA95" s="40">
        <v>0</v>
      </c>
      <c r="BB95" s="40">
        <v>0</v>
      </c>
      <c r="BC95" s="40">
        <v>3</v>
      </c>
    </row>
    <row r="96" spans="49:55" x14ac:dyDescent="0.2">
      <c r="AW96" s="42">
        <v>46478</v>
      </c>
      <c r="AX96" s="40">
        <v>0</v>
      </c>
      <c r="AY96" s="40">
        <v>0</v>
      </c>
      <c r="AZ96" s="40">
        <v>0</v>
      </c>
      <c r="BA96" s="40">
        <v>0</v>
      </c>
      <c r="BB96" s="40">
        <v>0</v>
      </c>
      <c r="BC96" s="40">
        <v>4</v>
      </c>
    </row>
    <row r="97" spans="49:55" x14ac:dyDescent="0.2">
      <c r="AW97" s="42">
        <v>46479</v>
      </c>
      <c r="AX97" s="40">
        <v>0</v>
      </c>
      <c r="AY97" s="40">
        <v>0</v>
      </c>
      <c r="AZ97" s="40">
        <v>0</v>
      </c>
      <c r="BA97" s="40">
        <v>0</v>
      </c>
      <c r="BB97" s="40">
        <v>0</v>
      </c>
      <c r="BC97" s="40">
        <v>4</v>
      </c>
    </row>
    <row r="98" spans="49:55" x14ac:dyDescent="0.2">
      <c r="AW98" s="42">
        <v>46480</v>
      </c>
      <c r="AX98" s="40">
        <v>0</v>
      </c>
      <c r="AY98" s="40">
        <v>0</v>
      </c>
      <c r="AZ98" s="40">
        <v>0</v>
      </c>
      <c r="BA98" s="40">
        <v>0</v>
      </c>
      <c r="BB98" s="40">
        <v>0</v>
      </c>
      <c r="BC98" s="40">
        <v>4</v>
      </c>
    </row>
    <row r="99" spans="49:55" x14ac:dyDescent="0.2">
      <c r="AW99" s="42">
        <v>46481</v>
      </c>
      <c r="AX99" s="40">
        <v>0</v>
      </c>
      <c r="AY99" s="40">
        <v>0</v>
      </c>
      <c r="AZ99" s="40">
        <v>0</v>
      </c>
      <c r="BA99" s="40">
        <v>0</v>
      </c>
      <c r="BB99" s="40">
        <v>0</v>
      </c>
      <c r="BC99" s="40">
        <v>4</v>
      </c>
    </row>
    <row r="100" spans="49:55" x14ac:dyDescent="0.2">
      <c r="AW100" s="42">
        <v>46482</v>
      </c>
      <c r="AX100" s="40">
        <v>0</v>
      </c>
      <c r="AY100" s="40">
        <v>0</v>
      </c>
      <c r="AZ100" s="40">
        <v>0</v>
      </c>
      <c r="BA100" s="40">
        <v>0</v>
      </c>
      <c r="BB100" s="40">
        <v>0</v>
      </c>
      <c r="BC100" s="40">
        <v>4</v>
      </c>
    </row>
    <row r="101" spans="49:55" x14ac:dyDescent="0.2">
      <c r="AW101" s="42">
        <v>46483</v>
      </c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4</v>
      </c>
    </row>
    <row r="102" spans="49:55" x14ac:dyDescent="0.2">
      <c r="AW102" s="42">
        <v>46484</v>
      </c>
      <c r="AX102" s="40">
        <v>0</v>
      </c>
      <c r="AY102" s="40">
        <v>0</v>
      </c>
      <c r="AZ102" s="40">
        <v>0</v>
      </c>
      <c r="BA102" s="40">
        <v>0</v>
      </c>
      <c r="BB102" s="40">
        <v>0</v>
      </c>
      <c r="BC102" s="40">
        <v>4</v>
      </c>
    </row>
    <row r="103" spans="49:55" x14ac:dyDescent="0.2">
      <c r="AW103" s="42">
        <v>46485</v>
      </c>
      <c r="AX103" s="40">
        <v>0</v>
      </c>
      <c r="AY103" s="40">
        <v>0</v>
      </c>
      <c r="AZ103" s="40">
        <v>0</v>
      </c>
      <c r="BA103" s="40">
        <v>0</v>
      </c>
      <c r="BB103" s="40">
        <v>0</v>
      </c>
      <c r="BC103" s="40">
        <v>4</v>
      </c>
    </row>
    <row r="104" spans="49:55" x14ac:dyDescent="0.2">
      <c r="AW104" s="42">
        <v>46486</v>
      </c>
      <c r="AX104" s="40">
        <v>0</v>
      </c>
      <c r="AY104" s="40">
        <v>0</v>
      </c>
      <c r="AZ104" s="40">
        <v>0</v>
      </c>
      <c r="BA104" s="40">
        <v>0</v>
      </c>
      <c r="BB104" s="40">
        <v>0</v>
      </c>
      <c r="BC104" s="40">
        <v>4</v>
      </c>
    </row>
    <row r="105" spans="49:55" x14ac:dyDescent="0.2">
      <c r="AW105" s="42">
        <v>46487</v>
      </c>
      <c r="AX105" s="40">
        <v>0</v>
      </c>
      <c r="AY105" s="40">
        <v>0</v>
      </c>
      <c r="AZ105" s="40">
        <v>0</v>
      </c>
      <c r="BA105" s="40">
        <v>0</v>
      </c>
      <c r="BB105" s="40">
        <v>0</v>
      </c>
      <c r="BC105" s="40">
        <v>4</v>
      </c>
    </row>
    <row r="106" spans="49:55" x14ac:dyDescent="0.2">
      <c r="AW106" s="42">
        <v>46488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4</v>
      </c>
    </row>
    <row r="107" spans="49:55" x14ac:dyDescent="0.2">
      <c r="AW107" s="42">
        <v>46489</v>
      </c>
      <c r="AX107" s="40">
        <v>0</v>
      </c>
      <c r="AY107" s="40">
        <v>0</v>
      </c>
      <c r="AZ107" s="40">
        <v>0</v>
      </c>
      <c r="BA107" s="40">
        <v>0</v>
      </c>
      <c r="BB107" s="40">
        <v>0</v>
      </c>
      <c r="BC107" s="40">
        <v>4</v>
      </c>
    </row>
    <row r="108" spans="49:55" x14ac:dyDescent="0.2">
      <c r="AW108" s="42">
        <v>46490</v>
      </c>
      <c r="AX108" s="40">
        <v>0</v>
      </c>
      <c r="AY108" s="40">
        <v>0</v>
      </c>
      <c r="AZ108" s="40">
        <v>0</v>
      </c>
      <c r="BA108" s="40">
        <v>0</v>
      </c>
      <c r="BB108" s="40">
        <v>0</v>
      </c>
      <c r="BC108" s="40">
        <v>4</v>
      </c>
    </row>
    <row r="109" spans="49:55" x14ac:dyDescent="0.2">
      <c r="AW109" s="42">
        <v>46491</v>
      </c>
      <c r="AX109" s="40">
        <v>0</v>
      </c>
      <c r="AY109" s="40">
        <v>0</v>
      </c>
      <c r="AZ109" s="40">
        <v>0</v>
      </c>
      <c r="BA109" s="40">
        <v>0</v>
      </c>
      <c r="BB109" s="40">
        <v>0</v>
      </c>
      <c r="BC109" s="40">
        <v>4</v>
      </c>
    </row>
    <row r="110" spans="49:55" x14ac:dyDescent="0.2">
      <c r="AW110" s="42">
        <v>46492</v>
      </c>
      <c r="AX110" s="40">
        <v>0</v>
      </c>
      <c r="AY110" s="40">
        <v>0</v>
      </c>
      <c r="AZ110" s="40">
        <v>0</v>
      </c>
      <c r="BA110" s="40">
        <v>0</v>
      </c>
      <c r="BB110" s="40">
        <v>0</v>
      </c>
      <c r="BC110" s="40">
        <v>4</v>
      </c>
    </row>
    <row r="111" spans="49:55" x14ac:dyDescent="0.2">
      <c r="AW111" s="42">
        <v>46493</v>
      </c>
      <c r="AX111" s="40">
        <v>0</v>
      </c>
      <c r="AY111" s="40">
        <v>0</v>
      </c>
      <c r="AZ111" s="40">
        <v>0</v>
      </c>
      <c r="BA111" s="40">
        <v>0</v>
      </c>
      <c r="BB111" s="40">
        <v>0</v>
      </c>
      <c r="BC111" s="40">
        <v>4</v>
      </c>
    </row>
    <row r="112" spans="49:55" x14ac:dyDescent="0.2">
      <c r="AW112" s="42">
        <v>46494</v>
      </c>
      <c r="AX112" s="40">
        <v>0</v>
      </c>
      <c r="AY112" s="40">
        <v>0</v>
      </c>
      <c r="AZ112" s="40">
        <v>0</v>
      </c>
      <c r="BA112" s="40">
        <v>0</v>
      </c>
      <c r="BB112" s="40">
        <v>0</v>
      </c>
      <c r="BC112" s="40">
        <v>4</v>
      </c>
    </row>
    <row r="113" spans="49:55" x14ac:dyDescent="0.2">
      <c r="AW113" s="42">
        <v>46495</v>
      </c>
      <c r="AX113" s="40">
        <v>0</v>
      </c>
      <c r="AY113" s="40">
        <v>0</v>
      </c>
      <c r="AZ113" s="40">
        <v>0</v>
      </c>
      <c r="BA113" s="40">
        <v>0</v>
      </c>
      <c r="BB113" s="40">
        <v>0</v>
      </c>
      <c r="BC113" s="40">
        <v>4</v>
      </c>
    </row>
    <row r="114" spans="49:55" x14ac:dyDescent="0.2">
      <c r="AW114" s="42">
        <v>46496</v>
      </c>
      <c r="AX114" s="40">
        <v>0</v>
      </c>
      <c r="AY114" s="40">
        <v>0</v>
      </c>
      <c r="AZ114" s="40">
        <v>0</v>
      </c>
      <c r="BA114" s="40">
        <v>0</v>
      </c>
      <c r="BB114" s="40">
        <v>0</v>
      </c>
      <c r="BC114" s="40">
        <v>4</v>
      </c>
    </row>
    <row r="115" spans="49:55" x14ac:dyDescent="0.2">
      <c r="AW115" s="42">
        <v>46497</v>
      </c>
      <c r="AX115" s="40">
        <v>0</v>
      </c>
      <c r="AY115" s="40">
        <v>0</v>
      </c>
      <c r="AZ115" s="40">
        <v>0</v>
      </c>
      <c r="BA115" s="40">
        <v>0</v>
      </c>
      <c r="BB115" s="40">
        <v>0</v>
      </c>
      <c r="BC115" s="40">
        <v>4</v>
      </c>
    </row>
    <row r="116" spans="49:55" x14ac:dyDescent="0.2">
      <c r="AW116" s="42">
        <v>46498</v>
      </c>
      <c r="AX116" s="40">
        <v>0</v>
      </c>
      <c r="AY116" s="40">
        <v>0</v>
      </c>
      <c r="AZ116" s="40">
        <v>0</v>
      </c>
      <c r="BA116" s="40">
        <v>0</v>
      </c>
      <c r="BB116" s="40">
        <v>0</v>
      </c>
      <c r="BC116" s="40">
        <v>4</v>
      </c>
    </row>
    <row r="117" spans="49:55" x14ac:dyDescent="0.2">
      <c r="AW117" s="42">
        <v>46499</v>
      </c>
      <c r="AX117" s="40">
        <v>0</v>
      </c>
      <c r="AY117" s="40">
        <v>0</v>
      </c>
      <c r="AZ117" s="40">
        <v>0</v>
      </c>
      <c r="BA117" s="40">
        <v>0</v>
      </c>
      <c r="BB117" s="40">
        <v>0</v>
      </c>
      <c r="BC117" s="40">
        <v>4</v>
      </c>
    </row>
    <row r="118" spans="49:55" x14ac:dyDescent="0.2">
      <c r="AW118" s="42">
        <v>46500</v>
      </c>
      <c r="AX118" s="40">
        <v>0</v>
      </c>
      <c r="AY118" s="40">
        <v>0</v>
      </c>
      <c r="AZ118" s="40">
        <v>0</v>
      </c>
      <c r="BA118" s="40">
        <v>0</v>
      </c>
      <c r="BB118" s="40">
        <v>0</v>
      </c>
      <c r="BC118" s="40">
        <v>4</v>
      </c>
    </row>
    <row r="119" spans="49:55" x14ac:dyDescent="0.2">
      <c r="AW119" s="42">
        <v>46501</v>
      </c>
      <c r="AX119" s="40">
        <v>0</v>
      </c>
      <c r="AY119" s="40">
        <v>0</v>
      </c>
      <c r="AZ119" s="40">
        <v>0</v>
      </c>
      <c r="BA119" s="40">
        <v>0</v>
      </c>
      <c r="BB119" s="40">
        <v>0</v>
      </c>
      <c r="BC119" s="40">
        <v>4</v>
      </c>
    </row>
    <row r="120" spans="49:55" x14ac:dyDescent="0.2">
      <c r="AW120" s="42">
        <v>46502</v>
      </c>
      <c r="AX120" s="40">
        <v>0</v>
      </c>
      <c r="AY120" s="40">
        <v>0</v>
      </c>
      <c r="AZ120" s="40">
        <v>0</v>
      </c>
      <c r="BA120" s="40">
        <v>0</v>
      </c>
      <c r="BB120" s="40">
        <v>0</v>
      </c>
      <c r="BC120" s="40">
        <v>4</v>
      </c>
    </row>
    <row r="121" spans="49:55" x14ac:dyDescent="0.2">
      <c r="AW121" s="42">
        <v>46503</v>
      </c>
      <c r="AX121" s="40">
        <v>0</v>
      </c>
      <c r="AY121" s="40">
        <v>0</v>
      </c>
      <c r="AZ121" s="40">
        <v>0</v>
      </c>
      <c r="BA121" s="40">
        <v>0</v>
      </c>
      <c r="BB121" s="40">
        <v>0</v>
      </c>
      <c r="BC121" s="40">
        <v>4</v>
      </c>
    </row>
    <row r="122" spans="49:55" x14ac:dyDescent="0.2">
      <c r="AW122" s="42">
        <v>46504</v>
      </c>
      <c r="AX122" s="40">
        <v>0</v>
      </c>
      <c r="AY122" s="40">
        <v>0</v>
      </c>
      <c r="AZ122" s="40">
        <v>0</v>
      </c>
      <c r="BA122" s="40">
        <v>0</v>
      </c>
      <c r="BB122" s="40">
        <v>0</v>
      </c>
      <c r="BC122" s="40">
        <v>4</v>
      </c>
    </row>
    <row r="123" spans="49:55" x14ac:dyDescent="0.2">
      <c r="AW123" s="42">
        <v>46505</v>
      </c>
      <c r="AX123" s="40">
        <v>0</v>
      </c>
      <c r="AY123" s="40">
        <v>0</v>
      </c>
      <c r="AZ123" s="40">
        <v>0</v>
      </c>
      <c r="BA123" s="40">
        <v>0</v>
      </c>
      <c r="BB123" s="40">
        <v>0</v>
      </c>
      <c r="BC123" s="40">
        <v>4</v>
      </c>
    </row>
    <row r="124" spans="49:55" x14ac:dyDescent="0.2">
      <c r="AW124" s="42">
        <v>46506</v>
      </c>
      <c r="AX124" s="40">
        <v>0</v>
      </c>
      <c r="AY124" s="40">
        <v>0</v>
      </c>
      <c r="AZ124" s="40">
        <v>0</v>
      </c>
      <c r="BA124" s="40">
        <v>0</v>
      </c>
      <c r="BB124" s="40">
        <v>0</v>
      </c>
      <c r="BC124" s="40">
        <v>4</v>
      </c>
    </row>
    <row r="125" spans="49:55" x14ac:dyDescent="0.2">
      <c r="AW125" s="42">
        <v>46507</v>
      </c>
      <c r="AX125" s="40">
        <v>0</v>
      </c>
      <c r="AY125" s="40">
        <v>0</v>
      </c>
      <c r="AZ125" s="40">
        <v>0</v>
      </c>
      <c r="BA125" s="40">
        <v>0</v>
      </c>
      <c r="BB125" s="40">
        <v>0</v>
      </c>
      <c r="BC125" s="40">
        <v>4</v>
      </c>
    </row>
    <row r="126" spans="49:55" x14ac:dyDescent="0.2">
      <c r="AW126" s="42">
        <v>46508</v>
      </c>
      <c r="AX126" s="40">
        <v>0</v>
      </c>
      <c r="AY126" s="40">
        <v>0</v>
      </c>
      <c r="AZ126" s="40">
        <v>0</v>
      </c>
      <c r="BA126" s="40">
        <v>0</v>
      </c>
      <c r="BB126" s="40">
        <v>0</v>
      </c>
      <c r="BC126" s="40">
        <v>5</v>
      </c>
    </row>
    <row r="127" spans="49:55" x14ac:dyDescent="0.2">
      <c r="AW127" s="42">
        <v>46509</v>
      </c>
      <c r="AX127" s="40">
        <v>0</v>
      </c>
      <c r="AY127" s="40">
        <v>0</v>
      </c>
      <c r="AZ127" s="40">
        <v>0</v>
      </c>
      <c r="BA127" s="40">
        <v>0</v>
      </c>
      <c r="BB127" s="40">
        <v>0</v>
      </c>
      <c r="BC127" s="40">
        <v>5</v>
      </c>
    </row>
    <row r="128" spans="49:55" x14ac:dyDescent="0.2">
      <c r="AW128" s="42">
        <v>46510</v>
      </c>
      <c r="AX128" s="40">
        <v>0</v>
      </c>
      <c r="AY128" s="40">
        <v>0</v>
      </c>
      <c r="AZ128" s="40">
        <v>0</v>
      </c>
      <c r="BA128" s="40">
        <v>0</v>
      </c>
      <c r="BB128" s="40">
        <v>0</v>
      </c>
      <c r="BC128" s="40">
        <v>5</v>
      </c>
    </row>
    <row r="129" spans="49:55" x14ac:dyDescent="0.2">
      <c r="AW129" s="42">
        <v>46511</v>
      </c>
      <c r="AX129" s="40">
        <v>0</v>
      </c>
      <c r="AY129" s="40">
        <v>0</v>
      </c>
      <c r="AZ129" s="40">
        <v>0</v>
      </c>
      <c r="BA129" s="40">
        <v>0</v>
      </c>
      <c r="BB129" s="40">
        <v>0</v>
      </c>
      <c r="BC129" s="40">
        <v>5</v>
      </c>
    </row>
    <row r="130" spans="49:55" x14ac:dyDescent="0.2">
      <c r="AW130" s="42">
        <v>46512</v>
      </c>
      <c r="AX130" s="40">
        <v>0</v>
      </c>
      <c r="AY130" s="40">
        <v>0</v>
      </c>
      <c r="AZ130" s="40">
        <v>0</v>
      </c>
      <c r="BA130" s="40">
        <v>0</v>
      </c>
      <c r="BB130" s="40">
        <v>0</v>
      </c>
      <c r="BC130" s="40">
        <v>5</v>
      </c>
    </row>
    <row r="131" spans="49:55" x14ac:dyDescent="0.2">
      <c r="AW131" s="42">
        <v>46513</v>
      </c>
      <c r="AX131" s="40">
        <v>0</v>
      </c>
      <c r="AY131" s="40">
        <v>0</v>
      </c>
      <c r="AZ131" s="40">
        <v>0</v>
      </c>
      <c r="BA131" s="40">
        <v>0</v>
      </c>
      <c r="BB131" s="40">
        <v>0</v>
      </c>
      <c r="BC131" s="40">
        <v>5</v>
      </c>
    </row>
    <row r="132" spans="49:55" x14ac:dyDescent="0.2">
      <c r="AW132" s="42">
        <v>46514</v>
      </c>
      <c r="AX132" s="40">
        <v>0</v>
      </c>
      <c r="AY132" s="40">
        <v>0</v>
      </c>
      <c r="AZ132" s="40">
        <v>0</v>
      </c>
      <c r="BA132" s="40">
        <v>0</v>
      </c>
      <c r="BB132" s="40">
        <v>0</v>
      </c>
      <c r="BC132" s="40">
        <v>5</v>
      </c>
    </row>
    <row r="133" spans="49:55" x14ac:dyDescent="0.2">
      <c r="AW133" s="42">
        <v>46515</v>
      </c>
      <c r="AX133" s="40">
        <v>0</v>
      </c>
      <c r="AY133" s="40">
        <v>0</v>
      </c>
      <c r="AZ133" s="40">
        <v>0</v>
      </c>
      <c r="BA133" s="40">
        <v>0</v>
      </c>
      <c r="BB133" s="40">
        <v>0</v>
      </c>
      <c r="BC133" s="40">
        <v>5</v>
      </c>
    </row>
    <row r="134" spans="49:55" x14ac:dyDescent="0.2">
      <c r="AW134" s="42">
        <v>46516</v>
      </c>
      <c r="AX134" s="40">
        <v>0</v>
      </c>
      <c r="AY134" s="40">
        <v>0</v>
      </c>
      <c r="AZ134" s="40">
        <v>0</v>
      </c>
      <c r="BA134" s="40">
        <v>0</v>
      </c>
      <c r="BB134" s="40">
        <v>0</v>
      </c>
      <c r="BC134" s="40">
        <v>5</v>
      </c>
    </row>
    <row r="135" spans="49:55" x14ac:dyDescent="0.2">
      <c r="AW135" s="42">
        <v>46517</v>
      </c>
      <c r="AX135" s="40">
        <v>0</v>
      </c>
      <c r="AY135" s="40">
        <v>0</v>
      </c>
      <c r="AZ135" s="40">
        <v>0</v>
      </c>
      <c r="BA135" s="40">
        <v>0</v>
      </c>
      <c r="BB135" s="40">
        <v>0</v>
      </c>
      <c r="BC135" s="40">
        <v>5</v>
      </c>
    </row>
    <row r="136" spans="49:55" x14ac:dyDescent="0.2">
      <c r="AW136" s="42">
        <v>46518</v>
      </c>
      <c r="AX136" s="40">
        <v>0</v>
      </c>
      <c r="AY136" s="40">
        <v>0</v>
      </c>
      <c r="AZ136" s="40">
        <v>0</v>
      </c>
      <c r="BA136" s="40">
        <v>0</v>
      </c>
      <c r="BB136" s="40">
        <v>0</v>
      </c>
      <c r="BC136" s="40">
        <v>5</v>
      </c>
    </row>
    <row r="137" spans="49:55" x14ac:dyDescent="0.2">
      <c r="AW137" s="42">
        <v>46519</v>
      </c>
      <c r="AX137" s="40">
        <v>0</v>
      </c>
      <c r="AY137" s="40">
        <v>0</v>
      </c>
      <c r="AZ137" s="40">
        <v>0</v>
      </c>
      <c r="BA137" s="40">
        <v>0</v>
      </c>
      <c r="BB137" s="40">
        <v>0</v>
      </c>
      <c r="BC137" s="40">
        <v>5</v>
      </c>
    </row>
    <row r="138" spans="49:55" x14ac:dyDescent="0.2">
      <c r="AW138" s="42">
        <v>46520</v>
      </c>
      <c r="AX138" s="40">
        <v>0</v>
      </c>
      <c r="AY138" s="40">
        <v>0</v>
      </c>
      <c r="AZ138" s="40">
        <v>0</v>
      </c>
      <c r="BA138" s="40">
        <v>0</v>
      </c>
      <c r="BB138" s="40">
        <v>0</v>
      </c>
      <c r="BC138" s="40">
        <v>5</v>
      </c>
    </row>
    <row r="139" spans="49:55" x14ac:dyDescent="0.2">
      <c r="AW139" s="42">
        <v>46521</v>
      </c>
      <c r="AX139" s="40">
        <v>0</v>
      </c>
      <c r="AY139" s="40">
        <v>0</v>
      </c>
      <c r="AZ139" s="40">
        <v>0</v>
      </c>
      <c r="BA139" s="40">
        <v>0</v>
      </c>
      <c r="BB139" s="40">
        <v>0</v>
      </c>
      <c r="BC139" s="40">
        <v>5</v>
      </c>
    </row>
    <row r="140" spans="49:55" x14ac:dyDescent="0.2">
      <c r="AW140" s="42">
        <v>46522</v>
      </c>
      <c r="AX140" s="40">
        <v>0</v>
      </c>
      <c r="AY140" s="40">
        <v>0</v>
      </c>
      <c r="AZ140" s="40">
        <v>0</v>
      </c>
      <c r="BA140" s="40">
        <v>0</v>
      </c>
      <c r="BB140" s="40">
        <v>0</v>
      </c>
      <c r="BC140" s="40">
        <v>5</v>
      </c>
    </row>
    <row r="141" spans="49:55" x14ac:dyDescent="0.2">
      <c r="AW141" s="42">
        <v>46523</v>
      </c>
      <c r="AX141" s="40">
        <v>0</v>
      </c>
      <c r="AY141" s="40">
        <v>0</v>
      </c>
      <c r="AZ141" s="40">
        <v>0</v>
      </c>
      <c r="BA141" s="40">
        <v>0</v>
      </c>
      <c r="BB141" s="40">
        <v>0</v>
      </c>
      <c r="BC141" s="40">
        <v>5</v>
      </c>
    </row>
    <row r="142" spans="49:55" x14ac:dyDescent="0.2">
      <c r="AW142" s="42">
        <v>46524</v>
      </c>
      <c r="AX142" s="40">
        <v>0</v>
      </c>
      <c r="AY142" s="40">
        <v>0</v>
      </c>
      <c r="AZ142" s="40">
        <v>0</v>
      </c>
      <c r="BA142" s="40">
        <v>0</v>
      </c>
      <c r="BB142" s="40">
        <v>0</v>
      </c>
      <c r="BC142" s="40">
        <v>5</v>
      </c>
    </row>
    <row r="143" spans="49:55" x14ac:dyDescent="0.2">
      <c r="AW143" s="42">
        <v>46525</v>
      </c>
      <c r="AX143" s="40">
        <v>0</v>
      </c>
      <c r="AY143" s="40">
        <v>0</v>
      </c>
      <c r="AZ143" s="40">
        <v>0</v>
      </c>
      <c r="BA143" s="40">
        <v>0</v>
      </c>
      <c r="BB143" s="40">
        <v>0</v>
      </c>
      <c r="BC143" s="40">
        <v>5</v>
      </c>
    </row>
    <row r="144" spans="49:55" x14ac:dyDescent="0.2">
      <c r="AW144" s="42">
        <v>46526</v>
      </c>
      <c r="AX144" s="40">
        <v>0</v>
      </c>
      <c r="AY144" s="40">
        <v>0</v>
      </c>
      <c r="AZ144" s="40">
        <v>0</v>
      </c>
      <c r="BA144" s="40">
        <v>0</v>
      </c>
      <c r="BB144" s="40">
        <v>0</v>
      </c>
      <c r="BC144" s="40">
        <v>5</v>
      </c>
    </row>
    <row r="145" spans="49:55" x14ac:dyDescent="0.2">
      <c r="AW145" s="42">
        <v>46527</v>
      </c>
      <c r="AX145" s="40">
        <v>0</v>
      </c>
      <c r="AY145" s="40">
        <v>0</v>
      </c>
      <c r="AZ145" s="40">
        <v>0</v>
      </c>
      <c r="BA145" s="40">
        <v>0</v>
      </c>
      <c r="BB145" s="40">
        <v>0</v>
      </c>
      <c r="BC145" s="40">
        <v>5</v>
      </c>
    </row>
    <row r="146" spans="49:55" x14ac:dyDescent="0.2">
      <c r="AW146" s="42">
        <v>46528</v>
      </c>
      <c r="AX146" s="40">
        <v>0</v>
      </c>
      <c r="AY146" s="40">
        <v>0</v>
      </c>
      <c r="AZ146" s="40">
        <v>0</v>
      </c>
      <c r="BA146" s="40">
        <v>0</v>
      </c>
      <c r="BB146" s="40">
        <v>0</v>
      </c>
      <c r="BC146" s="40">
        <v>5</v>
      </c>
    </row>
    <row r="147" spans="49:55" x14ac:dyDescent="0.2">
      <c r="AW147" s="42">
        <v>46529</v>
      </c>
      <c r="AX147" s="40">
        <v>0</v>
      </c>
      <c r="AY147" s="40">
        <v>0</v>
      </c>
      <c r="AZ147" s="40">
        <v>0</v>
      </c>
      <c r="BA147" s="40">
        <v>0</v>
      </c>
      <c r="BB147" s="40">
        <v>0</v>
      </c>
      <c r="BC147" s="40">
        <v>5</v>
      </c>
    </row>
    <row r="148" spans="49:55" x14ac:dyDescent="0.2">
      <c r="AW148" s="42">
        <v>46530</v>
      </c>
      <c r="AX148" s="40">
        <v>0</v>
      </c>
      <c r="AY148" s="40">
        <v>0</v>
      </c>
      <c r="AZ148" s="40">
        <v>0</v>
      </c>
      <c r="BA148" s="40">
        <v>0</v>
      </c>
      <c r="BB148" s="40">
        <v>0</v>
      </c>
      <c r="BC148" s="40">
        <v>5</v>
      </c>
    </row>
    <row r="149" spans="49:55" x14ac:dyDescent="0.2">
      <c r="AW149" s="42">
        <v>46531</v>
      </c>
      <c r="AX149" s="40">
        <v>0</v>
      </c>
      <c r="AY149" s="40">
        <v>0</v>
      </c>
      <c r="AZ149" s="40">
        <v>0</v>
      </c>
      <c r="BA149" s="40">
        <v>0</v>
      </c>
      <c r="BB149" s="40">
        <v>0</v>
      </c>
      <c r="BC149" s="40">
        <v>5</v>
      </c>
    </row>
    <row r="150" spans="49:55" x14ac:dyDescent="0.2">
      <c r="AW150" s="42">
        <v>46532</v>
      </c>
      <c r="AX150" s="40">
        <v>0</v>
      </c>
      <c r="AY150" s="40">
        <v>0</v>
      </c>
      <c r="AZ150" s="40">
        <v>0</v>
      </c>
      <c r="BA150" s="40">
        <v>0</v>
      </c>
      <c r="BB150" s="40">
        <v>0</v>
      </c>
      <c r="BC150" s="40">
        <v>5</v>
      </c>
    </row>
    <row r="151" spans="49:55" x14ac:dyDescent="0.2">
      <c r="AW151" s="42">
        <v>46533</v>
      </c>
      <c r="AX151" s="40">
        <v>0</v>
      </c>
      <c r="AY151" s="40">
        <v>0</v>
      </c>
      <c r="AZ151" s="40">
        <v>0</v>
      </c>
      <c r="BA151" s="40">
        <v>0</v>
      </c>
      <c r="BB151" s="40">
        <v>0</v>
      </c>
      <c r="BC151" s="40">
        <v>5</v>
      </c>
    </row>
    <row r="152" spans="49:55" x14ac:dyDescent="0.2">
      <c r="AW152" s="42">
        <v>46534</v>
      </c>
      <c r="AX152" s="40">
        <v>0</v>
      </c>
      <c r="AY152" s="40">
        <v>0</v>
      </c>
      <c r="AZ152" s="40">
        <v>0</v>
      </c>
      <c r="BA152" s="40">
        <v>0</v>
      </c>
      <c r="BB152" s="40">
        <v>0</v>
      </c>
      <c r="BC152" s="40">
        <v>5</v>
      </c>
    </row>
    <row r="153" spans="49:55" x14ac:dyDescent="0.2">
      <c r="AW153" s="42">
        <v>46535</v>
      </c>
      <c r="AX153" s="40">
        <v>0</v>
      </c>
      <c r="AY153" s="40">
        <v>0</v>
      </c>
      <c r="AZ153" s="40">
        <v>0</v>
      </c>
      <c r="BA153" s="40">
        <v>0</v>
      </c>
      <c r="BB153" s="40">
        <v>0</v>
      </c>
      <c r="BC153" s="40">
        <v>5</v>
      </c>
    </row>
    <row r="154" spans="49:55" x14ac:dyDescent="0.2">
      <c r="AW154" s="42">
        <v>46536</v>
      </c>
      <c r="AX154" s="40">
        <v>0</v>
      </c>
      <c r="AY154" s="40">
        <v>0</v>
      </c>
      <c r="AZ154" s="40">
        <v>0</v>
      </c>
      <c r="BA154" s="40">
        <v>0</v>
      </c>
      <c r="BB154" s="40">
        <v>0</v>
      </c>
      <c r="BC154" s="40">
        <v>5</v>
      </c>
    </row>
    <row r="155" spans="49:55" x14ac:dyDescent="0.2">
      <c r="AW155" s="42">
        <v>46537</v>
      </c>
      <c r="AX155" s="40">
        <v>0</v>
      </c>
      <c r="AY155" s="40">
        <v>0</v>
      </c>
      <c r="AZ155" s="40">
        <v>0</v>
      </c>
      <c r="BA155" s="40">
        <v>0</v>
      </c>
      <c r="BB155" s="40">
        <v>0</v>
      </c>
      <c r="BC155" s="40">
        <v>5</v>
      </c>
    </row>
    <row r="156" spans="49:55" x14ac:dyDescent="0.2">
      <c r="AW156" s="42">
        <v>46538</v>
      </c>
      <c r="AX156" s="40">
        <v>0</v>
      </c>
      <c r="AY156" s="40">
        <v>0</v>
      </c>
      <c r="AZ156" s="40">
        <v>0</v>
      </c>
      <c r="BA156" s="40">
        <v>0</v>
      </c>
      <c r="BB156" s="40">
        <v>0</v>
      </c>
      <c r="BC156" s="40">
        <v>5</v>
      </c>
    </row>
    <row r="157" spans="49:55" x14ac:dyDescent="0.2">
      <c r="AW157" s="42">
        <v>46539</v>
      </c>
      <c r="AX157" s="40">
        <v>0</v>
      </c>
      <c r="AY157" s="40">
        <v>0</v>
      </c>
      <c r="AZ157" s="40">
        <v>0</v>
      </c>
      <c r="BA157" s="40">
        <v>0</v>
      </c>
      <c r="BB157" s="40">
        <v>0</v>
      </c>
      <c r="BC157" s="40">
        <v>6</v>
      </c>
    </row>
    <row r="158" spans="49:55" x14ac:dyDescent="0.2">
      <c r="AW158" s="42">
        <v>46540</v>
      </c>
      <c r="AX158" s="40">
        <v>0</v>
      </c>
      <c r="AY158" s="40">
        <v>0</v>
      </c>
      <c r="AZ158" s="40">
        <v>0</v>
      </c>
      <c r="BA158" s="40">
        <v>0</v>
      </c>
      <c r="BB158" s="40">
        <v>0</v>
      </c>
      <c r="BC158" s="40">
        <v>6</v>
      </c>
    </row>
    <row r="159" spans="49:55" x14ac:dyDescent="0.2">
      <c r="AW159" s="42">
        <v>46541</v>
      </c>
      <c r="AX159" s="40">
        <v>0</v>
      </c>
      <c r="AY159" s="40">
        <v>0</v>
      </c>
      <c r="AZ159" s="40">
        <v>0</v>
      </c>
      <c r="BA159" s="40">
        <v>0</v>
      </c>
      <c r="BB159" s="40">
        <v>0</v>
      </c>
      <c r="BC159" s="40">
        <v>6</v>
      </c>
    </row>
    <row r="160" spans="49:55" x14ac:dyDescent="0.2">
      <c r="AW160" s="42">
        <v>46542</v>
      </c>
      <c r="AX160" s="40">
        <v>0</v>
      </c>
      <c r="AY160" s="40">
        <v>0</v>
      </c>
      <c r="AZ160" s="40">
        <v>0</v>
      </c>
      <c r="BA160" s="40">
        <v>0</v>
      </c>
      <c r="BB160" s="40">
        <v>0</v>
      </c>
      <c r="BC160" s="40">
        <v>6</v>
      </c>
    </row>
    <row r="161" spans="49:55" x14ac:dyDescent="0.2">
      <c r="AW161" s="42">
        <v>46543</v>
      </c>
      <c r="AX161" s="40">
        <v>0</v>
      </c>
      <c r="AY161" s="40">
        <v>0</v>
      </c>
      <c r="AZ161" s="40">
        <v>0</v>
      </c>
      <c r="BA161" s="40">
        <v>0</v>
      </c>
      <c r="BB161" s="40">
        <v>0</v>
      </c>
      <c r="BC161" s="40">
        <v>6</v>
      </c>
    </row>
    <row r="162" spans="49:55" x14ac:dyDescent="0.2">
      <c r="AW162" s="42">
        <v>46544</v>
      </c>
      <c r="AX162" s="40">
        <v>0</v>
      </c>
      <c r="AY162" s="40">
        <v>0</v>
      </c>
      <c r="AZ162" s="40">
        <v>0</v>
      </c>
      <c r="BA162" s="40">
        <v>0</v>
      </c>
      <c r="BB162" s="40">
        <v>0</v>
      </c>
      <c r="BC162" s="40">
        <v>6</v>
      </c>
    </row>
    <row r="163" spans="49:55" x14ac:dyDescent="0.2">
      <c r="AW163" s="42">
        <v>46545</v>
      </c>
      <c r="AX163" s="40">
        <v>0</v>
      </c>
      <c r="AY163" s="40">
        <v>0</v>
      </c>
      <c r="AZ163" s="40">
        <v>0</v>
      </c>
      <c r="BA163" s="40">
        <v>0</v>
      </c>
      <c r="BB163" s="40">
        <v>0</v>
      </c>
      <c r="BC163" s="40">
        <v>6</v>
      </c>
    </row>
    <row r="164" spans="49:55" x14ac:dyDescent="0.2">
      <c r="AW164" s="42">
        <v>46546</v>
      </c>
      <c r="AX164" s="40">
        <v>0</v>
      </c>
      <c r="AY164" s="40">
        <v>0</v>
      </c>
      <c r="AZ164" s="40">
        <v>0</v>
      </c>
      <c r="BA164" s="40">
        <v>0</v>
      </c>
      <c r="BB164" s="40">
        <v>0</v>
      </c>
      <c r="BC164" s="40">
        <v>6</v>
      </c>
    </row>
    <row r="165" spans="49:55" x14ac:dyDescent="0.2">
      <c r="AW165" s="42">
        <v>46547</v>
      </c>
      <c r="AX165" s="40">
        <v>0</v>
      </c>
      <c r="AY165" s="40">
        <v>0</v>
      </c>
      <c r="AZ165" s="40">
        <v>0</v>
      </c>
      <c r="BA165" s="40">
        <v>0</v>
      </c>
      <c r="BB165" s="40">
        <v>0</v>
      </c>
      <c r="BC165" s="40">
        <v>6</v>
      </c>
    </row>
    <row r="166" spans="49:55" x14ac:dyDescent="0.2">
      <c r="AW166" s="42">
        <v>46548</v>
      </c>
      <c r="AX166" s="40">
        <v>0</v>
      </c>
      <c r="AY166" s="40">
        <v>0</v>
      </c>
      <c r="AZ166" s="40">
        <v>0</v>
      </c>
      <c r="BA166" s="40">
        <v>0</v>
      </c>
      <c r="BB166" s="40">
        <v>0</v>
      </c>
      <c r="BC166" s="40">
        <v>6</v>
      </c>
    </row>
    <row r="167" spans="49:55" x14ac:dyDescent="0.2">
      <c r="AW167" s="42">
        <v>46549</v>
      </c>
      <c r="AX167" s="40">
        <v>0</v>
      </c>
      <c r="AY167" s="40">
        <v>0</v>
      </c>
      <c r="AZ167" s="40">
        <v>0</v>
      </c>
      <c r="BA167" s="40">
        <v>0</v>
      </c>
      <c r="BB167" s="40">
        <v>0</v>
      </c>
      <c r="BC167" s="40">
        <v>6</v>
      </c>
    </row>
    <row r="168" spans="49:55" x14ac:dyDescent="0.2">
      <c r="AW168" s="42">
        <v>46550</v>
      </c>
      <c r="AX168" s="40">
        <v>0</v>
      </c>
      <c r="AY168" s="40">
        <v>0</v>
      </c>
      <c r="AZ168" s="40">
        <v>0</v>
      </c>
      <c r="BA168" s="40">
        <v>0</v>
      </c>
      <c r="BB168" s="40">
        <v>0</v>
      </c>
      <c r="BC168" s="40">
        <v>6</v>
      </c>
    </row>
    <row r="169" spans="49:55" x14ac:dyDescent="0.2">
      <c r="AW169" s="42">
        <v>46551</v>
      </c>
      <c r="AX169" s="40">
        <v>0</v>
      </c>
      <c r="AY169" s="40">
        <v>0</v>
      </c>
      <c r="AZ169" s="40">
        <v>0</v>
      </c>
      <c r="BA169" s="40">
        <v>0</v>
      </c>
      <c r="BB169" s="40">
        <v>0</v>
      </c>
      <c r="BC169" s="40">
        <v>6</v>
      </c>
    </row>
    <row r="170" spans="49:55" x14ac:dyDescent="0.2">
      <c r="AW170" s="42">
        <v>46552</v>
      </c>
      <c r="AX170" s="40">
        <v>0</v>
      </c>
      <c r="AY170" s="40">
        <v>0</v>
      </c>
      <c r="AZ170" s="40">
        <v>0</v>
      </c>
      <c r="BA170" s="40">
        <v>0</v>
      </c>
      <c r="BB170" s="40">
        <v>0</v>
      </c>
      <c r="BC170" s="40">
        <v>6</v>
      </c>
    </row>
    <row r="171" spans="49:55" x14ac:dyDescent="0.2">
      <c r="AW171" s="42">
        <v>46553</v>
      </c>
      <c r="AX171" s="40">
        <v>0</v>
      </c>
      <c r="AY171" s="40">
        <v>0</v>
      </c>
      <c r="AZ171" s="40">
        <v>0</v>
      </c>
      <c r="BA171" s="40">
        <v>0</v>
      </c>
      <c r="BB171" s="40">
        <v>0</v>
      </c>
      <c r="BC171" s="40">
        <v>6</v>
      </c>
    </row>
    <row r="172" spans="49:55" x14ac:dyDescent="0.2">
      <c r="AW172" s="42">
        <v>46554</v>
      </c>
      <c r="AX172" s="40">
        <v>0</v>
      </c>
      <c r="AY172" s="40">
        <v>0</v>
      </c>
      <c r="AZ172" s="40">
        <v>0</v>
      </c>
      <c r="BA172" s="40">
        <v>0</v>
      </c>
      <c r="BB172" s="40">
        <v>0</v>
      </c>
      <c r="BC172" s="40">
        <v>6</v>
      </c>
    </row>
    <row r="173" spans="49:55" x14ac:dyDescent="0.2">
      <c r="AW173" s="42">
        <v>46555</v>
      </c>
      <c r="AX173" s="40">
        <v>0</v>
      </c>
      <c r="AY173" s="40">
        <v>0</v>
      </c>
      <c r="AZ173" s="40">
        <v>0</v>
      </c>
      <c r="BA173" s="40">
        <v>0</v>
      </c>
      <c r="BB173" s="40">
        <v>0</v>
      </c>
      <c r="BC173" s="40">
        <v>6</v>
      </c>
    </row>
    <row r="174" spans="49:55" x14ac:dyDescent="0.2">
      <c r="AW174" s="42">
        <v>46556</v>
      </c>
      <c r="AX174" s="40">
        <v>0</v>
      </c>
      <c r="AY174" s="40">
        <v>0</v>
      </c>
      <c r="AZ174" s="40">
        <v>0</v>
      </c>
      <c r="BA174" s="40">
        <v>0</v>
      </c>
      <c r="BB174" s="40">
        <v>0</v>
      </c>
      <c r="BC174" s="40">
        <v>6</v>
      </c>
    </row>
    <row r="175" spans="49:55" x14ac:dyDescent="0.2">
      <c r="AW175" s="42">
        <v>46557</v>
      </c>
      <c r="AX175" s="40">
        <v>0</v>
      </c>
      <c r="AY175" s="40">
        <v>0</v>
      </c>
      <c r="AZ175" s="40">
        <v>0</v>
      </c>
      <c r="BA175" s="40">
        <v>0</v>
      </c>
      <c r="BB175" s="40">
        <v>0</v>
      </c>
      <c r="BC175" s="40">
        <v>6</v>
      </c>
    </row>
    <row r="176" spans="49:55" x14ac:dyDescent="0.2">
      <c r="AW176" s="42">
        <v>46558</v>
      </c>
      <c r="AX176" s="40">
        <v>0</v>
      </c>
      <c r="AY176" s="40">
        <v>0</v>
      </c>
      <c r="AZ176" s="40">
        <v>0</v>
      </c>
      <c r="BA176" s="40">
        <v>0</v>
      </c>
      <c r="BB176" s="40">
        <v>0</v>
      </c>
      <c r="BC176" s="40">
        <v>6</v>
      </c>
    </row>
    <row r="177" spans="49:55" x14ac:dyDescent="0.2">
      <c r="AW177" s="42">
        <v>46559</v>
      </c>
      <c r="AX177" s="40">
        <v>0</v>
      </c>
      <c r="AY177" s="40">
        <v>0</v>
      </c>
      <c r="AZ177" s="40">
        <v>0</v>
      </c>
      <c r="BA177" s="40">
        <v>0</v>
      </c>
      <c r="BB177" s="40">
        <v>0</v>
      </c>
      <c r="BC177" s="40">
        <v>6</v>
      </c>
    </row>
    <row r="178" spans="49:55" x14ac:dyDescent="0.2">
      <c r="AW178" s="42">
        <v>46560</v>
      </c>
      <c r="AX178" s="40">
        <v>0</v>
      </c>
      <c r="AY178" s="40">
        <v>0</v>
      </c>
      <c r="AZ178" s="40">
        <v>0</v>
      </c>
      <c r="BA178" s="40">
        <v>0</v>
      </c>
      <c r="BB178" s="40">
        <v>0</v>
      </c>
      <c r="BC178" s="40">
        <v>6</v>
      </c>
    </row>
    <row r="179" spans="49:55" x14ac:dyDescent="0.2">
      <c r="AW179" s="42">
        <v>46561</v>
      </c>
      <c r="AX179" s="40">
        <v>0</v>
      </c>
      <c r="AY179" s="40">
        <v>0</v>
      </c>
      <c r="AZ179" s="40">
        <v>0</v>
      </c>
      <c r="BA179" s="40">
        <v>0</v>
      </c>
      <c r="BB179" s="40">
        <v>0</v>
      </c>
      <c r="BC179" s="40">
        <v>6</v>
      </c>
    </row>
    <row r="180" spans="49:55" x14ac:dyDescent="0.2">
      <c r="AW180" s="42">
        <v>46562</v>
      </c>
      <c r="AX180" s="40">
        <v>0</v>
      </c>
      <c r="AY180" s="40">
        <v>0</v>
      </c>
      <c r="AZ180" s="40">
        <v>0</v>
      </c>
      <c r="BA180" s="40">
        <v>0</v>
      </c>
      <c r="BB180" s="40">
        <v>0</v>
      </c>
      <c r="BC180" s="40">
        <v>6</v>
      </c>
    </row>
    <row r="181" spans="49:55" x14ac:dyDescent="0.2">
      <c r="AW181" s="42">
        <v>46563</v>
      </c>
      <c r="AX181" s="40">
        <v>0</v>
      </c>
      <c r="AY181" s="40">
        <v>0</v>
      </c>
      <c r="AZ181" s="40">
        <v>0</v>
      </c>
      <c r="BA181" s="40">
        <v>0</v>
      </c>
      <c r="BB181" s="40">
        <v>0</v>
      </c>
      <c r="BC181" s="40">
        <v>6</v>
      </c>
    </row>
    <row r="182" spans="49:55" x14ac:dyDescent="0.2">
      <c r="AW182" s="42">
        <v>46564</v>
      </c>
      <c r="AX182" s="40">
        <v>0</v>
      </c>
      <c r="AY182" s="40">
        <v>0</v>
      </c>
      <c r="AZ182" s="40">
        <v>0</v>
      </c>
      <c r="BA182" s="40">
        <v>0</v>
      </c>
      <c r="BB182" s="40">
        <v>0</v>
      </c>
      <c r="BC182" s="40">
        <v>6</v>
      </c>
    </row>
    <row r="183" spans="49:55" x14ac:dyDescent="0.2">
      <c r="AW183" s="42">
        <v>46565</v>
      </c>
      <c r="AX183" s="40">
        <v>0</v>
      </c>
      <c r="AY183" s="40">
        <v>0</v>
      </c>
      <c r="AZ183" s="40">
        <v>0</v>
      </c>
      <c r="BA183" s="40">
        <v>0</v>
      </c>
      <c r="BB183" s="40">
        <v>0</v>
      </c>
      <c r="BC183" s="40">
        <v>6</v>
      </c>
    </row>
    <row r="184" spans="49:55" x14ac:dyDescent="0.2">
      <c r="AW184" s="42">
        <v>46566</v>
      </c>
      <c r="AX184" s="40">
        <v>0</v>
      </c>
      <c r="AY184" s="40">
        <v>0</v>
      </c>
      <c r="AZ184" s="40">
        <v>0</v>
      </c>
      <c r="BA184" s="40">
        <v>0</v>
      </c>
      <c r="BB184" s="40">
        <v>0</v>
      </c>
      <c r="BC184" s="40">
        <v>6</v>
      </c>
    </row>
    <row r="185" spans="49:55" x14ac:dyDescent="0.2">
      <c r="AW185" s="42">
        <v>46567</v>
      </c>
      <c r="AX185" s="40">
        <v>0</v>
      </c>
      <c r="AY185" s="40">
        <v>0</v>
      </c>
      <c r="AZ185" s="40">
        <v>0</v>
      </c>
      <c r="BA185" s="40">
        <v>0</v>
      </c>
      <c r="BB185" s="40">
        <v>0</v>
      </c>
      <c r="BC185" s="40">
        <v>6</v>
      </c>
    </row>
    <row r="186" spans="49:55" x14ac:dyDescent="0.2">
      <c r="AW186" s="42">
        <v>46568</v>
      </c>
      <c r="AX186" s="40">
        <v>0</v>
      </c>
      <c r="AY186" s="40">
        <v>0</v>
      </c>
      <c r="AZ186" s="40">
        <v>0</v>
      </c>
      <c r="BA186" s="40">
        <v>0</v>
      </c>
      <c r="BB186" s="40">
        <v>0</v>
      </c>
      <c r="BC186" s="40">
        <v>6</v>
      </c>
    </row>
    <row r="187" spans="49:55" x14ac:dyDescent="0.2">
      <c r="AW187" s="42">
        <v>46569</v>
      </c>
      <c r="AX187" s="40">
        <v>0</v>
      </c>
      <c r="AY187" s="40">
        <v>0</v>
      </c>
      <c r="AZ187" s="40">
        <v>0</v>
      </c>
      <c r="BA187" s="40">
        <v>0</v>
      </c>
      <c r="BB187" s="40">
        <v>0</v>
      </c>
      <c r="BC187" s="40">
        <v>7</v>
      </c>
    </row>
    <row r="188" spans="49:55" x14ac:dyDescent="0.2">
      <c r="AW188" s="42">
        <v>46570</v>
      </c>
      <c r="AX188" s="40">
        <v>0</v>
      </c>
      <c r="AY188" s="40">
        <v>0</v>
      </c>
      <c r="AZ188" s="40">
        <v>0</v>
      </c>
      <c r="BA188" s="40">
        <v>0</v>
      </c>
      <c r="BB188" s="40">
        <v>0</v>
      </c>
      <c r="BC188" s="40">
        <v>7</v>
      </c>
    </row>
    <row r="189" spans="49:55" x14ac:dyDescent="0.2">
      <c r="AW189" s="42">
        <v>46571</v>
      </c>
      <c r="AX189" s="40">
        <v>0</v>
      </c>
      <c r="AY189" s="40">
        <v>0</v>
      </c>
      <c r="AZ189" s="40">
        <v>0</v>
      </c>
      <c r="BA189" s="40">
        <v>0</v>
      </c>
      <c r="BB189" s="40">
        <v>0</v>
      </c>
      <c r="BC189" s="40">
        <v>7</v>
      </c>
    </row>
    <row r="190" spans="49:55" x14ac:dyDescent="0.2">
      <c r="AW190" s="42">
        <v>46572</v>
      </c>
      <c r="AX190" s="40">
        <v>0</v>
      </c>
      <c r="AY190" s="40">
        <v>0</v>
      </c>
      <c r="AZ190" s="40">
        <v>0</v>
      </c>
      <c r="BA190" s="40">
        <v>0</v>
      </c>
      <c r="BB190" s="40">
        <v>0</v>
      </c>
      <c r="BC190" s="40">
        <v>7</v>
      </c>
    </row>
    <row r="191" spans="49:55" x14ac:dyDescent="0.2">
      <c r="AW191" s="42">
        <v>46573</v>
      </c>
      <c r="AX191" s="40">
        <v>0</v>
      </c>
      <c r="AY191" s="40">
        <v>0</v>
      </c>
      <c r="AZ191" s="40">
        <v>0</v>
      </c>
      <c r="BA191" s="40">
        <v>0</v>
      </c>
      <c r="BB191" s="40">
        <v>0</v>
      </c>
      <c r="BC191" s="40">
        <v>7</v>
      </c>
    </row>
    <row r="192" spans="49:55" x14ac:dyDescent="0.2">
      <c r="AW192" s="42">
        <v>46574</v>
      </c>
      <c r="AX192" s="40">
        <v>0</v>
      </c>
      <c r="AY192" s="40">
        <v>0</v>
      </c>
      <c r="AZ192" s="40">
        <v>0</v>
      </c>
      <c r="BA192" s="40">
        <v>0</v>
      </c>
      <c r="BB192" s="40">
        <v>0</v>
      </c>
      <c r="BC192" s="40">
        <v>7</v>
      </c>
    </row>
    <row r="193" spans="49:55" x14ac:dyDescent="0.2">
      <c r="AW193" s="42">
        <v>46575</v>
      </c>
      <c r="AX193" s="40">
        <v>0</v>
      </c>
      <c r="AY193" s="40">
        <v>0</v>
      </c>
      <c r="AZ193" s="40">
        <v>0</v>
      </c>
      <c r="BA193" s="40">
        <v>0</v>
      </c>
      <c r="BB193" s="40">
        <v>0</v>
      </c>
      <c r="BC193" s="40">
        <v>7</v>
      </c>
    </row>
    <row r="194" spans="49:55" x14ac:dyDescent="0.2">
      <c r="AW194" s="42">
        <v>46576</v>
      </c>
      <c r="AX194" s="40">
        <v>0</v>
      </c>
      <c r="AY194" s="40">
        <v>0</v>
      </c>
      <c r="AZ194" s="40">
        <v>0</v>
      </c>
      <c r="BA194" s="40">
        <v>0</v>
      </c>
      <c r="BB194" s="40">
        <v>0</v>
      </c>
      <c r="BC194" s="40">
        <v>7</v>
      </c>
    </row>
    <row r="195" spans="49:55" x14ac:dyDescent="0.2">
      <c r="AW195" s="42">
        <v>46577</v>
      </c>
      <c r="AX195" s="40">
        <v>0</v>
      </c>
      <c r="AY195" s="40">
        <v>0</v>
      </c>
      <c r="AZ195" s="40">
        <v>0</v>
      </c>
      <c r="BA195" s="40">
        <v>0</v>
      </c>
      <c r="BB195" s="40">
        <v>0</v>
      </c>
      <c r="BC195" s="40">
        <v>7</v>
      </c>
    </row>
    <row r="196" spans="49:55" x14ac:dyDescent="0.2">
      <c r="AW196" s="42">
        <v>46578</v>
      </c>
      <c r="AX196" s="40">
        <v>0</v>
      </c>
      <c r="AY196" s="40">
        <v>0</v>
      </c>
      <c r="AZ196" s="40">
        <v>0</v>
      </c>
      <c r="BA196" s="40">
        <v>0</v>
      </c>
      <c r="BB196" s="40">
        <v>0</v>
      </c>
      <c r="BC196" s="40">
        <v>7</v>
      </c>
    </row>
    <row r="197" spans="49:55" x14ac:dyDescent="0.2">
      <c r="AW197" s="42">
        <v>46579</v>
      </c>
      <c r="AX197" s="40">
        <v>0</v>
      </c>
      <c r="AY197" s="40">
        <v>0</v>
      </c>
      <c r="AZ197" s="40">
        <v>0</v>
      </c>
      <c r="BA197" s="40">
        <v>0</v>
      </c>
      <c r="BB197" s="40">
        <v>0</v>
      </c>
      <c r="BC197" s="40">
        <v>7</v>
      </c>
    </row>
    <row r="198" spans="49:55" x14ac:dyDescent="0.2">
      <c r="AW198" s="42">
        <v>46580</v>
      </c>
      <c r="AX198" s="40">
        <v>0</v>
      </c>
      <c r="AY198" s="40">
        <v>0</v>
      </c>
      <c r="AZ198" s="40">
        <v>0</v>
      </c>
      <c r="BA198" s="40">
        <v>0</v>
      </c>
      <c r="BB198" s="40">
        <v>0</v>
      </c>
      <c r="BC198" s="40">
        <v>7</v>
      </c>
    </row>
    <row r="199" spans="49:55" x14ac:dyDescent="0.2">
      <c r="AW199" s="42">
        <v>46581</v>
      </c>
      <c r="AX199" s="40">
        <v>0</v>
      </c>
      <c r="AY199" s="40">
        <v>0</v>
      </c>
      <c r="AZ199" s="40">
        <v>0</v>
      </c>
      <c r="BA199" s="40">
        <v>0</v>
      </c>
      <c r="BB199" s="40">
        <v>0</v>
      </c>
      <c r="BC199" s="40">
        <v>7</v>
      </c>
    </row>
    <row r="200" spans="49:55" x14ac:dyDescent="0.2">
      <c r="AW200" s="42">
        <v>46582</v>
      </c>
      <c r="AX200" s="40">
        <v>0</v>
      </c>
      <c r="AY200" s="40">
        <v>0</v>
      </c>
      <c r="AZ200" s="40">
        <v>0</v>
      </c>
      <c r="BA200" s="40">
        <v>0</v>
      </c>
      <c r="BB200" s="40">
        <v>0</v>
      </c>
      <c r="BC200" s="40">
        <v>7</v>
      </c>
    </row>
    <row r="201" spans="49:55" x14ac:dyDescent="0.2">
      <c r="AW201" s="42">
        <v>46583</v>
      </c>
      <c r="AX201" s="40">
        <v>0</v>
      </c>
      <c r="AY201" s="40">
        <v>0</v>
      </c>
      <c r="AZ201" s="40">
        <v>0</v>
      </c>
      <c r="BA201" s="40">
        <v>0</v>
      </c>
      <c r="BB201" s="40">
        <v>0</v>
      </c>
      <c r="BC201" s="40">
        <v>7</v>
      </c>
    </row>
    <row r="202" spans="49:55" x14ac:dyDescent="0.2">
      <c r="AW202" s="42">
        <v>46584</v>
      </c>
      <c r="AX202" s="40">
        <v>0</v>
      </c>
      <c r="AY202" s="40">
        <v>0</v>
      </c>
      <c r="AZ202" s="40">
        <v>0</v>
      </c>
      <c r="BA202" s="40">
        <v>0</v>
      </c>
      <c r="BB202" s="40">
        <v>0</v>
      </c>
      <c r="BC202" s="40">
        <v>7</v>
      </c>
    </row>
    <row r="203" spans="49:55" x14ac:dyDescent="0.2">
      <c r="AW203" s="42">
        <v>46585</v>
      </c>
      <c r="AX203" s="40">
        <v>0</v>
      </c>
      <c r="AY203" s="40">
        <v>0</v>
      </c>
      <c r="AZ203" s="40">
        <v>0</v>
      </c>
      <c r="BA203" s="40">
        <v>0</v>
      </c>
      <c r="BB203" s="40">
        <v>0</v>
      </c>
      <c r="BC203" s="40">
        <v>7</v>
      </c>
    </row>
    <row r="204" spans="49:55" x14ac:dyDescent="0.2">
      <c r="AW204" s="42">
        <v>46586</v>
      </c>
      <c r="AX204" s="40">
        <v>0</v>
      </c>
      <c r="AY204" s="40">
        <v>0</v>
      </c>
      <c r="AZ204" s="40">
        <v>0</v>
      </c>
      <c r="BA204" s="40">
        <v>0</v>
      </c>
      <c r="BB204" s="40">
        <v>0</v>
      </c>
      <c r="BC204" s="40">
        <v>7</v>
      </c>
    </row>
    <row r="205" spans="49:55" x14ac:dyDescent="0.2">
      <c r="AW205" s="42">
        <v>46587</v>
      </c>
      <c r="AX205" s="40">
        <v>0</v>
      </c>
      <c r="AY205" s="40">
        <v>0</v>
      </c>
      <c r="AZ205" s="40">
        <v>0</v>
      </c>
      <c r="BA205" s="40">
        <v>0</v>
      </c>
      <c r="BB205" s="40">
        <v>0</v>
      </c>
      <c r="BC205" s="40">
        <v>7</v>
      </c>
    </row>
    <row r="206" spans="49:55" x14ac:dyDescent="0.2">
      <c r="AW206" s="42">
        <v>46588</v>
      </c>
      <c r="AX206" s="40">
        <v>0</v>
      </c>
      <c r="AY206" s="40">
        <v>0</v>
      </c>
      <c r="AZ206" s="40">
        <v>0</v>
      </c>
      <c r="BA206" s="40">
        <v>0</v>
      </c>
      <c r="BB206" s="40">
        <v>0</v>
      </c>
      <c r="BC206" s="40">
        <v>7</v>
      </c>
    </row>
    <row r="207" spans="49:55" x14ac:dyDescent="0.2">
      <c r="AW207" s="42">
        <v>46589</v>
      </c>
      <c r="AX207" s="40">
        <v>0</v>
      </c>
      <c r="AY207" s="40">
        <v>0</v>
      </c>
      <c r="AZ207" s="40">
        <v>0</v>
      </c>
      <c r="BA207" s="40">
        <v>0</v>
      </c>
      <c r="BB207" s="40">
        <v>0</v>
      </c>
      <c r="BC207" s="40">
        <v>7</v>
      </c>
    </row>
    <row r="208" spans="49:55" x14ac:dyDescent="0.2">
      <c r="AW208" s="42">
        <v>46590</v>
      </c>
      <c r="AX208" s="40">
        <v>0</v>
      </c>
      <c r="AY208" s="40">
        <v>0</v>
      </c>
      <c r="AZ208" s="40">
        <v>0</v>
      </c>
      <c r="BA208" s="40">
        <v>0</v>
      </c>
      <c r="BB208" s="40">
        <v>0</v>
      </c>
      <c r="BC208" s="40">
        <v>7</v>
      </c>
    </row>
    <row r="209" spans="49:55" x14ac:dyDescent="0.2">
      <c r="AW209" s="42">
        <v>46591</v>
      </c>
      <c r="AX209" s="40">
        <v>0</v>
      </c>
      <c r="AY209" s="40">
        <v>0</v>
      </c>
      <c r="AZ209" s="40">
        <v>0</v>
      </c>
      <c r="BA209" s="40">
        <v>0</v>
      </c>
      <c r="BB209" s="40">
        <v>0</v>
      </c>
      <c r="BC209" s="40">
        <v>7</v>
      </c>
    </row>
    <row r="210" spans="49:55" x14ac:dyDescent="0.2">
      <c r="AW210" s="42">
        <v>46592</v>
      </c>
      <c r="AX210" s="40">
        <v>0</v>
      </c>
      <c r="AY210" s="40">
        <v>0</v>
      </c>
      <c r="AZ210" s="40">
        <v>0</v>
      </c>
      <c r="BA210" s="40">
        <v>0</v>
      </c>
      <c r="BB210" s="40">
        <v>0</v>
      </c>
      <c r="BC210" s="40">
        <v>7</v>
      </c>
    </row>
    <row r="211" spans="49:55" x14ac:dyDescent="0.2">
      <c r="AW211" s="42">
        <v>46593</v>
      </c>
      <c r="AX211" s="40">
        <v>0</v>
      </c>
      <c r="AY211" s="40">
        <v>0</v>
      </c>
      <c r="AZ211" s="40">
        <v>0</v>
      </c>
      <c r="BA211" s="40">
        <v>0</v>
      </c>
      <c r="BB211" s="40">
        <v>0</v>
      </c>
      <c r="BC211" s="40">
        <v>7</v>
      </c>
    </row>
    <row r="212" spans="49:55" x14ac:dyDescent="0.2">
      <c r="AW212" s="42">
        <v>46594</v>
      </c>
      <c r="AX212" s="40">
        <v>0</v>
      </c>
      <c r="AY212" s="40">
        <v>0</v>
      </c>
      <c r="AZ212" s="40">
        <v>0</v>
      </c>
      <c r="BA212" s="40">
        <v>0</v>
      </c>
      <c r="BB212" s="40">
        <v>0</v>
      </c>
      <c r="BC212" s="40">
        <v>7</v>
      </c>
    </row>
    <row r="213" spans="49:55" x14ac:dyDescent="0.2">
      <c r="AW213" s="42">
        <v>46595</v>
      </c>
      <c r="AX213" s="40">
        <v>0</v>
      </c>
      <c r="AY213" s="40">
        <v>0</v>
      </c>
      <c r="AZ213" s="40">
        <v>0</v>
      </c>
      <c r="BA213" s="40">
        <v>0</v>
      </c>
      <c r="BB213" s="40">
        <v>0</v>
      </c>
      <c r="BC213" s="40">
        <v>7</v>
      </c>
    </row>
    <row r="214" spans="49:55" x14ac:dyDescent="0.2">
      <c r="AW214" s="42">
        <v>46596</v>
      </c>
      <c r="AX214" s="40">
        <v>0</v>
      </c>
      <c r="AY214" s="40">
        <v>0</v>
      </c>
      <c r="AZ214" s="40">
        <v>0</v>
      </c>
      <c r="BA214" s="40">
        <v>0</v>
      </c>
      <c r="BB214" s="40">
        <v>0</v>
      </c>
      <c r="BC214" s="40">
        <v>7</v>
      </c>
    </row>
    <row r="215" spans="49:55" x14ac:dyDescent="0.2">
      <c r="AW215" s="42">
        <v>46597</v>
      </c>
      <c r="AX215" s="40">
        <v>0</v>
      </c>
      <c r="AY215" s="40">
        <v>0</v>
      </c>
      <c r="AZ215" s="40">
        <v>0</v>
      </c>
      <c r="BA215" s="40">
        <v>0</v>
      </c>
      <c r="BB215" s="40">
        <v>0</v>
      </c>
      <c r="BC215" s="40">
        <v>7</v>
      </c>
    </row>
    <row r="216" spans="49:55" x14ac:dyDescent="0.2">
      <c r="AW216" s="42">
        <v>46598</v>
      </c>
      <c r="AX216" s="40">
        <v>0</v>
      </c>
      <c r="AY216" s="40">
        <v>0</v>
      </c>
      <c r="AZ216" s="40">
        <v>0</v>
      </c>
      <c r="BA216" s="40">
        <v>0</v>
      </c>
      <c r="BB216" s="40">
        <v>0</v>
      </c>
      <c r="BC216" s="40">
        <v>7</v>
      </c>
    </row>
    <row r="217" spans="49:55" x14ac:dyDescent="0.2">
      <c r="AW217" s="42">
        <v>46599</v>
      </c>
      <c r="AX217" s="40">
        <v>0</v>
      </c>
      <c r="AY217" s="40">
        <v>0</v>
      </c>
      <c r="AZ217" s="40">
        <v>0</v>
      </c>
      <c r="BA217" s="40">
        <v>0</v>
      </c>
      <c r="BB217" s="40">
        <v>0</v>
      </c>
      <c r="BC217" s="40">
        <v>7</v>
      </c>
    </row>
    <row r="218" spans="49:55" x14ac:dyDescent="0.2">
      <c r="AW218" s="42">
        <v>46600</v>
      </c>
      <c r="AX218" s="40">
        <v>0</v>
      </c>
      <c r="AY218" s="40">
        <v>0</v>
      </c>
      <c r="AZ218" s="40">
        <v>0</v>
      </c>
      <c r="BA218" s="40">
        <v>0</v>
      </c>
      <c r="BB218" s="40">
        <v>0</v>
      </c>
      <c r="BC218" s="40">
        <v>8</v>
      </c>
    </row>
    <row r="219" spans="49:55" x14ac:dyDescent="0.2">
      <c r="AW219" s="42">
        <v>46601</v>
      </c>
      <c r="AX219" s="40">
        <v>0</v>
      </c>
      <c r="AY219" s="40">
        <v>0</v>
      </c>
      <c r="AZ219" s="40">
        <v>0</v>
      </c>
      <c r="BA219" s="40">
        <v>0</v>
      </c>
      <c r="BB219" s="40">
        <v>0</v>
      </c>
      <c r="BC219" s="40">
        <v>8</v>
      </c>
    </row>
    <row r="220" spans="49:55" x14ac:dyDescent="0.2">
      <c r="AW220" s="42">
        <v>46602</v>
      </c>
      <c r="AX220" s="40">
        <v>0</v>
      </c>
      <c r="AY220" s="40">
        <v>0</v>
      </c>
      <c r="AZ220" s="40">
        <v>0</v>
      </c>
      <c r="BA220" s="40">
        <v>0</v>
      </c>
      <c r="BB220" s="40">
        <v>0</v>
      </c>
      <c r="BC220" s="40">
        <v>8</v>
      </c>
    </row>
    <row r="221" spans="49:55" x14ac:dyDescent="0.2">
      <c r="AW221" s="42">
        <v>46603</v>
      </c>
      <c r="AX221" s="40">
        <v>0</v>
      </c>
      <c r="AY221" s="40">
        <v>0</v>
      </c>
      <c r="AZ221" s="40">
        <v>0</v>
      </c>
      <c r="BA221" s="40">
        <v>0</v>
      </c>
      <c r="BB221" s="40">
        <v>0</v>
      </c>
      <c r="BC221" s="40">
        <v>8</v>
      </c>
    </row>
    <row r="222" spans="49:55" x14ac:dyDescent="0.2">
      <c r="AW222" s="42">
        <v>46604</v>
      </c>
      <c r="AX222" s="40">
        <v>0</v>
      </c>
      <c r="AY222" s="40">
        <v>0</v>
      </c>
      <c r="AZ222" s="40">
        <v>0</v>
      </c>
      <c r="BA222" s="40">
        <v>0</v>
      </c>
      <c r="BB222" s="40">
        <v>0</v>
      </c>
      <c r="BC222" s="40">
        <v>8</v>
      </c>
    </row>
    <row r="223" spans="49:55" x14ac:dyDescent="0.2">
      <c r="AW223" s="42">
        <v>46605</v>
      </c>
      <c r="AX223" s="40">
        <v>0</v>
      </c>
      <c r="AY223" s="40">
        <v>0</v>
      </c>
      <c r="AZ223" s="40">
        <v>0</v>
      </c>
      <c r="BA223" s="40">
        <v>0</v>
      </c>
      <c r="BB223" s="40">
        <v>0</v>
      </c>
      <c r="BC223" s="40">
        <v>8</v>
      </c>
    </row>
    <row r="224" spans="49:55" x14ac:dyDescent="0.2">
      <c r="AW224" s="42">
        <v>46606</v>
      </c>
      <c r="AX224" s="40">
        <v>0</v>
      </c>
      <c r="AY224" s="40">
        <v>0</v>
      </c>
      <c r="AZ224" s="40">
        <v>0</v>
      </c>
      <c r="BA224" s="40">
        <v>0</v>
      </c>
      <c r="BB224" s="40">
        <v>0</v>
      </c>
      <c r="BC224" s="40">
        <v>8</v>
      </c>
    </row>
    <row r="225" spans="49:55" x14ac:dyDescent="0.2">
      <c r="AW225" s="42">
        <v>46607</v>
      </c>
      <c r="AX225" s="40">
        <v>0</v>
      </c>
      <c r="AY225" s="40">
        <v>0</v>
      </c>
      <c r="AZ225" s="40">
        <v>0</v>
      </c>
      <c r="BA225" s="40">
        <v>0</v>
      </c>
      <c r="BB225" s="40">
        <v>0</v>
      </c>
      <c r="BC225" s="40">
        <v>8</v>
      </c>
    </row>
    <row r="226" spans="49:55" x14ac:dyDescent="0.2">
      <c r="AW226" s="42">
        <v>46608</v>
      </c>
      <c r="AX226" s="40">
        <v>0</v>
      </c>
      <c r="AY226" s="40">
        <v>0</v>
      </c>
      <c r="AZ226" s="40">
        <v>0</v>
      </c>
      <c r="BA226" s="40">
        <v>0</v>
      </c>
      <c r="BB226" s="40">
        <v>0</v>
      </c>
      <c r="BC226" s="40">
        <v>8</v>
      </c>
    </row>
    <row r="227" spans="49:55" x14ac:dyDescent="0.2">
      <c r="AW227" s="42">
        <v>46609</v>
      </c>
      <c r="AX227" s="40">
        <v>0</v>
      </c>
      <c r="AY227" s="40">
        <v>0</v>
      </c>
      <c r="AZ227" s="40">
        <v>0</v>
      </c>
      <c r="BA227" s="40">
        <v>0</v>
      </c>
      <c r="BB227" s="40">
        <v>0</v>
      </c>
      <c r="BC227" s="40">
        <v>8</v>
      </c>
    </row>
    <row r="228" spans="49:55" x14ac:dyDescent="0.2">
      <c r="AW228" s="42">
        <v>46610</v>
      </c>
      <c r="AX228" s="40">
        <v>0</v>
      </c>
      <c r="AY228" s="40">
        <v>0</v>
      </c>
      <c r="AZ228" s="40">
        <v>0</v>
      </c>
      <c r="BA228" s="40">
        <v>0</v>
      </c>
      <c r="BB228" s="40">
        <v>0</v>
      </c>
      <c r="BC228" s="40">
        <v>8</v>
      </c>
    </row>
    <row r="229" spans="49:55" x14ac:dyDescent="0.2">
      <c r="AW229" s="42">
        <v>46611</v>
      </c>
      <c r="AX229" s="40">
        <v>0</v>
      </c>
      <c r="AY229" s="40">
        <v>0</v>
      </c>
      <c r="AZ229" s="40">
        <v>0</v>
      </c>
      <c r="BA229" s="40">
        <v>0</v>
      </c>
      <c r="BB229" s="40">
        <v>0</v>
      </c>
      <c r="BC229" s="40">
        <v>8</v>
      </c>
    </row>
    <row r="230" spans="49:55" x14ac:dyDescent="0.2">
      <c r="AW230" s="42">
        <v>46612</v>
      </c>
      <c r="AX230" s="40">
        <v>0</v>
      </c>
      <c r="AY230" s="40">
        <v>0</v>
      </c>
      <c r="AZ230" s="40">
        <v>0</v>
      </c>
      <c r="BA230" s="40">
        <v>0</v>
      </c>
      <c r="BB230" s="40">
        <v>0</v>
      </c>
      <c r="BC230" s="40">
        <v>8</v>
      </c>
    </row>
    <row r="231" spans="49:55" x14ac:dyDescent="0.2">
      <c r="AW231" s="42">
        <v>46613</v>
      </c>
      <c r="AX231" s="40">
        <v>0</v>
      </c>
      <c r="AY231" s="40">
        <v>0</v>
      </c>
      <c r="AZ231" s="40">
        <v>0</v>
      </c>
      <c r="BA231" s="40">
        <v>0</v>
      </c>
      <c r="BB231" s="40">
        <v>0</v>
      </c>
      <c r="BC231" s="40">
        <v>8</v>
      </c>
    </row>
    <row r="232" spans="49:55" x14ac:dyDescent="0.2">
      <c r="AW232" s="42">
        <v>46614</v>
      </c>
      <c r="AX232" s="40">
        <v>0</v>
      </c>
      <c r="AY232" s="40">
        <v>0</v>
      </c>
      <c r="AZ232" s="40">
        <v>0</v>
      </c>
      <c r="BA232" s="40">
        <v>0</v>
      </c>
      <c r="BB232" s="40">
        <v>0</v>
      </c>
      <c r="BC232" s="40">
        <v>8</v>
      </c>
    </row>
    <row r="233" spans="49:55" x14ac:dyDescent="0.2">
      <c r="AW233" s="42">
        <v>46615</v>
      </c>
      <c r="AX233" s="40">
        <v>0</v>
      </c>
      <c r="AY233" s="40">
        <v>0</v>
      </c>
      <c r="AZ233" s="40">
        <v>0</v>
      </c>
      <c r="BA233" s="40">
        <v>0</v>
      </c>
      <c r="BB233" s="40">
        <v>0</v>
      </c>
      <c r="BC233" s="40">
        <v>8</v>
      </c>
    </row>
    <row r="234" spans="49:55" x14ac:dyDescent="0.2">
      <c r="AW234" s="42">
        <v>46616</v>
      </c>
      <c r="AX234" s="40">
        <v>0</v>
      </c>
      <c r="AY234" s="40">
        <v>0</v>
      </c>
      <c r="AZ234" s="40">
        <v>0</v>
      </c>
      <c r="BA234" s="40">
        <v>0</v>
      </c>
      <c r="BB234" s="40">
        <v>0</v>
      </c>
      <c r="BC234" s="40">
        <v>8</v>
      </c>
    </row>
    <row r="235" spans="49:55" x14ac:dyDescent="0.2">
      <c r="AW235" s="42">
        <v>46617</v>
      </c>
      <c r="AX235" s="40">
        <v>0</v>
      </c>
      <c r="AY235" s="40">
        <v>0</v>
      </c>
      <c r="AZ235" s="40">
        <v>0</v>
      </c>
      <c r="BA235" s="40">
        <v>0</v>
      </c>
      <c r="BB235" s="40">
        <v>0</v>
      </c>
      <c r="BC235" s="40">
        <v>8</v>
      </c>
    </row>
    <row r="236" spans="49:55" x14ac:dyDescent="0.2">
      <c r="AW236" s="42">
        <v>46618</v>
      </c>
      <c r="AX236" s="40">
        <v>0</v>
      </c>
      <c r="AY236" s="40">
        <v>0</v>
      </c>
      <c r="AZ236" s="40">
        <v>0</v>
      </c>
      <c r="BA236" s="40">
        <v>0</v>
      </c>
      <c r="BB236" s="40">
        <v>0</v>
      </c>
      <c r="BC236" s="40">
        <v>8</v>
      </c>
    </row>
    <row r="237" spans="49:55" x14ac:dyDescent="0.2">
      <c r="AW237" s="42">
        <v>46619</v>
      </c>
      <c r="AX237" s="40">
        <v>0</v>
      </c>
      <c r="AY237" s="40">
        <v>0</v>
      </c>
      <c r="AZ237" s="40">
        <v>0</v>
      </c>
      <c r="BA237" s="40">
        <v>0</v>
      </c>
      <c r="BB237" s="40">
        <v>0</v>
      </c>
      <c r="BC237" s="40">
        <v>8</v>
      </c>
    </row>
    <row r="238" spans="49:55" x14ac:dyDescent="0.2">
      <c r="AW238" s="42">
        <v>46620</v>
      </c>
      <c r="AX238" s="40">
        <v>0</v>
      </c>
      <c r="AY238" s="40">
        <v>0</v>
      </c>
      <c r="AZ238" s="40">
        <v>0</v>
      </c>
      <c r="BA238" s="40">
        <v>0</v>
      </c>
      <c r="BB238" s="40">
        <v>0</v>
      </c>
      <c r="BC238" s="40">
        <v>8</v>
      </c>
    </row>
    <row r="239" spans="49:55" x14ac:dyDescent="0.2">
      <c r="AW239" s="42">
        <v>46621</v>
      </c>
      <c r="AX239" s="40">
        <v>0</v>
      </c>
      <c r="AY239" s="40">
        <v>0</v>
      </c>
      <c r="AZ239" s="40">
        <v>0</v>
      </c>
      <c r="BA239" s="40">
        <v>0</v>
      </c>
      <c r="BB239" s="40">
        <v>0</v>
      </c>
      <c r="BC239" s="40">
        <v>8</v>
      </c>
    </row>
    <row r="240" spans="49:55" x14ac:dyDescent="0.2">
      <c r="AW240" s="42">
        <v>46622</v>
      </c>
      <c r="AX240" s="40">
        <v>0</v>
      </c>
      <c r="AY240" s="40">
        <v>0</v>
      </c>
      <c r="AZ240" s="40">
        <v>0</v>
      </c>
      <c r="BA240" s="40">
        <v>0</v>
      </c>
      <c r="BB240" s="40">
        <v>0</v>
      </c>
      <c r="BC240" s="40">
        <v>8</v>
      </c>
    </row>
    <row r="241" spans="49:55" x14ac:dyDescent="0.2">
      <c r="AW241" s="42">
        <v>46623</v>
      </c>
      <c r="AX241" s="40">
        <v>0</v>
      </c>
      <c r="AY241" s="40">
        <v>0</v>
      </c>
      <c r="AZ241" s="40">
        <v>0</v>
      </c>
      <c r="BA241" s="40">
        <v>0</v>
      </c>
      <c r="BB241" s="40">
        <v>0</v>
      </c>
      <c r="BC241" s="40">
        <v>8</v>
      </c>
    </row>
    <row r="242" spans="49:55" x14ac:dyDescent="0.2">
      <c r="AW242" s="42">
        <v>46624</v>
      </c>
      <c r="AX242" s="40">
        <v>0</v>
      </c>
      <c r="AY242" s="40">
        <v>0</v>
      </c>
      <c r="AZ242" s="40">
        <v>0</v>
      </c>
      <c r="BA242" s="40">
        <v>0</v>
      </c>
      <c r="BB242" s="40">
        <v>0</v>
      </c>
      <c r="BC242" s="40">
        <v>8</v>
      </c>
    </row>
    <row r="243" spans="49:55" x14ac:dyDescent="0.2">
      <c r="AW243" s="42">
        <v>46625</v>
      </c>
      <c r="AX243" s="40">
        <v>0</v>
      </c>
      <c r="AY243" s="40">
        <v>0</v>
      </c>
      <c r="AZ243" s="40">
        <v>0</v>
      </c>
      <c r="BA243" s="40">
        <v>0</v>
      </c>
      <c r="BB243" s="40">
        <v>0</v>
      </c>
      <c r="BC243" s="40">
        <v>8</v>
      </c>
    </row>
    <row r="244" spans="49:55" x14ac:dyDescent="0.2">
      <c r="AW244" s="42">
        <v>46626</v>
      </c>
      <c r="AX244" s="40">
        <v>0</v>
      </c>
      <c r="AY244" s="40">
        <v>0</v>
      </c>
      <c r="AZ244" s="40">
        <v>0</v>
      </c>
      <c r="BA244" s="40">
        <v>0</v>
      </c>
      <c r="BB244" s="40">
        <v>0</v>
      </c>
      <c r="BC244" s="40">
        <v>8</v>
      </c>
    </row>
    <row r="245" spans="49:55" x14ac:dyDescent="0.2">
      <c r="AW245" s="42">
        <v>46627</v>
      </c>
      <c r="AX245" s="40">
        <v>0</v>
      </c>
      <c r="AY245" s="40">
        <v>0</v>
      </c>
      <c r="AZ245" s="40">
        <v>0</v>
      </c>
      <c r="BA245" s="40">
        <v>0</v>
      </c>
      <c r="BB245" s="40">
        <v>0</v>
      </c>
      <c r="BC245" s="40">
        <v>8</v>
      </c>
    </row>
    <row r="246" spans="49:55" x14ac:dyDescent="0.2">
      <c r="AW246" s="42">
        <v>46628</v>
      </c>
      <c r="AX246" s="40">
        <v>0</v>
      </c>
      <c r="AY246" s="40">
        <v>0</v>
      </c>
      <c r="AZ246" s="40">
        <v>0</v>
      </c>
      <c r="BA246" s="40">
        <v>0</v>
      </c>
      <c r="BB246" s="40">
        <v>0</v>
      </c>
      <c r="BC246" s="40">
        <v>8</v>
      </c>
    </row>
    <row r="247" spans="49:55" x14ac:dyDescent="0.2">
      <c r="AW247" s="42">
        <v>46629</v>
      </c>
      <c r="AX247" s="40">
        <v>0</v>
      </c>
      <c r="AY247" s="40">
        <v>0</v>
      </c>
      <c r="AZ247" s="40">
        <v>0</v>
      </c>
      <c r="BA247" s="40">
        <v>0</v>
      </c>
      <c r="BB247" s="40">
        <v>0</v>
      </c>
      <c r="BC247" s="40">
        <v>8</v>
      </c>
    </row>
    <row r="248" spans="49:55" x14ac:dyDescent="0.2">
      <c r="AW248" s="42">
        <v>46630</v>
      </c>
      <c r="AX248" s="40">
        <v>0</v>
      </c>
      <c r="AY248" s="40">
        <v>0</v>
      </c>
      <c r="AZ248" s="40">
        <v>0</v>
      </c>
      <c r="BA248" s="40">
        <v>0</v>
      </c>
      <c r="BB248" s="40">
        <v>0</v>
      </c>
      <c r="BC248" s="40">
        <v>8</v>
      </c>
    </row>
    <row r="249" spans="49:55" x14ac:dyDescent="0.2">
      <c r="AW249" s="42">
        <v>46631</v>
      </c>
      <c r="AX249" s="40">
        <v>0</v>
      </c>
      <c r="AY249" s="40">
        <v>0</v>
      </c>
      <c r="AZ249" s="40">
        <v>0</v>
      </c>
      <c r="BA249" s="40">
        <v>0</v>
      </c>
      <c r="BB249" s="40">
        <v>0</v>
      </c>
      <c r="BC249" s="40">
        <v>9</v>
      </c>
    </row>
    <row r="250" spans="49:55" x14ac:dyDescent="0.2">
      <c r="AW250" s="42">
        <v>46632</v>
      </c>
      <c r="AX250" s="40">
        <v>0</v>
      </c>
      <c r="AY250" s="40">
        <v>0</v>
      </c>
      <c r="AZ250" s="40">
        <v>0</v>
      </c>
      <c r="BA250" s="40">
        <v>0</v>
      </c>
      <c r="BB250" s="40">
        <v>0</v>
      </c>
      <c r="BC250" s="40">
        <v>9</v>
      </c>
    </row>
    <row r="251" spans="49:55" x14ac:dyDescent="0.2">
      <c r="AW251" s="42">
        <v>46633</v>
      </c>
      <c r="AX251" s="40">
        <v>0</v>
      </c>
      <c r="AY251" s="40">
        <v>0</v>
      </c>
      <c r="AZ251" s="40">
        <v>0</v>
      </c>
      <c r="BA251" s="40">
        <v>0</v>
      </c>
      <c r="BB251" s="40">
        <v>0</v>
      </c>
      <c r="BC251" s="40">
        <v>9</v>
      </c>
    </row>
    <row r="252" spans="49:55" x14ac:dyDescent="0.2">
      <c r="AW252" s="42">
        <v>46634</v>
      </c>
      <c r="AX252" s="40">
        <v>0</v>
      </c>
      <c r="AY252" s="40">
        <v>0</v>
      </c>
      <c r="AZ252" s="40">
        <v>0</v>
      </c>
      <c r="BA252" s="40">
        <v>0</v>
      </c>
      <c r="BB252" s="40">
        <v>0</v>
      </c>
      <c r="BC252" s="40">
        <v>9</v>
      </c>
    </row>
    <row r="253" spans="49:55" x14ac:dyDescent="0.2">
      <c r="AW253" s="42">
        <v>46635</v>
      </c>
      <c r="AX253" s="40">
        <v>0</v>
      </c>
      <c r="AY253" s="40">
        <v>0</v>
      </c>
      <c r="AZ253" s="40">
        <v>0</v>
      </c>
      <c r="BA253" s="40">
        <v>0</v>
      </c>
      <c r="BB253" s="40">
        <v>0</v>
      </c>
      <c r="BC253" s="40">
        <v>9</v>
      </c>
    </row>
    <row r="254" spans="49:55" x14ac:dyDescent="0.2">
      <c r="AW254" s="42">
        <v>46636</v>
      </c>
      <c r="AX254" s="40">
        <v>0</v>
      </c>
      <c r="AY254" s="40">
        <v>0</v>
      </c>
      <c r="AZ254" s="40">
        <v>0</v>
      </c>
      <c r="BA254" s="40">
        <v>0</v>
      </c>
      <c r="BB254" s="40">
        <v>0</v>
      </c>
      <c r="BC254" s="40">
        <v>9</v>
      </c>
    </row>
    <row r="255" spans="49:55" x14ac:dyDescent="0.2">
      <c r="AW255" s="42">
        <v>46637</v>
      </c>
      <c r="AX255" s="40">
        <v>0</v>
      </c>
      <c r="AY255" s="40">
        <v>0</v>
      </c>
      <c r="AZ255" s="40">
        <v>0</v>
      </c>
      <c r="BA255" s="40">
        <v>0</v>
      </c>
      <c r="BB255" s="40">
        <v>0</v>
      </c>
      <c r="BC255" s="40">
        <v>9</v>
      </c>
    </row>
    <row r="256" spans="49:55" x14ac:dyDescent="0.2">
      <c r="AW256" s="42">
        <v>46638</v>
      </c>
      <c r="AX256" s="40">
        <v>0</v>
      </c>
      <c r="AY256" s="40">
        <v>0</v>
      </c>
      <c r="AZ256" s="40">
        <v>0</v>
      </c>
      <c r="BA256" s="40">
        <v>0</v>
      </c>
      <c r="BB256" s="40">
        <v>0</v>
      </c>
      <c r="BC256" s="40">
        <v>9</v>
      </c>
    </row>
    <row r="257" spans="49:55" x14ac:dyDescent="0.2">
      <c r="AW257" s="42">
        <v>46639</v>
      </c>
      <c r="AX257" s="40">
        <v>0</v>
      </c>
      <c r="AY257" s="40">
        <v>0</v>
      </c>
      <c r="AZ257" s="40">
        <v>0</v>
      </c>
      <c r="BA257" s="40">
        <v>0</v>
      </c>
      <c r="BB257" s="40">
        <v>0</v>
      </c>
      <c r="BC257" s="40">
        <v>9</v>
      </c>
    </row>
    <row r="258" spans="49:55" x14ac:dyDescent="0.2">
      <c r="AW258" s="42">
        <v>46640</v>
      </c>
      <c r="AX258" s="40">
        <v>0</v>
      </c>
      <c r="AY258" s="40">
        <v>0</v>
      </c>
      <c r="AZ258" s="40">
        <v>0</v>
      </c>
      <c r="BA258" s="40">
        <v>0</v>
      </c>
      <c r="BB258" s="40">
        <v>0</v>
      </c>
      <c r="BC258" s="40">
        <v>9</v>
      </c>
    </row>
    <row r="259" spans="49:55" x14ac:dyDescent="0.2">
      <c r="AW259" s="42">
        <v>46641</v>
      </c>
      <c r="AX259" s="40">
        <v>0</v>
      </c>
      <c r="AY259" s="40">
        <v>0</v>
      </c>
      <c r="AZ259" s="40">
        <v>0</v>
      </c>
      <c r="BA259" s="40">
        <v>0</v>
      </c>
      <c r="BB259" s="40">
        <v>0</v>
      </c>
      <c r="BC259" s="40">
        <v>9</v>
      </c>
    </row>
    <row r="260" spans="49:55" x14ac:dyDescent="0.2">
      <c r="AW260" s="42">
        <v>46642</v>
      </c>
      <c r="AX260" s="40">
        <v>0</v>
      </c>
      <c r="AY260" s="40">
        <v>0</v>
      </c>
      <c r="AZ260" s="40">
        <v>0</v>
      </c>
      <c r="BA260" s="40">
        <v>0</v>
      </c>
      <c r="BB260" s="40">
        <v>0</v>
      </c>
      <c r="BC260" s="40">
        <v>9</v>
      </c>
    </row>
    <row r="261" spans="49:55" x14ac:dyDescent="0.2">
      <c r="AW261" s="42">
        <v>46643</v>
      </c>
      <c r="AX261" s="40">
        <v>0</v>
      </c>
      <c r="AY261" s="40">
        <v>0</v>
      </c>
      <c r="AZ261" s="40">
        <v>0</v>
      </c>
      <c r="BA261" s="40">
        <v>0</v>
      </c>
      <c r="BB261" s="40">
        <v>0</v>
      </c>
      <c r="BC261" s="40">
        <v>9</v>
      </c>
    </row>
    <row r="262" spans="49:55" x14ac:dyDescent="0.2">
      <c r="AW262" s="42">
        <v>46644</v>
      </c>
      <c r="AX262" s="40">
        <v>0</v>
      </c>
      <c r="AY262" s="40">
        <v>0</v>
      </c>
      <c r="AZ262" s="40">
        <v>0</v>
      </c>
      <c r="BA262" s="40">
        <v>0</v>
      </c>
      <c r="BB262" s="40">
        <v>0</v>
      </c>
      <c r="BC262" s="40">
        <v>9</v>
      </c>
    </row>
    <row r="263" spans="49:55" x14ac:dyDescent="0.2">
      <c r="AW263" s="42">
        <v>46645</v>
      </c>
      <c r="AX263" s="40">
        <v>0</v>
      </c>
      <c r="AY263" s="40">
        <v>0</v>
      </c>
      <c r="AZ263" s="40">
        <v>0</v>
      </c>
      <c r="BA263" s="40">
        <v>0</v>
      </c>
      <c r="BB263" s="40">
        <v>0</v>
      </c>
      <c r="BC263" s="40">
        <v>9</v>
      </c>
    </row>
    <row r="264" spans="49:55" x14ac:dyDescent="0.2">
      <c r="AW264" s="42">
        <v>46646</v>
      </c>
      <c r="AX264" s="40">
        <v>0</v>
      </c>
      <c r="AY264" s="40">
        <v>0</v>
      </c>
      <c r="AZ264" s="40">
        <v>0</v>
      </c>
      <c r="BA264" s="40">
        <v>0</v>
      </c>
      <c r="BB264" s="40">
        <v>0</v>
      </c>
      <c r="BC264" s="40">
        <v>9</v>
      </c>
    </row>
    <row r="265" spans="49:55" x14ac:dyDescent="0.2">
      <c r="AW265" s="42">
        <v>46647</v>
      </c>
      <c r="AX265" s="40">
        <v>0</v>
      </c>
      <c r="AY265" s="40">
        <v>0</v>
      </c>
      <c r="AZ265" s="40">
        <v>0</v>
      </c>
      <c r="BA265" s="40">
        <v>0</v>
      </c>
      <c r="BB265" s="40">
        <v>0</v>
      </c>
      <c r="BC265" s="40">
        <v>9</v>
      </c>
    </row>
    <row r="266" spans="49:55" x14ac:dyDescent="0.2">
      <c r="AW266" s="42">
        <v>46648</v>
      </c>
      <c r="AX266" s="40">
        <v>0</v>
      </c>
      <c r="AY266" s="40">
        <v>0</v>
      </c>
      <c r="AZ266" s="40">
        <v>0</v>
      </c>
      <c r="BA266" s="40">
        <v>0</v>
      </c>
      <c r="BB266" s="40">
        <v>0</v>
      </c>
      <c r="BC266" s="40">
        <v>9</v>
      </c>
    </row>
    <row r="267" spans="49:55" x14ac:dyDescent="0.2">
      <c r="AW267" s="42">
        <v>46649</v>
      </c>
      <c r="AX267" s="40">
        <v>0</v>
      </c>
      <c r="AY267" s="40">
        <v>0</v>
      </c>
      <c r="AZ267" s="40">
        <v>0</v>
      </c>
      <c r="BA267" s="40">
        <v>0</v>
      </c>
      <c r="BB267" s="40">
        <v>0</v>
      </c>
      <c r="BC267" s="40">
        <v>9</v>
      </c>
    </row>
    <row r="268" spans="49:55" x14ac:dyDescent="0.2">
      <c r="AW268" s="42">
        <v>46650</v>
      </c>
      <c r="AX268" s="40">
        <v>0</v>
      </c>
      <c r="AY268" s="40">
        <v>0</v>
      </c>
      <c r="AZ268" s="40">
        <v>0</v>
      </c>
      <c r="BA268" s="40">
        <v>0</v>
      </c>
      <c r="BB268" s="40">
        <v>0</v>
      </c>
      <c r="BC268" s="40">
        <v>9</v>
      </c>
    </row>
    <row r="269" spans="49:55" x14ac:dyDescent="0.2">
      <c r="AW269" s="42">
        <v>46651</v>
      </c>
      <c r="AX269" s="40">
        <v>0</v>
      </c>
      <c r="AY269" s="40">
        <v>0</v>
      </c>
      <c r="AZ269" s="40">
        <v>0</v>
      </c>
      <c r="BA269" s="40">
        <v>0</v>
      </c>
      <c r="BB269" s="40">
        <v>0</v>
      </c>
      <c r="BC269" s="40">
        <v>9</v>
      </c>
    </row>
    <row r="270" spans="49:55" x14ac:dyDescent="0.2">
      <c r="AW270" s="42">
        <v>46652</v>
      </c>
      <c r="AX270" s="40">
        <v>0</v>
      </c>
      <c r="AY270" s="40">
        <v>0</v>
      </c>
      <c r="AZ270" s="40">
        <v>0</v>
      </c>
      <c r="BA270" s="40">
        <v>0</v>
      </c>
      <c r="BB270" s="40">
        <v>0</v>
      </c>
      <c r="BC270" s="40">
        <v>9</v>
      </c>
    </row>
    <row r="271" spans="49:55" x14ac:dyDescent="0.2">
      <c r="AW271" s="42">
        <v>46653</v>
      </c>
      <c r="AX271" s="40">
        <v>0</v>
      </c>
      <c r="AY271" s="40">
        <v>0</v>
      </c>
      <c r="AZ271" s="40">
        <v>0</v>
      </c>
      <c r="BA271" s="40">
        <v>0</v>
      </c>
      <c r="BB271" s="40">
        <v>0</v>
      </c>
      <c r="BC271" s="40">
        <v>9</v>
      </c>
    </row>
    <row r="272" spans="49:55" x14ac:dyDescent="0.2">
      <c r="AW272" s="42">
        <v>46654</v>
      </c>
      <c r="AX272" s="40">
        <v>0</v>
      </c>
      <c r="AY272" s="40">
        <v>0</v>
      </c>
      <c r="AZ272" s="40">
        <v>0</v>
      </c>
      <c r="BA272" s="40">
        <v>0</v>
      </c>
      <c r="BB272" s="40">
        <v>0</v>
      </c>
      <c r="BC272" s="40">
        <v>9</v>
      </c>
    </row>
    <row r="273" spans="49:55" x14ac:dyDescent="0.2">
      <c r="AW273" s="42">
        <v>46655</v>
      </c>
      <c r="AX273" s="40">
        <v>0</v>
      </c>
      <c r="AY273" s="40">
        <v>0</v>
      </c>
      <c r="AZ273" s="40">
        <v>0</v>
      </c>
      <c r="BA273" s="40">
        <v>0</v>
      </c>
      <c r="BB273" s="40">
        <v>0</v>
      </c>
      <c r="BC273" s="40">
        <v>9</v>
      </c>
    </row>
    <row r="274" spans="49:55" x14ac:dyDescent="0.2">
      <c r="AW274" s="42">
        <v>46656</v>
      </c>
      <c r="AX274" s="40">
        <v>0</v>
      </c>
      <c r="AY274" s="40">
        <v>0</v>
      </c>
      <c r="AZ274" s="40">
        <v>0</v>
      </c>
      <c r="BA274" s="40">
        <v>0</v>
      </c>
      <c r="BB274" s="40">
        <v>0</v>
      </c>
      <c r="BC274" s="40">
        <v>9</v>
      </c>
    </row>
    <row r="275" spans="49:55" x14ac:dyDescent="0.2">
      <c r="AW275" s="42">
        <v>46657</v>
      </c>
      <c r="AX275" s="40">
        <v>0</v>
      </c>
      <c r="AY275" s="40">
        <v>0</v>
      </c>
      <c r="AZ275" s="40">
        <v>0</v>
      </c>
      <c r="BA275" s="40">
        <v>0</v>
      </c>
      <c r="BB275" s="40">
        <v>0</v>
      </c>
      <c r="BC275" s="40">
        <v>9</v>
      </c>
    </row>
    <row r="276" spans="49:55" x14ac:dyDescent="0.2">
      <c r="AW276" s="42">
        <v>46658</v>
      </c>
      <c r="AX276" s="40">
        <v>0</v>
      </c>
      <c r="AY276" s="40">
        <v>0</v>
      </c>
      <c r="AZ276" s="40">
        <v>0</v>
      </c>
      <c r="BA276" s="40">
        <v>0</v>
      </c>
      <c r="BB276" s="40">
        <v>0</v>
      </c>
      <c r="BC276" s="40">
        <v>9</v>
      </c>
    </row>
    <row r="277" spans="49:55" x14ac:dyDescent="0.2">
      <c r="AW277" s="42">
        <v>46659</v>
      </c>
      <c r="AX277" s="40">
        <v>0</v>
      </c>
      <c r="AY277" s="40">
        <v>0</v>
      </c>
      <c r="AZ277" s="40">
        <v>0</v>
      </c>
      <c r="BA277" s="40">
        <v>0</v>
      </c>
      <c r="BB277" s="40">
        <v>0</v>
      </c>
      <c r="BC277" s="40">
        <v>9</v>
      </c>
    </row>
    <row r="278" spans="49:55" x14ac:dyDescent="0.2">
      <c r="AW278" s="42">
        <v>46660</v>
      </c>
      <c r="AX278" s="40">
        <v>0</v>
      </c>
      <c r="AY278" s="40">
        <v>0</v>
      </c>
      <c r="AZ278" s="40">
        <v>0</v>
      </c>
      <c r="BA278" s="40">
        <v>0</v>
      </c>
      <c r="BB278" s="40">
        <v>0</v>
      </c>
      <c r="BC278" s="40">
        <v>9</v>
      </c>
    </row>
    <row r="279" spans="49:55" x14ac:dyDescent="0.2">
      <c r="AW279" s="42">
        <v>46661</v>
      </c>
      <c r="AX279" s="40">
        <v>0</v>
      </c>
      <c r="AY279" s="40">
        <v>0</v>
      </c>
      <c r="AZ279" s="40">
        <v>0</v>
      </c>
      <c r="BA279" s="40">
        <v>0</v>
      </c>
      <c r="BB279" s="40">
        <v>0</v>
      </c>
      <c r="BC279" s="40">
        <v>10</v>
      </c>
    </row>
    <row r="280" spans="49:55" x14ac:dyDescent="0.2">
      <c r="AW280" s="42">
        <v>46662</v>
      </c>
      <c r="AX280" s="40">
        <v>0</v>
      </c>
      <c r="AY280" s="40">
        <v>0</v>
      </c>
      <c r="AZ280" s="40">
        <v>0</v>
      </c>
      <c r="BA280" s="40">
        <v>0</v>
      </c>
      <c r="BB280" s="40">
        <v>0</v>
      </c>
      <c r="BC280" s="40">
        <v>10</v>
      </c>
    </row>
    <row r="281" spans="49:55" x14ac:dyDescent="0.2">
      <c r="AW281" s="42">
        <v>46663</v>
      </c>
      <c r="AX281" s="40">
        <v>0</v>
      </c>
      <c r="AY281" s="40">
        <v>0</v>
      </c>
      <c r="AZ281" s="40">
        <v>0</v>
      </c>
      <c r="BA281" s="40">
        <v>0</v>
      </c>
      <c r="BB281" s="40">
        <v>0</v>
      </c>
      <c r="BC281" s="40">
        <v>10</v>
      </c>
    </row>
    <row r="282" spans="49:55" x14ac:dyDescent="0.2">
      <c r="AW282" s="42">
        <v>46664</v>
      </c>
      <c r="AX282" s="40">
        <v>0</v>
      </c>
      <c r="AY282" s="40">
        <v>0</v>
      </c>
      <c r="AZ282" s="40">
        <v>0</v>
      </c>
      <c r="BA282" s="40">
        <v>0</v>
      </c>
      <c r="BB282" s="40">
        <v>0</v>
      </c>
      <c r="BC282" s="40">
        <v>10</v>
      </c>
    </row>
    <row r="283" spans="49:55" x14ac:dyDescent="0.2">
      <c r="AW283" s="42">
        <v>46665</v>
      </c>
      <c r="AX283" s="40">
        <v>0</v>
      </c>
      <c r="AY283" s="40">
        <v>0</v>
      </c>
      <c r="AZ283" s="40">
        <v>0</v>
      </c>
      <c r="BA283" s="40">
        <v>0</v>
      </c>
      <c r="BB283" s="40">
        <v>0</v>
      </c>
      <c r="BC283" s="40">
        <v>10</v>
      </c>
    </row>
    <row r="284" spans="49:55" x14ac:dyDescent="0.2">
      <c r="AW284" s="42">
        <v>46666</v>
      </c>
      <c r="AX284" s="40">
        <v>0</v>
      </c>
      <c r="AY284" s="40">
        <v>0</v>
      </c>
      <c r="AZ284" s="40">
        <v>0</v>
      </c>
      <c r="BA284" s="40">
        <v>0</v>
      </c>
      <c r="BB284" s="40">
        <v>0</v>
      </c>
      <c r="BC284" s="40">
        <v>10</v>
      </c>
    </row>
    <row r="285" spans="49:55" x14ac:dyDescent="0.2">
      <c r="AW285" s="42">
        <v>46667</v>
      </c>
      <c r="AX285" s="40">
        <v>0</v>
      </c>
      <c r="AY285" s="40">
        <v>0</v>
      </c>
      <c r="AZ285" s="40">
        <v>0</v>
      </c>
      <c r="BA285" s="40">
        <v>0</v>
      </c>
      <c r="BB285" s="40">
        <v>0</v>
      </c>
      <c r="BC285" s="40">
        <v>10</v>
      </c>
    </row>
    <row r="286" spans="49:55" x14ac:dyDescent="0.2">
      <c r="AW286" s="42">
        <v>46668</v>
      </c>
      <c r="AX286" s="40">
        <v>0</v>
      </c>
      <c r="AY286" s="40">
        <v>0</v>
      </c>
      <c r="AZ286" s="40">
        <v>0</v>
      </c>
      <c r="BA286" s="40">
        <v>0</v>
      </c>
      <c r="BB286" s="40">
        <v>0</v>
      </c>
      <c r="BC286" s="40">
        <v>10</v>
      </c>
    </row>
    <row r="287" spans="49:55" x14ac:dyDescent="0.2">
      <c r="AW287" s="42">
        <v>46669</v>
      </c>
      <c r="AX287" s="40">
        <v>0</v>
      </c>
      <c r="AY287" s="40">
        <v>0</v>
      </c>
      <c r="AZ287" s="40">
        <v>0</v>
      </c>
      <c r="BA287" s="40">
        <v>0</v>
      </c>
      <c r="BB287" s="40">
        <v>0</v>
      </c>
      <c r="BC287" s="40">
        <v>10</v>
      </c>
    </row>
    <row r="288" spans="49:55" x14ac:dyDescent="0.2">
      <c r="AW288" s="42">
        <v>46670</v>
      </c>
      <c r="AX288" s="40">
        <v>0</v>
      </c>
      <c r="AY288" s="40">
        <v>0</v>
      </c>
      <c r="AZ288" s="40">
        <v>0</v>
      </c>
      <c r="BA288" s="40">
        <v>0</v>
      </c>
      <c r="BB288" s="40">
        <v>0</v>
      </c>
      <c r="BC288" s="40">
        <v>10</v>
      </c>
    </row>
    <row r="289" spans="49:55" x14ac:dyDescent="0.2">
      <c r="AW289" s="42">
        <v>46671</v>
      </c>
      <c r="AX289" s="40">
        <v>0</v>
      </c>
      <c r="AY289" s="40">
        <v>0</v>
      </c>
      <c r="AZ289" s="40">
        <v>0</v>
      </c>
      <c r="BA289" s="40">
        <v>0</v>
      </c>
      <c r="BB289" s="40">
        <v>0</v>
      </c>
      <c r="BC289" s="40">
        <v>10</v>
      </c>
    </row>
    <row r="290" spans="49:55" x14ac:dyDescent="0.2">
      <c r="AW290" s="42">
        <v>46672</v>
      </c>
      <c r="AX290" s="40">
        <v>0</v>
      </c>
      <c r="AY290" s="40">
        <v>0</v>
      </c>
      <c r="AZ290" s="40">
        <v>0</v>
      </c>
      <c r="BA290" s="40">
        <v>0</v>
      </c>
      <c r="BB290" s="40">
        <v>0</v>
      </c>
      <c r="BC290" s="40">
        <v>10</v>
      </c>
    </row>
    <row r="291" spans="49:55" x14ac:dyDescent="0.2">
      <c r="AW291" s="42">
        <v>46673</v>
      </c>
      <c r="AX291" s="40">
        <v>0</v>
      </c>
      <c r="AY291" s="40">
        <v>0</v>
      </c>
      <c r="AZ291" s="40">
        <v>0</v>
      </c>
      <c r="BA291" s="40">
        <v>0</v>
      </c>
      <c r="BB291" s="40">
        <v>0</v>
      </c>
      <c r="BC291" s="40">
        <v>10</v>
      </c>
    </row>
    <row r="292" spans="49:55" x14ac:dyDescent="0.2">
      <c r="AW292" s="42">
        <v>46674</v>
      </c>
      <c r="AX292" s="40">
        <v>0</v>
      </c>
      <c r="AY292" s="40">
        <v>0</v>
      </c>
      <c r="AZ292" s="40">
        <v>0</v>
      </c>
      <c r="BA292" s="40">
        <v>0</v>
      </c>
      <c r="BB292" s="40">
        <v>0</v>
      </c>
      <c r="BC292" s="40">
        <v>10</v>
      </c>
    </row>
    <row r="293" spans="49:55" x14ac:dyDescent="0.2">
      <c r="AW293" s="42">
        <v>46675</v>
      </c>
      <c r="AX293" s="40">
        <v>0</v>
      </c>
      <c r="AY293" s="40">
        <v>0</v>
      </c>
      <c r="AZ293" s="40">
        <v>0</v>
      </c>
      <c r="BA293" s="40">
        <v>0</v>
      </c>
      <c r="BB293" s="40">
        <v>0</v>
      </c>
      <c r="BC293" s="40">
        <v>10</v>
      </c>
    </row>
    <row r="294" spans="49:55" x14ac:dyDescent="0.2">
      <c r="AW294" s="42">
        <v>46676</v>
      </c>
      <c r="AX294" s="40">
        <v>0</v>
      </c>
      <c r="AY294" s="40">
        <v>0</v>
      </c>
      <c r="AZ294" s="40">
        <v>0</v>
      </c>
      <c r="BA294" s="40">
        <v>0</v>
      </c>
      <c r="BB294" s="40">
        <v>0</v>
      </c>
      <c r="BC294" s="40">
        <v>10</v>
      </c>
    </row>
    <row r="295" spans="49:55" x14ac:dyDescent="0.2">
      <c r="AW295" s="42">
        <v>46677</v>
      </c>
      <c r="AX295" s="40">
        <v>0</v>
      </c>
      <c r="AY295" s="40">
        <v>0</v>
      </c>
      <c r="AZ295" s="40">
        <v>0</v>
      </c>
      <c r="BA295" s="40">
        <v>0</v>
      </c>
      <c r="BB295" s="40">
        <v>0</v>
      </c>
      <c r="BC295" s="40">
        <v>10</v>
      </c>
    </row>
    <row r="296" spans="49:55" x14ac:dyDescent="0.2">
      <c r="AW296" s="42">
        <v>46678</v>
      </c>
      <c r="AX296" s="40">
        <v>0</v>
      </c>
      <c r="AY296" s="40">
        <v>0</v>
      </c>
      <c r="AZ296" s="40">
        <v>0</v>
      </c>
      <c r="BA296" s="40">
        <v>0</v>
      </c>
      <c r="BB296" s="40">
        <v>0</v>
      </c>
      <c r="BC296" s="40">
        <v>10</v>
      </c>
    </row>
    <row r="297" spans="49:55" x14ac:dyDescent="0.2">
      <c r="AW297" s="42">
        <v>46679</v>
      </c>
      <c r="AX297" s="40">
        <v>0</v>
      </c>
      <c r="AY297" s="40">
        <v>0</v>
      </c>
      <c r="AZ297" s="40">
        <v>0</v>
      </c>
      <c r="BA297" s="40">
        <v>0</v>
      </c>
      <c r="BB297" s="40">
        <v>0</v>
      </c>
      <c r="BC297" s="40">
        <v>10</v>
      </c>
    </row>
    <row r="298" spans="49:55" x14ac:dyDescent="0.2">
      <c r="AW298" s="42">
        <v>46680</v>
      </c>
      <c r="AX298" s="40">
        <v>0</v>
      </c>
      <c r="AY298" s="40">
        <v>0</v>
      </c>
      <c r="AZ298" s="40">
        <v>0</v>
      </c>
      <c r="BA298" s="40">
        <v>0</v>
      </c>
      <c r="BB298" s="40">
        <v>0</v>
      </c>
      <c r="BC298" s="40">
        <v>10</v>
      </c>
    </row>
    <row r="299" spans="49:55" x14ac:dyDescent="0.2">
      <c r="AW299" s="42">
        <v>46681</v>
      </c>
      <c r="AX299" s="40">
        <v>0</v>
      </c>
      <c r="AY299" s="40">
        <v>0</v>
      </c>
      <c r="AZ299" s="40">
        <v>0</v>
      </c>
      <c r="BA299" s="40">
        <v>0</v>
      </c>
      <c r="BB299" s="40">
        <v>0</v>
      </c>
      <c r="BC299" s="40">
        <v>10</v>
      </c>
    </row>
    <row r="300" spans="49:55" x14ac:dyDescent="0.2">
      <c r="AW300" s="42">
        <v>46682</v>
      </c>
      <c r="AX300" s="40">
        <v>0</v>
      </c>
      <c r="AY300" s="40">
        <v>0</v>
      </c>
      <c r="AZ300" s="40">
        <v>0</v>
      </c>
      <c r="BA300" s="40">
        <v>0</v>
      </c>
      <c r="BB300" s="40">
        <v>0</v>
      </c>
      <c r="BC300" s="40">
        <v>10</v>
      </c>
    </row>
    <row r="301" spans="49:55" x14ac:dyDescent="0.2">
      <c r="AW301" s="42">
        <v>46683</v>
      </c>
      <c r="AX301" s="40">
        <v>0</v>
      </c>
      <c r="AY301" s="40">
        <v>0</v>
      </c>
      <c r="AZ301" s="40">
        <v>0</v>
      </c>
      <c r="BA301" s="40">
        <v>0</v>
      </c>
      <c r="BB301" s="40">
        <v>0</v>
      </c>
      <c r="BC301" s="40">
        <v>10</v>
      </c>
    </row>
    <row r="302" spans="49:55" x14ac:dyDescent="0.2">
      <c r="AW302" s="42">
        <v>46684</v>
      </c>
      <c r="AX302" s="40">
        <v>0</v>
      </c>
      <c r="AY302" s="40">
        <v>0</v>
      </c>
      <c r="AZ302" s="40">
        <v>0</v>
      </c>
      <c r="BA302" s="40">
        <v>0</v>
      </c>
      <c r="BB302" s="40">
        <v>0</v>
      </c>
      <c r="BC302" s="40">
        <v>10</v>
      </c>
    </row>
    <row r="303" spans="49:55" x14ac:dyDescent="0.2">
      <c r="AW303" s="42">
        <v>46685</v>
      </c>
      <c r="AX303" s="40">
        <v>0</v>
      </c>
      <c r="AY303" s="40">
        <v>0</v>
      </c>
      <c r="AZ303" s="40">
        <v>0</v>
      </c>
      <c r="BA303" s="40">
        <v>0</v>
      </c>
      <c r="BB303" s="40">
        <v>0</v>
      </c>
      <c r="BC303" s="40">
        <v>10</v>
      </c>
    </row>
    <row r="304" spans="49:55" x14ac:dyDescent="0.2">
      <c r="AW304" s="42">
        <v>46686</v>
      </c>
      <c r="AX304" s="40">
        <v>0</v>
      </c>
      <c r="AY304" s="40">
        <v>0</v>
      </c>
      <c r="AZ304" s="40">
        <v>0</v>
      </c>
      <c r="BA304" s="40">
        <v>0</v>
      </c>
      <c r="BB304" s="40">
        <v>0</v>
      </c>
      <c r="BC304" s="40">
        <v>10</v>
      </c>
    </row>
    <row r="305" spans="49:55" x14ac:dyDescent="0.2">
      <c r="AW305" s="42">
        <v>46687</v>
      </c>
      <c r="AX305" s="40">
        <v>0</v>
      </c>
      <c r="AY305" s="40">
        <v>0</v>
      </c>
      <c r="AZ305" s="40">
        <v>0</v>
      </c>
      <c r="BA305" s="40">
        <v>0</v>
      </c>
      <c r="BB305" s="40">
        <v>0</v>
      </c>
      <c r="BC305" s="40">
        <v>10</v>
      </c>
    </row>
    <row r="306" spans="49:55" x14ac:dyDescent="0.2">
      <c r="AW306" s="42">
        <v>46688</v>
      </c>
      <c r="AX306" s="40">
        <v>0</v>
      </c>
      <c r="AY306" s="40">
        <v>0</v>
      </c>
      <c r="AZ306" s="40">
        <v>0</v>
      </c>
      <c r="BA306" s="40">
        <v>0</v>
      </c>
      <c r="BB306" s="40">
        <v>0</v>
      </c>
      <c r="BC306" s="40">
        <v>10</v>
      </c>
    </row>
    <row r="307" spans="49:55" x14ac:dyDescent="0.2">
      <c r="AW307" s="42">
        <v>46689</v>
      </c>
      <c r="AX307" s="40">
        <v>0</v>
      </c>
      <c r="AY307" s="40">
        <v>0</v>
      </c>
      <c r="AZ307" s="40">
        <v>0</v>
      </c>
      <c r="BA307" s="40">
        <v>0</v>
      </c>
      <c r="BB307" s="40">
        <v>0</v>
      </c>
      <c r="BC307" s="40">
        <v>10</v>
      </c>
    </row>
    <row r="308" spans="49:55" x14ac:dyDescent="0.2">
      <c r="AW308" s="42">
        <v>46690</v>
      </c>
      <c r="AX308" s="40">
        <v>0</v>
      </c>
      <c r="AY308" s="40">
        <v>0</v>
      </c>
      <c r="AZ308" s="40">
        <v>0</v>
      </c>
      <c r="BA308" s="40">
        <v>0</v>
      </c>
      <c r="BB308" s="40">
        <v>0</v>
      </c>
      <c r="BC308" s="40">
        <v>10</v>
      </c>
    </row>
    <row r="309" spans="49:55" x14ac:dyDescent="0.2">
      <c r="AW309" s="42">
        <v>46691</v>
      </c>
      <c r="AX309" s="40">
        <v>0</v>
      </c>
      <c r="AY309" s="40">
        <v>0</v>
      </c>
      <c r="AZ309" s="40">
        <v>0</v>
      </c>
      <c r="BA309" s="40">
        <v>0</v>
      </c>
      <c r="BB309" s="40">
        <v>0</v>
      </c>
      <c r="BC309" s="40">
        <v>10</v>
      </c>
    </row>
    <row r="310" spans="49:55" x14ac:dyDescent="0.2">
      <c r="AW310" s="42">
        <v>46692</v>
      </c>
      <c r="AX310" s="40">
        <v>0</v>
      </c>
      <c r="AY310" s="40">
        <v>0</v>
      </c>
      <c r="AZ310" s="40">
        <v>0</v>
      </c>
      <c r="BA310" s="40">
        <v>0</v>
      </c>
      <c r="BB310" s="40">
        <v>0</v>
      </c>
      <c r="BC310" s="40">
        <v>11</v>
      </c>
    </row>
    <row r="311" spans="49:55" x14ac:dyDescent="0.2">
      <c r="AW311" s="42">
        <v>46693</v>
      </c>
      <c r="AX311" s="40">
        <v>0</v>
      </c>
      <c r="AY311" s="40">
        <v>0</v>
      </c>
      <c r="AZ311" s="40">
        <v>0</v>
      </c>
      <c r="BA311" s="40">
        <v>0</v>
      </c>
      <c r="BB311" s="40">
        <v>0</v>
      </c>
      <c r="BC311" s="40">
        <v>11</v>
      </c>
    </row>
    <row r="312" spans="49:55" x14ac:dyDescent="0.2">
      <c r="AW312" s="42">
        <v>46694</v>
      </c>
      <c r="AX312" s="40">
        <v>0</v>
      </c>
      <c r="AY312" s="40">
        <v>0</v>
      </c>
      <c r="AZ312" s="40">
        <v>0</v>
      </c>
      <c r="BA312" s="40">
        <v>0</v>
      </c>
      <c r="BB312" s="40">
        <v>0</v>
      </c>
      <c r="BC312" s="40">
        <v>11</v>
      </c>
    </row>
    <row r="313" spans="49:55" x14ac:dyDescent="0.2">
      <c r="AW313" s="42">
        <v>46695</v>
      </c>
      <c r="AX313" s="40">
        <v>0</v>
      </c>
      <c r="AY313" s="40">
        <v>0</v>
      </c>
      <c r="AZ313" s="40">
        <v>0</v>
      </c>
      <c r="BA313" s="40">
        <v>0</v>
      </c>
      <c r="BB313" s="40">
        <v>0</v>
      </c>
      <c r="BC313" s="40">
        <v>11</v>
      </c>
    </row>
    <row r="314" spans="49:55" x14ac:dyDescent="0.2">
      <c r="AW314" s="42">
        <v>46696</v>
      </c>
      <c r="AX314" s="40">
        <v>0</v>
      </c>
      <c r="AY314" s="40">
        <v>0</v>
      </c>
      <c r="AZ314" s="40">
        <v>0</v>
      </c>
      <c r="BA314" s="40">
        <v>0</v>
      </c>
      <c r="BB314" s="40">
        <v>0</v>
      </c>
      <c r="BC314" s="40">
        <v>11</v>
      </c>
    </row>
    <row r="315" spans="49:55" x14ac:dyDescent="0.2">
      <c r="AW315" s="42">
        <v>46697</v>
      </c>
      <c r="AX315" s="40">
        <v>0</v>
      </c>
      <c r="AY315" s="40">
        <v>0</v>
      </c>
      <c r="AZ315" s="40">
        <v>0</v>
      </c>
      <c r="BA315" s="40">
        <v>0</v>
      </c>
      <c r="BB315" s="40">
        <v>0</v>
      </c>
      <c r="BC315" s="40">
        <v>11</v>
      </c>
    </row>
    <row r="316" spans="49:55" x14ac:dyDescent="0.2">
      <c r="AW316" s="42">
        <v>46698</v>
      </c>
      <c r="AX316" s="40">
        <v>0</v>
      </c>
      <c r="AY316" s="40">
        <v>0</v>
      </c>
      <c r="AZ316" s="40">
        <v>0</v>
      </c>
      <c r="BA316" s="40">
        <v>0</v>
      </c>
      <c r="BB316" s="40">
        <v>0</v>
      </c>
      <c r="BC316" s="40">
        <v>11</v>
      </c>
    </row>
    <row r="317" spans="49:55" x14ac:dyDescent="0.2">
      <c r="AW317" s="42">
        <v>46699</v>
      </c>
      <c r="AX317" s="40">
        <v>0</v>
      </c>
      <c r="AY317" s="40">
        <v>0</v>
      </c>
      <c r="AZ317" s="40">
        <v>0</v>
      </c>
      <c r="BA317" s="40">
        <v>0</v>
      </c>
      <c r="BB317" s="40">
        <v>0</v>
      </c>
      <c r="BC317" s="40">
        <v>11</v>
      </c>
    </row>
    <row r="318" spans="49:55" x14ac:dyDescent="0.2">
      <c r="AW318" s="42">
        <v>46700</v>
      </c>
      <c r="AX318" s="40">
        <v>0</v>
      </c>
      <c r="AY318" s="40">
        <v>0</v>
      </c>
      <c r="AZ318" s="40">
        <v>0</v>
      </c>
      <c r="BA318" s="40">
        <v>0</v>
      </c>
      <c r="BB318" s="40">
        <v>0</v>
      </c>
      <c r="BC318" s="40">
        <v>11</v>
      </c>
    </row>
    <row r="319" spans="49:55" x14ac:dyDescent="0.2">
      <c r="AW319" s="42">
        <v>46701</v>
      </c>
      <c r="AX319" s="40">
        <v>0</v>
      </c>
      <c r="AY319" s="40">
        <v>0</v>
      </c>
      <c r="AZ319" s="40">
        <v>0</v>
      </c>
      <c r="BA319" s="40">
        <v>0</v>
      </c>
      <c r="BB319" s="40">
        <v>0</v>
      </c>
      <c r="BC319" s="40">
        <v>11</v>
      </c>
    </row>
    <row r="320" spans="49:55" x14ac:dyDescent="0.2">
      <c r="AW320" s="42">
        <v>46702</v>
      </c>
      <c r="AX320" s="40">
        <v>0</v>
      </c>
      <c r="AY320" s="40">
        <v>0</v>
      </c>
      <c r="AZ320" s="40">
        <v>0</v>
      </c>
      <c r="BA320" s="40">
        <v>0</v>
      </c>
      <c r="BB320" s="40">
        <v>0</v>
      </c>
      <c r="BC320" s="40">
        <v>11</v>
      </c>
    </row>
    <row r="321" spans="49:55" x14ac:dyDescent="0.2">
      <c r="AW321" s="42">
        <v>46703</v>
      </c>
      <c r="AX321" s="40">
        <v>0</v>
      </c>
      <c r="AY321" s="40">
        <v>0</v>
      </c>
      <c r="AZ321" s="40">
        <v>0</v>
      </c>
      <c r="BA321" s="40">
        <v>0</v>
      </c>
      <c r="BB321" s="40">
        <v>0</v>
      </c>
      <c r="BC321" s="40">
        <v>11</v>
      </c>
    </row>
    <row r="322" spans="49:55" x14ac:dyDescent="0.2">
      <c r="AW322" s="42">
        <v>46704</v>
      </c>
      <c r="AX322" s="40">
        <v>0</v>
      </c>
      <c r="AY322" s="40">
        <v>0</v>
      </c>
      <c r="AZ322" s="40">
        <v>0</v>
      </c>
      <c r="BA322" s="40">
        <v>0</v>
      </c>
      <c r="BB322" s="40">
        <v>0</v>
      </c>
      <c r="BC322" s="40">
        <v>11</v>
      </c>
    </row>
    <row r="323" spans="49:55" x14ac:dyDescent="0.2">
      <c r="AW323" s="42">
        <v>46705</v>
      </c>
      <c r="AX323" s="40">
        <v>0</v>
      </c>
      <c r="AY323" s="40">
        <v>0</v>
      </c>
      <c r="AZ323" s="40">
        <v>0</v>
      </c>
      <c r="BA323" s="40">
        <v>0</v>
      </c>
      <c r="BB323" s="40">
        <v>0</v>
      </c>
      <c r="BC323" s="40">
        <v>11</v>
      </c>
    </row>
    <row r="324" spans="49:55" x14ac:dyDescent="0.2">
      <c r="AW324" s="42">
        <v>46706</v>
      </c>
      <c r="AX324" s="40">
        <v>0</v>
      </c>
      <c r="AY324" s="40">
        <v>0</v>
      </c>
      <c r="AZ324" s="40">
        <v>0</v>
      </c>
      <c r="BA324" s="40">
        <v>0</v>
      </c>
      <c r="BB324" s="40">
        <v>0</v>
      </c>
      <c r="BC324" s="40">
        <v>11</v>
      </c>
    </row>
    <row r="325" spans="49:55" x14ac:dyDescent="0.2">
      <c r="AW325" s="42">
        <v>46707</v>
      </c>
      <c r="AX325" s="40">
        <v>0</v>
      </c>
      <c r="AY325" s="40">
        <v>0</v>
      </c>
      <c r="AZ325" s="40">
        <v>0</v>
      </c>
      <c r="BA325" s="40">
        <v>0</v>
      </c>
      <c r="BB325" s="40">
        <v>0</v>
      </c>
      <c r="BC325" s="40">
        <v>11</v>
      </c>
    </row>
    <row r="326" spans="49:55" x14ac:dyDescent="0.2">
      <c r="AW326" s="42">
        <v>46708</v>
      </c>
      <c r="AX326" s="40">
        <v>0</v>
      </c>
      <c r="AY326" s="40">
        <v>0</v>
      </c>
      <c r="AZ326" s="40">
        <v>0</v>
      </c>
      <c r="BA326" s="40">
        <v>0</v>
      </c>
      <c r="BB326" s="40">
        <v>0</v>
      </c>
      <c r="BC326" s="40">
        <v>11</v>
      </c>
    </row>
    <row r="327" spans="49:55" x14ac:dyDescent="0.2">
      <c r="AW327" s="42">
        <v>46709</v>
      </c>
      <c r="AX327" s="40">
        <v>0</v>
      </c>
      <c r="AY327" s="40">
        <v>0</v>
      </c>
      <c r="AZ327" s="40">
        <v>0</v>
      </c>
      <c r="BA327" s="40">
        <v>0</v>
      </c>
      <c r="BB327" s="40">
        <v>0</v>
      </c>
      <c r="BC327" s="40">
        <v>11</v>
      </c>
    </row>
    <row r="328" spans="49:55" x14ac:dyDescent="0.2">
      <c r="AW328" s="42">
        <v>46710</v>
      </c>
      <c r="AX328" s="40">
        <v>0</v>
      </c>
      <c r="AY328" s="40">
        <v>0</v>
      </c>
      <c r="AZ328" s="40">
        <v>0</v>
      </c>
      <c r="BA328" s="40">
        <v>0</v>
      </c>
      <c r="BB328" s="40">
        <v>0</v>
      </c>
      <c r="BC328" s="40">
        <v>11</v>
      </c>
    </row>
    <row r="329" spans="49:55" x14ac:dyDescent="0.2">
      <c r="AW329" s="42">
        <v>46711</v>
      </c>
      <c r="AX329" s="40">
        <v>0</v>
      </c>
      <c r="AY329" s="40">
        <v>0</v>
      </c>
      <c r="AZ329" s="40">
        <v>0</v>
      </c>
      <c r="BA329" s="40">
        <v>0</v>
      </c>
      <c r="BB329" s="40">
        <v>0</v>
      </c>
      <c r="BC329" s="40">
        <v>11</v>
      </c>
    </row>
    <row r="330" spans="49:55" x14ac:dyDescent="0.2">
      <c r="AW330" s="42">
        <v>46712</v>
      </c>
      <c r="AX330" s="40">
        <v>0</v>
      </c>
      <c r="AY330" s="40">
        <v>0</v>
      </c>
      <c r="AZ330" s="40">
        <v>0</v>
      </c>
      <c r="BA330" s="40">
        <v>0</v>
      </c>
      <c r="BB330" s="40">
        <v>0</v>
      </c>
      <c r="BC330" s="40">
        <v>11</v>
      </c>
    </row>
    <row r="331" spans="49:55" x14ac:dyDescent="0.2">
      <c r="AW331" s="42">
        <v>46713</v>
      </c>
      <c r="AX331" s="40">
        <v>0</v>
      </c>
      <c r="AY331" s="40">
        <v>0</v>
      </c>
      <c r="AZ331" s="40">
        <v>0</v>
      </c>
      <c r="BA331" s="40">
        <v>0</v>
      </c>
      <c r="BB331" s="40">
        <v>0</v>
      </c>
      <c r="BC331" s="40">
        <v>11</v>
      </c>
    </row>
    <row r="332" spans="49:55" x14ac:dyDescent="0.2">
      <c r="AW332" s="42">
        <v>46714</v>
      </c>
      <c r="AX332" s="40">
        <v>0</v>
      </c>
      <c r="AY332" s="40">
        <v>0</v>
      </c>
      <c r="AZ332" s="40">
        <v>0</v>
      </c>
      <c r="BA332" s="40">
        <v>0</v>
      </c>
      <c r="BB332" s="40">
        <v>0</v>
      </c>
      <c r="BC332" s="40">
        <v>11</v>
      </c>
    </row>
    <row r="333" spans="49:55" x14ac:dyDescent="0.2">
      <c r="AW333" s="42">
        <v>46715</v>
      </c>
      <c r="AX333" s="40">
        <v>0</v>
      </c>
      <c r="AY333" s="40">
        <v>0</v>
      </c>
      <c r="AZ333" s="40">
        <v>0</v>
      </c>
      <c r="BA333" s="40">
        <v>0</v>
      </c>
      <c r="BB333" s="40">
        <v>0</v>
      </c>
      <c r="BC333" s="40">
        <v>11</v>
      </c>
    </row>
    <row r="334" spans="49:55" x14ac:dyDescent="0.2">
      <c r="AW334" s="42">
        <v>46716</v>
      </c>
      <c r="AX334" s="40">
        <v>0</v>
      </c>
      <c r="AY334" s="40">
        <v>0</v>
      </c>
      <c r="AZ334" s="40">
        <v>0</v>
      </c>
      <c r="BA334" s="40">
        <v>0</v>
      </c>
      <c r="BB334" s="40">
        <v>0</v>
      </c>
      <c r="BC334" s="40">
        <v>11</v>
      </c>
    </row>
    <row r="335" spans="49:55" x14ac:dyDescent="0.2">
      <c r="AW335" s="42">
        <v>46717</v>
      </c>
      <c r="AX335" s="40">
        <v>0</v>
      </c>
      <c r="AY335" s="40">
        <v>0</v>
      </c>
      <c r="AZ335" s="40">
        <v>0</v>
      </c>
      <c r="BA335" s="40">
        <v>0</v>
      </c>
      <c r="BB335" s="40">
        <v>0</v>
      </c>
      <c r="BC335" s="40">
        <v>11</v>
      </c>
    </row>
    <row r="336" spans="49:55" x14ac:dyDescent="0.2">
      <c r="AW336" s="42">
        <v>46718</v>
      </c>
      <c r="AX336" s="40">
        <v>0</v>
      </c>
      <c r="AY336" s="40">
        <v>0</v>
      </c>
      <c r="AZ336" s="40">
        <v>0</v>
      </c>
      <c r="BA336" s="40">
        <v>0</v>
      </c>
      <c r="BB336" s="40">
        <v>0</v>
      </c>
      <c r="BC336" s="40">
        <v>11</v>
      </c>
    </row>
    <row r="337" spans="49:55" x14ac:dyDescent="0.2">
      <c r="AW337" s="42">
        <v>46719</v>
      </c>
      <c r="AX337" s="40">
        <v>0</v>
      </c>
      <c r="AY337" s="40">
        <v>0</v>
      </c>
      <c r="AZ337" s="40">
        <v>0</v>
      </c>
      <c r="BA337" s="40">
        <v>0</v>
      </c>
      <c r="BB337" s="40">
        <v>0</v>
      </c>
      <c r="BC337" s="40">
        <v>11</v>
      </c>
    </row>
    <row r="338" spans="49:55" x14ac:dyDescent="0.2">
      <c r="AW338" s="42">
        <v>46720</v>
      </c>
      <c r="AX338" s="40">
        <v>0</v>
      </c>
      <c r="AY338" s="40">
        <v>0</v>
      </c>
      <c r="AZ338" s="40">
        <v>0</v>
      </c>
      <c r="BA338" s="40">
        <v>0</v>
      </c>
      <c r="BB338" s="40">
        <v>0</v>
      </c>
      <c r="BC338" s="40">
        <v>11</v>
      </c>
    </row>
    <row r="339" spans="49:55" x14ac:dyDescent="0.2">
      <c r="AW339" s="42">
        <v>46721</v>
      </c>
      <c r="AX339" s="40">
        <v>0</v>
      </c>
      <c r="AY339" s="40">
        <v>0</v>
      </c>
      <c r="AZ339" s="40">
        <v>0</v>
      </c>
      <c r="BA339" s="40">
        <v>0</v>
      </c>
      <c r="BB339" s="40">
        <v>0</v>
      </c>
      <c r="BC339" s="40">
        <v>11</v>
      </c>
    </row>
    <row r="340" spans="49:55" x14ac:dyDescent="0.2">
      <c r="AW340" s="42">
        <v>46722</v>
      </c>
      <c r="AX340" s="40">
        <v>0</v>
      </c>
      <c r="AY340" s="40">
        <v>0</v>
      </c>
      <c r="AZ340" s="40">
        <v>0</v>
      </c>
      <c r="BA340" s="40">
        <v>0</v>
      </c>
      <c r="BB340" s="40">
        <v>0</v>
      </c>
      <c r="BC340" s="40">
        <v>12</v>
      </c>
    </row>
    <row r="341" spans="49:55" x14ac:dyDescent="0.2">
      <c r="AW341" s="42">
        <v>46723</v>
      </c>
      <c r="AX341" s="40">
        <v>0</v>
      </c>
      <c r="AY341" s="40">
        <v>0</v>
      </c>
      <c r="AZ341" s="40">
        <v>0</v>
      </c>
      <c r="BA341" s="40">
        <v>0</v>
      </c>
      <c r="BB341" s="40">
        <v>0</v>
      </c>
      <c r="BC341" s="40">
        <v>12</v>
      </c>
    </row>
    <row r="342" spans="49:55" x14ac:dyDescent="0.2">
      <c r="AW342" s="42">
        <v>46724</v>
      </c>
      <c r="AX342" s="40">
        <v>0</v>
      </c>
      <c r="AY342" s="40">
        <v>0</v>
      </c>
      <c r="AZ342" s="40">
        <v>0</v>
      </c>
      <c r="BA342" s="40">
        <v>0</v>
      </c>
      <c r="BB342" s="40">
        <v>0</v>
      </c>
      <c r="BC342" s="40">
        <v>12</v>
      </c>
    </row>
    <row r="343" spans="49:55" x14ac:dyDescent="0.2">
      <c r="AW343" s="42">
        <v>46725</v>
      </c>
      <c r="AX343" s="40">
        <v>0</v>
      </c>
      <c r="AY343" s="40">
        <v>0</v>
      </c>
      <c r="AZ343" s="40">
        <v>0</v>
      </c>
      <c r="BA343" s="40">
        <v>0</v>
      </c>
      <c r="BB343" s="40">
        <v>0</v>
      </c>
      <c r="BC343" s="40">
        <v>12</v>
      </c>
    </row>
    <row r="344" spans="49:55" x14ac:dyDescent="0.2">
      <c r="AW344" s="42">
        <v>46726</v>
      </c>
      <c r="AX344" s="40">
        <v>0</v>
      </c>
      <c r="AY344" s="40">
        <v>0</v>
      </c>
      <c r="AZ344" s="40">
        <v>0</v>
      </c>
      <c r="BA344" s="40">
        <v>0</v>
      </c>
      <c r="BB344" s="40">
        <v>0</v>
      </c>
      <c r="BC344" s="40">
        <v>12</v>
      </c>
    </row>
    <row r="345" spans="49:55" x14ac:dyDescent="0.2">
      <c r="AW345" s="42">
        <v>46727</v>
      </c>
      <c r="AX345" s="40">
        <v>0</v>
      </c>
      <c r="AY345" s="40">
        <v>0</v>
      </c>
      <c r="AZ345" s="40">
        <v>0</v>
      </c>
      <c r="BA345" s="40">
        <v>0</v>
      </c>
      <c r="BB345" s="40">
        <v>0</v>
      </c>
      <c r="BC345" s="40">
        <v>12</v>
      </c>
    </row>
    <row r="346" spans="49:55" x14ac:dyDescent="0.2">
      <c r="AW346" s="42">
        <v>46728</v>
      </c>
      <c r="AX346" s="40">
        <v>0</v>
      </c>
      <c r="AY346" s="40">
        <v>0</v>
      </c>
      <c r="AZ346" s="40">
        <v>0</v>
      </c>
      <c r="BA346" s="40">
        <v>0</v>
      </c>
      <c r="BB346" s="40">
        <v>0</v>
      </c>
      <c r="BC346" s="40">
        <v>12</v>
      </c>
    </row>
    <row r="347" spans="49:55" x14ac:dyDescent="0.2">
      <c r="AW347" s="42">
        <v>46729</v>
      </c>
      <c r="AX347" s="40">
        <v>0</v>
      </c>
      <c r="AY347" s="40">
        <v>0</v>
      </c>
      <c r="AZ347" s="40">
        <v>0</v>
      </c>
      <c r="BA347" s="40">
        <v>0</v>
      </c>
      <c r="BB347" s="40">
        <v>0</v>
      </c>
      <c r="BC347" s="40">
        <v>12</v>
      </c>
    </row>
    <row r="348" spans="49:55" x14ac:dyDescent="0.2">
      <c r="AW348" s="42">
        <v>46730</v>
      </c>
      <c r="AX348" s="40">
        <v>0</v>
      </c>
      <c r="AY348" s="40">
        <v>0</v>
      </c>
      <c r="AZ348" s="40">
        <v>0</v>
      </c>
      <c r="BA348" s="40">
        <v>0</v>
      </c>
      <c r="BB348" s="40">
        <v>0</v>
      </c>
      <c r="BC348" s="40">
        <v>12</v>
      </c>
    </row>
    <row r="349" spans="49:55" x14ac:dyDescent="0.2">
      <c r="AW349" s="42">
        <v>46731</v>
      </c>
      <c r="AX349" s="40">
        <v>0</v>
      </c>
      <c r="AY349" s="40">
        <v>0</v>
      </c>
      <c r="AZ349" s="40">
        <v>0</v>
      </c>
      <c r="BA349" s="40">
        <v>0</v>
      </c>
      <c r="BB349" s="40">
        <v>0</v>
      </c>
      <c r="BC349" s="40">
        <v>12</v>
      </c>
    </row>
    <row r="350" spans="49:55" x14ac:dyDescent="0.2">
      <c r="AW350" s="42">
        <v>46732</v>
      </c>
      <c r="AX350" s="40">
        <v>0</v>
      </c>
      <c r="AY350" s="40">
        <v>0</v>
      </c>
      <c r="AZ350" s="40">
        <v>0</v>
      </c>
      <c r="BA350" s="40">
        <v>0</v>
      </c>
      <c r="BB350" s="40">
        <v>0</v>
      </c>
      <c r="BC350" s="40">
        <v>12</v>
      </c>
    </row>
    <row r="351" spans="49:55" x14ac:dyDescent="0.2">
      <c r="AW351" s="42">
        <v>46733</v>
      </c>
      <c r="AX351" s="40">
        <v>0</v>
      </c>
      <c r="AY351" s="40">
        <v>0</v>
      </c>
      <c r="AZ351" s="40">
        <v>0</v>
      </c>
      <c r="BA351" s="40">
        <v>0</v>
      </c>
      <c r="BB351" s="40">
        <v>0</v>
      </c>
      <c r="BC351" s="40">
        <v>12</v>
      </c>
    </row>
    <row r="352" spans="49:55" x14ac:dyDescent="0.2">
      <c r="AW352" s="42">
        <v>46734</v>
      </c>
      <c r="AX352" s="40">
        <v>0</v>
      </c>
      <c r="AY352" s="40">
        <v>0</v>
      </c>
      <c r="AZ352" s="40">
        <v>0</v>
      </c>
      <c r="BA352" s="40">
        <v>0</v>
      </c>
      <c r="BB352" s="40">
        <v>0</v>
      </c>
      <c r="BC352" s="40">
        <v>12</v>
      </c>
    </row>
    <row r="353" spans="49:55" x14ac:dyDescent="0.2">
      <c r="AW353" s="42">
        <v>46735</v>
      </c>
      <c r="AX353" s="40">
        <v>0</v>
      </c>
      <c r="AY353" s="40">
        <v>0</v>
      </c>
      <c r="AZ353" s="40">
        <v>0</v>
      </c>
      <c r="BA353" s="40">
        <v>0</v>
      </c>
      <c r="BB353" s="40">
        <v>0</v>
      </c>
      <c r="BC353" s="40">
        <v>12</v>
      </c>
    </row>
    <row r="354" spans="49:55" x14ac:dyDescent="0.2">
      <c r="AW354" s="42">
        <v>46736</v>
      </c>
      <c r="AX354" s="40">
        <v>0</v>
      </c>
      <c r="AY354" s="40">
        <v>0</v>
      </c>
      <c r="AZ354" s="40">
        <v>0</v>
      </c>
      <c r="BA354" s="40">
        <v>0</v>
      </c>
      <c r="BB354" s="40">
        <v>0</v>
      </c>
      <c r="BC354" s="40">
        <v>12</v>
      </c>
    </row>
    <row r="355" spans="49:55" x14ac:dyDescent="0.2">
      <c r="AW355" s="42">
        <v>46737</v>
      </c>
      <c r="AX355" s="40">
        <v>0</v>
      </c>
      <c r="AY355" s="40">
        <v>0</v>
      </c>
      <c r="AZ355" s="40">
        <v>0</v>
      </c>
      <c r="BA355" s="40">
        <v>0</v>
      </c>
      <c r="BB355" s="40">
        <v>0</v>
      </c>
      <c r="BC355" s="40">
        <v>12</v>
      </c>
    </row>
    <row r="356" spans="49:55" x14ac:dyDescent="0.2">
      <c r="AW356" s="42">
        <v>46738</v>
      </c>
      <c r="AX356" s="40">
        <v>0</v>
      </c>
      <c r="AY356" s="40">
        <v>0</v>
      </c>
      <c r="AZ356" s="40">
        <v>0</v>
      </c>
      <c r="BA356" s="40">
        <v>0</v>
      </c>
      <c r="BB356" s="40">
        <v>0</v>
      </c>
      <c r="BC356" s="40">
        <v>12</v>
      </c>
    </row>
    <row r="357" spans="49:55" x14ac:dyDescent="0.2">
      <c r="AW357" s="42">
        <v>46739</v>
      </c>
      <c r="AX357" s="40">
        <v>0</v>
      </c>
      <c r="AY357" s="40">
        <v>0</v>
      </c>
      <c r="AZ357" s="40">
        <v>0</v>
      </c>
      <c r="BA357" s="40">
        <v>0</v>
      </c>
      <c r="BB357" s="40">
        <v>0</v>
      </c>
      <c r="BC357" s="40">
        <v>12</v>
      </c>
    </row>
    <row r="358" spans="49:55" x14ac:dyDescent="0.2">
      <c r="AW358" s="42">
        <v>46740</v>
      </c>
      <c r="AX358" s="40">
        <v>0</v>
      </c>
      <c r="AY358" s="40">
        <v>0</v>
      </c>
      <c r="AZ358" s="40">
        <v>0</v>
      </c>
      <c r="BA358" s="40">
        <v>0</v>
      </c>
      <c r="BB358" s="40">
        <v>0</v>
      </c>
      <c r="BC358" s="40">
        <v>12</v>
      </c>
    </row>
    <row r="359" spans="49:55" x14ac:dyDescent="0.2">
      <c r="AW359" s="42">
        <v>46741</v>
      </c>
      <c r="AX359" s="40">
        <v>0</v>
      </c>
      <c r="AY359" s="40">
        <v>0</v>
      </c>
      <c r="AZ359" s="40">
        <v>0</v>
      </c>
      <c r="BA359" s="40">
        <v>0</v>
      </c>
      <c r="BB359" s="40">
        <v>0</v>
      </c>
      <c r="BC359" s="40">
        <v>12</v>
      </c>
    </row>
    <row r="360" spans="49:55" x14ac:dyDescent="0.2">
      <c r="AW360" s="42">
        <v>46742</v>
      </c>
      <c r="AX360" s="40">
        <v>0</v>
      </c>
      <c r="AY360" s="40">
        <v>0</v>
      </c>
      <c r="AZ360" s="40">
        <v>0</v>
      </c>
      <c r="BA360" s="40">
        <v>0</v>
      </c>
      <c r="BB360" s="40">
        <v>0</v>
      </c>
      <c r="BC360" s="40">
        <v>12</v>
      </c>
    </row>
    <row r="361" spans="49:55" x14ac:dyDescent="0.2">
      <c r="AW361" s="42">
        <v>46743</v>
      </c>
      <c r="AX361" s="40">
        <v>0</v>
      </c>
      <c r="AY361" s="40">
        <v>0</v>
      </c>
      <c r="AZ361" s="40">
        <v>0</v>
      </c>
      <c r="BA361" s="40">
        <v>0</v>
      </c>
      <c r="BB361" s="40">
        <v>0</v>
      </c>
      <c r="BC361" s="40">
        <v>12</v>
      </c>
    </row>
    <row r="362" spans="49:55" x14ac:dyDescent="0.2">
      <c r="AW362" s="42">
        <v>46744</v>
      </c>
      <c r="AX362" s="40">
        <v>0</v>
      </c>
      <c r="AY362" s="40">
        <v>0</v>
      </c>
      <c r="AZ362" s="40">
        <v>0</v>
      </c>
      <c r="BA362" s="40">
        <v>0</v>
      </c>
      <c r="BB362" s="40">
        <v>0</v>
      </c>
      <c r="BC362" s="40">
        <v>12</v>
      </c>
    </row>
    <row r="363" spans="49:55" x14ac:dyDescent="0.2">
      <c r="AW363" s="42">
        <v>46745</v>
      </c>
      <c r="AX363" s="40">
        <v>0</v>
      </c>
      <c r="AY363" s="40">
        <v>0</v>
      </c>
      <c r="AZ363" s="40">
        <v>0</v>
      </c>
      <c r="BA363" s="40">
        <v>0</v>
      </c>
      <c r="BB363" s="40">
        <v>0</v>
      </c>
      <c r="BC363" s="40">
        <v>12</v>
      </c>
    </row>
    <row r="364" spans="49:55" x14ac:dyDescent="0.2">
      <c r="AW364" s="42">
        <v>46746</v>
      </c>
      <c r="AX364" s="40">
        <v>0</v>
      </c>
      <c r="AY364" s="40">
        <v>0</v>
      </c>
      <c r="AZ364" s="40">
        <v>0</v>
      </c>
      <c r="BA364" s="40">
        <v>0</v>
      </c>
      <c r="BB364" s="40">
        <v>0</v>
      </c>
      <c r="BC364" s="40">
        <v>12</v>
      </c>
    </row>
    <row r="365" spans="49:55" x14ac:dyDescent="0.2">
      <c r="AW365" s="42">
        <v>46747</v>
      </c>
      <c r="AX365" s="40">
        <v>0</v>
      </c>
      <c r="AY365" s="40">
        <v>0</v>
      </c>
      <c r="AZ365" s="40">
        <v>0</v>
      </c>
      <c r="BA365" s="40">
        <v>0</v>
      </c>
      <c r="BB365" s="40">
        <v>0</v>
      </c>
      <c r="BC365" s="40">
        <v>12</v>
      </c>
    </row>
    <row r="366" spans="49:55" x14ac:dyDescent="0.2">
      <c r="AW366" s="42">
        <v>46748</v>
      </c>
      <c r="AX366" s="40">
        <v>0</v>
      </c>
      <c r="AY366" s="40">
        <v>0</v>
      </c>
      <c r="AZ366" s="40">
        <v>0</v>
      </c>
      <c r="BA366" s="40">
        <v>0</v>
      </c>
      <c r="BB366" s="40">
        <v>0</v>
      </c>
      <c r="BC366" s="40">
        <v>12</v>
      </c>
    </row>
    <row r="367" spans="49:55" x14ac:dyDescent="0.2">
      <c r="AW367" s="42">
        <v>46749</v>
      </c>
      <c r="AX367" s="40">
        <v>0</v>
      </c>
      <c r="AY367" s="40">
        <v>0</v>
      </c>
      <c r="AZ367" s="40">
        <v>0</v>
      </c>
      <c r="BA367" s="40">
        <v>0</v>
      </c>
      <c r="BB367" s="40">
        <v>0</v>
      </c>
      <c r="BC367" s="40">
        <v>12</v>
      </c>
    </row>
    <row r="368" spans="49:55" x14ac:dyDescent="0.2">
      <c r="AW368" s="42">
        <v>46750</v>
      </c>
      <c r="AX368" s="40">
        <v>0</v>
      </c>
      <c r="AY368" s="40">
        <v>0</v>
      </c>
      <c r="AZ368" s="40">
        <v>0</v>
      </c>
      <c r="BA368" s="40">
        <v>0</v>
      </c>
      <c r="BB368" s="40">
        <v>0</v>
      </c>
      <c r="BC368" s="40">
        <v>12</v>
      </c>
    </row>
    <row r="369" spans="49:55" x14ac:dyDescent="0.2">
      <c r="AW369" s="42">
        <v>46751</v>
      </c>
      <c r="AX369" s="40">
        <v>0</v>
      </c>
      <c r="AY369" s="40">
        <v>0</v>
      </c>
      <c r="AZ369" s="40">
        <v>0</v>
      </c>
      <c r="BA369" s="40">
        <v>0</v>
      </c>
      <c r="BB369" s="40">
        <v>0</v>
      </c>
      <c r="BC369" s="40">
        <v>12</v>
      </c>
    </row>
    <row r="370" spans="49:55" x14ac:dyDescent="0.2">
      <c r="AW370" s="42">
        <v>46752</v>
      </c>
      <c r="AX370" s="40">
        <v>0</v>
      </c>
      <c r="AY370" s="40">
        <v>0</v>
      </c>
      <c r="AZ370" s="40">
        <v>0</v>
      </c>
      <c r="BA370" s="40">
        <v>0</v>
      </c>
      <c r="BB370" s="40">
        <v>0</v>
      </c>
      <c r="BC370" s="40">
        <v>12</v>
      </c>
    </row>
  </sheetData>
  <mergeCells count="17">
    <mergeCell ref="AD3:AM3"/>
    <mergeCell ref="B3:H3"/>
    <mergeCell ref="I3:O3"/>
    <mergeCell ref="P3:V3"/>
    <mergeCell ref="W3:AC3"/>
    <mergeCell ref="W2:AC2"/>
    <mergeCell ref="AS2:AT2"/>
    <mergeCell ref="A1:A2"/>
    <mergeCell ref="AD1:AM1"/>
    <mergeCell ref="AD2:AM2"/>
    <mergeCell ref="B1:H1"/>
    <mergeCell ref="I1:O1"/>
    <mergeCell ref="P1:V1"/>
    <mergeCell ref="W1:AC1"/>
    <mergeCell ref="B2:H2"/>
    <mergeCell ref="I2:O2"/>
    <mergeCell ref="P2:V2"/>
  </mergeCells>
  <conditionalFormatting sqref="B6:AL6 B11:AL11 B16:AL16 B21:AL21 B26:AL26 B31:AL31 B36:AL36 B41:AL41 B46:AL46 B51:AL51 B56:AL56 B61:AL61">
    <cfRule type="expression" dxfId="12" priority="18">
      <formula>B6=$AT$28</formula>
    </cfRule>
  </conditionalFormatting>
  <conditionalFormatting sqref="B7:AL10">
    <cfRule type="expression" dxfId="11" priority="16">
      <formula>B$6=""</formula>
    </cfRule>
  </conditionalFormatting>
  <conditionalFormatting sqref="B12:AL15">
    <cfRule type="expression" dxfId="10" priority="15">
      <formula>B$11=""</formula>
    </cfRule>
  </conditionalFormatting>
  <conditionalFormatting sqref="B17:AL20">
    <cfRule type="expression" dxfId="9" priority="14">
      <formula>B$16=""</formula>
    </cfRule>
  </conditionalFormatting>
  <conditionalFormatting sqref="B22:AL25">
    <cfRule type="expression" dxfId="8" priority="13">
      <formula>B$21=""</formula>
    </cfRule>
  </conditionalFormatting>
  <conditionalFormatting sqref="B27:AL30">
    <cfRule type="expression" dxfId="7" priority="12">
      <formula>B$26=""</formula>
    </cfRule>
  </conditionalFormatting>
  <conditionalFormatting sqref="B32:AL35">
    <cfRule type="expression" dxfId="6" priority="11">
      <formula>B$31=""</formula>
    </cfRule>
  </conditionalFormatting>
  <conditionalFormatting sqref="B37:AL40">
    <cfRule type="expression" dxfId="5" priority="10">
      <formula>B$36=""</formula>
    </cfRule>
  </conditionalFormatting>
  <conditionalFormatting sqref="B42:AL45">
    <cfRule type="expression" dxfId="4" priority="9">
      <formula>B$41=""</formula>
    </cfRule>
  </conditionalFormatting>
  <conditionalFormatting sqref="B47:AL50">
    <cfRule type="expression" dxfId="3" priority="8">
      <formula>B$46=""</formula>
    </cfRule>
  </conditionalFormatting>
  <conditionalFormatting sqref="B52:AL55">
    <cfRule type="expression" dxfId="2" priority="7">
      <formula>B$51=""</formula>
    </cfRule>
  </conditionalFormatting>
  <conditionalFormatting sqref="B57:AL60">
    <cfRule type="expression" dxfId="1" priority="6">
      <formula>B$56=""</formula>
    </cfRule>
  </conditionalFormatting>
  <conditionalFormatting sqref="B62:AL65">
    <cfRule type="expression" dxfId="0" priority="5">
      <formula>B$61=""</formula>
    </cfRule>
  </conditionalFormatting>
  <conditionalFormatting sqref="B69:AL69">
    <cfRule type="colorScale" priority="4">
      <colorScale>
        <cfvo type="num" val="0"/>
        <cfvo type="num" val="1"/>
        <color rgb="FFFCFCFF"/>
        <color rgb="FF4CB467"/>
      </colorScale>
    </cfRule>
  </conditionalFormatting>
  <conditionalFormatting sqref="AO7:AO10 AO12:AO15 AO17:AO20 AO22:AO25 AO27:AO30 AO32:AO35 AO37:AO40 AO42:AO45 AO47:AO50 AO52:AO55 AO57:AO60 AO62:AO65">
    <cfRule type="colorScale" priority="1">
      <colorScale>
        <cfvo type="num" val="0"/>
        <cfvo type="num" val="1"/>
        <color rgb="FFFCFCFF"/>
        <color rgb="FF4CB467"/>
      </colorScale>
    </cfRule>
  </conditionalFormatting>
  <conditionalFormatting sqref="AQ7:AQ65">
    <cfRule type="dataBar" priority="2">
      <dataBar>
        <cfvo type="num" val="0"/>
        <cfvo type="num" val="31"/>
        <color rgb="FFFF9933"/>
      </dataBar>
      <extLst>
        <ext xmlns:x14="http://schemas.microsoft.com/office/spreadsheetml/2009/9/main" uri="{B025F937-C7B1-47D3-B67F-A62EFF666E3E}">
          <x14:id>{99DC3DFE-A8AD-4FD0-820A-6AC8E258520F}</x14:id>
        </ext>
      </extLst>
    </cfRule>
  </conditionalFormatting>
  <hyperlinks>
    <hyperlink ref="AS5" r:id="rId1" xr:uid="{BDBE0205-E461-4E15-9A6C-6ACB3F4849FF}"/>
  </hyperlinks>
  <printOptions horizontalCentered="1"/>
  <pageMargins left="0.25" right="0.25" top="0.35" bottom="0.5" header="0.25" footer="0.25"/>
  <pageSetup scale="93" orientation="landscape" horizontalDpi="4294967293" r:id="rId2"/>
  <headerFooter scaleWithDoc="0">
    <oddFooter>&amp;L&amp;8&amp;K00-047https://www.vertex42.com/templates/habit-tracker.html&amp;R&amp;8&amp;K00-048© 2026 Vertex42.com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9DC3DFE-A8AD-4FD0-820A-6AC8E258520F}">
            <x14:dataBar minLength="0" maxLength="100" border="1">
              <x14:cfvo type="num">
                <xm:f>0</xm:f>
              </x14:cfvo>
              <x14:cfvo type="num">
                <xm:f>31</xm:f>
              </x14:cfvo>
              <x14:borderColor rgb="FFFF9933"/>
              <x14:negativeFillColor rgb="FFFF0000"/>
              <x14:axisColor rgb="FF000000"/>
            </x14:dataBar>
          </x14:cfRule>
          <xm:sqref>AQ7:AQ65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F5F1-E7D1-4B4B-817F-BB8B346D088D}">
  <dimension ref="A1:C19"/>
  <sheetViews>
    <sheetView showGridLines="0" workbookViewId="0"/>
  </sheetViews>
  <sheetFormatPr defaultColWidth="9.140625" defaultRowHeight="14.25" x14ac:dyDescent="0.2"/>
  <cols>
    <col min="1" max="1" width="2.85546875" style="15" customWidth="1"/>
    <col min="2" max="2" width="71.5703125" style="15" customWidth="1"/>
    <col min="3" max="3" width="22.28515625" style="5" customWidth="1"/>
    <col min="4" max="16384" width="9.140625" style="5"/>
  </cols>
  <sheetData>
    <row r="1" spans="1:3" ht="32.1" customHeight="1" x14ac:dyDescent="0.2">
      <c r="A1" s="2"/>
      <c r="B1" s="3" t="s">
        <v>49</v>
      </c>
      <c r="C1" s="4"/>
    </row>
    <row r="2" spans="1:3" ht="15" x14ac:dyDescent="0.2">
      <c r="A2" s="6"/>
      <c r="B2" s="7"/>
      <c r="C2" s="8"/>
    </row>
    <row r="3" spans="1:3" ht="15" x14ac:dyDescent="0.2">
      <c r="A3" s="6"/>
      <c r="B3" s="9" t="s">
        <v>2</v>
      </c>
      <c r="C3" s="8"/>
    </row>
    <row r="4" spans="1:3" x14ac:dyDescent="0.2">
      <c r="A4" s="6"/>
      <c r="B4" s="16" t="s">
        <v>48</v>
      </c>
      <c r="C4" s="8"/>
    </row>
    <row r="5" spans="1:3" ht="15" x14ac:dyDescent="0.2">
      <c r="A5" s="6"/>
      <c r="B5" s="10"/>
      <c r="C5" s="8"/>
    </row>
    <row r="6" spans="1:3" ht="15.75" x14ac:dyDescent="0.25">
      <c r="A6" s="6"/>
      <c r="B6" s="11" t="s">
        <v>50</v>
      </c>
      <c r="C6" s="8"/>
    </row>
    <row r="7" spans="1:3" ht="15" x14ac:dyDescent="0.2">
      <c r="A7" s="6"/>
      <c r="B7" s="10"/>
      <c r="C7" s="8"/>
    </row>
    <row r="8" spans="1:3" ht="30" x14ac:dyDescent="0.2">
      <c r="A8" s="6"/>
      <c r="B8" s="10" t="s">
        <v>3</v>
      </c>
      <c r="C8" s="8"/>
    </row>
    <row r="9" spans="1:3" ht="15" x14ac:dyDescent="0.2">
      <c r="A9" s="6"/>
      <c r="B9" s="10"/>
      <c r="C9" s="8"/>
    </row>
    <row r="10" spans="1:3" ht="30" x14ac:dyDescent="0.2">
      <c r="A10" s="6"/>
      <c r="B10" s="10" t="s">
        <v>4</v>
      </c>
      <c r="C10" s="8"/>
    </row>
    <row r="11" spans="1:3" ht="15" x14ac:dyDescent="0.2">
      <c r="A11" s="6"/>
      <c r="B11" s="10"/>
      <c r="C11" s="8"/>
    </row>
    <row r="12" spans="1:3" ht="30" x14ac:dyDescent="0.2">
      <c r="A12" s="6"/>
      <c r="B12" s="10" t="s">
        <v>5</v>
      </c>
      <c r="C12" s="8"/>
    </row>
    <row r="13" spans="1:3" ht="15" x14ac:dyDescent="0.2">
      <c r="A13" s="6"/>
      <c r="B13" s="10"/>
      <c r="C13" s="8"/>
    </row>
    <row r="14" spans="1:3" ht="15.75" x14ac:dyDescent="0.25">
      <c r="A14" s="6"/>
      <c r="B14" s="11" t="s">
        <v>6</v>
      </c>
      <c r="C14" s="8"/>
    </row>
    <row r="15" spans="1:3" ht="15" x14ac:dyDescent="0.2">
      <c r="A15" s="6"/>
      <c r="B15" s="12" t="s">
        <v>7</v>
      </c>
      <c r="C15" s="8"/>
    </row>
    <row r="16" spans="1:3" ht="15" x14ac:dyDescent="0.2">
      <c r="A16" s="6"/>
      <c r="B16" s="13"/>
      <c r="C16" s="8"/>
    </row>
    <row r="17" spans="1:3" ht="15" x14ac:dyDescent="0.2">
      <c r="A17" s="6"/>
      <c r="B17" s="14" t="s">
        <v>8</v>
      </c>
      <c r="C17" s="8"/>
    </row>
    <row r="18" spans="1:3" x14ac:dyDescent="0.2">
      <c r="A18" s="6"/>
      <c r="B18" s="6"/>
      <c r="C18" s="8"/>
    </row>
    <row r="19" spans="1:3" x14ac:dyDescent="0.2">
      <c r="A19" s="6"/>
      <c r="B19" s="6"/>
      <c r="C19" s="8"/>
    </row>
  </sheetData>
  <hyperlinks>
    <hyperlink ref="B15" r:id="rId1" xr:uid="{CC5F0DD5-A31E-4984-8CE8-679CC156F517}"/>
    <hyperlink ref="B4" r:id="rId2" xr:uid="{0C0E0E07-DC2F-4C3E-B9B5-4DAB9E666329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Yearly Habit Tracker</vt:lpstr>
      <vt:lpstr>©</vt:lpstr>
      <vt:lpstr>data_cells</vt:lpstr>
      <vt:lpstr>goals</vt:lpstr>
      <vt:lpstr>labels_days</vt:lpstr>
      <vt:lpstr>labels_months</vt:lpstr>
      <vt:lpstr>'Yearly Habit Tracker'!Print_Area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Yearly Habit Tracker</dc:title>
  <dc:creator>Vertex42.com</dc:creator>
  <dc:description>(c) 2026 Vertex42 LLC. All rights reserved.</dc:description>
  <cp:lastModifiedBy>Vertex42.com</cp:lastModifiedBy>
  <cp:lastPrinted>2026-10-14T19:27:48Z</cp:lastPrinted>
  <dcterms:created xsi:type="dcterms:W3CDTF">2008-12-11T21:42:43Z</dcterms:created>
  <dcterms:modified xsi:type="dcterms:W3CDTF">2026-10-14T19:48:04Z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2026 Vertex42 LLC</vt:lpwstr>
  </property>
  <property fmtid="{D5CDD505-2E9C-101B-9397-08002B2CF9AE}" pid="3" name="Version">
    <vt:lpwstr>1.0.0</vt:lpwstr>
  </property>
  <property fmtid="{D5CDD505-2E9C-101B-9397-08002B2CF9AE}" pid="4" name="Source">
    <vt:lpwstr>https://www.vertex42.com/templates/habit-tracker.html</vt:lpwstr>
  </property>
</Properties>
</file>