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Planners\weekly\"/>
    </mc:Choice>
  </mc:AlternateContent>
  <xr:revisionPtr revIDLastSave="0" documentId="13_ncr:1_{016DB2D0-7AF2-42D7-8956-0CDFCB4A5093}" xr6:coauthVersionLast="46" xr6:coauthVersionMax="46" xr10:uidLastSave="{00000000-0000-0000-0000-000000000000}"/>
  <bookViews>
    <workbookView xWindow="1125" yWindow="1125" windowWidth="30135" windowHeight="21750" xr2:uid="{00000000-000D-0000-FFFF-FFFF00000000}"/>
  </bookViews>
  <sheets>
    <sheet name="Week1" sheetId="14" r:id="rId1"/>
    <sheet name="2" sheetId="15" r:id="rId2"/>
    <sheet name="3" sheetId="16" r:id="rId3"/>
    <sheet name="4" sheetId="17" r:id="rId4"/>
    <sheet name="5" sheetId="18" r:id="rId5"/>
    <sheet name="6" sheetId="19" r:id="rId6"/>
    <sheet name="7" sheetId="20" r:id="rId7"/>
    <sheet name="8" sheetId="21" r:id="rId8"/>
    <sheet name="9" sheetId="22" r:id="rId9"/>
    <sheet name="10" sheetId="23" r:id="rId10"/>
    <sheet name="11" sheetId="24" r:id="rId11"/>
    <sheet name="12" sheetId="34" r:id="rId12"/>
    <sheet name="13" sheetId="33" r:id="rId13"/>
    <sheet name="Events" sheetId="3" r:id="rId14"/>
    <sheet name="©" sheetId="13" r:id="rId15"/>
  </sheets>
  <definedNames>
    <definedName name="events">Events!$A:$A</definedName>
    <definedName name="events_1">Events!$G:$G</definedName>
    <definedName name="events_2">Events!$H:$H</definedName>
    <definedName name="events_3">Events!$I:$I</definedName>
    <definedName name="events_4">Events!$J:$J</definedName>
    <definedName name="events_5">Events!$K:$K</definedName>
    <definedName name="events_6">Events!$L:$L</definedName>
    <definedName name="_xlnm.Print_Area" localSheetId="9">'10'!$A$6:$AL$40</definedName>
    <definedName name="_xlnm.Print_Area" localSheetId="10">'11'!$A$6:$AL$40</definedName>
    <definedName name="_xlnm.Print_Area" localSheetId="11">'12'!$A$6:$AL$40</definedName>
    <definedName name="_xlnm.Print_Area" localSheetId="12">'13'!$A$6:$AL$40</definedName>
    <definedName name="_xlnm.Print_Area" localSheetId="1">'2'!$A$6:$AL$40</definedName>
    <definedName name="_xlnm.Print_Area" localSheetId="2">'3'!$A$6:$AL$40</definedName>
    <definedName name="_xlnm.Print_Area" localSheetId="3">'4'!$A$6:$AL$40</definedName>
    <definedName name="_xlnm.Print_Area" localSheetId="4">'5'!$A$6:$AL$40</definedName>
    <definedName name="_xlnm.Print_Area" localSheetId="5">'6'!$A$6:$AL$40</definedName>
    <definedName name="_xlnm.Print_Area" localSheetId="6">'7'!$A$6:$AL$40</definedName>
    <definedName name="_xlnm.Print_Area" localSheetId="7">'8'!$A$6:$AL$40</definedName>
    <definedName name="_xlnm.Print_Area" localSheetId="8">'9'!$A$6:$AL$40</definedName>
    <definedName name="_xlnm.Print_Area" localSheetId="13">Events!$A:$I</definedName>
    <definedName name="_xlnm.Print_Area" localSheetId="0">Week1!$A$6:$AL$40</definedName>
    <definedName name="valuevx">42.314159</definedName>
    <definedName name="vertex42_copyright" hidden="1">"© 2021 Vertex42 LLC"</definedName>
    <definedName name="vertex42_id" hidden="1">"weekly-planner-landscape.xlsx"</definedName>
    <definedName name="vertex42_title" hidden="1">"Weekly Planner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22" l="1"/>
  <c r="C7" i="34"/>
  <c r="D7" i="34"/>
  <c r="B7" i="34"/>
  <c r="A7" i="34"/>
  <c r="D4" i="34" a="1"/>
  <c r="D4" i="34" s="1"/>
  <c r="J8" i="34" s="1"/>
  <c r="A6" i="34" s="1"/>
  <c r="A8" i="34" s="1"/>
  <c r="B8" i="34" s="1"/>
  <c r="C8" i="34" s="1"/>
  <c r="D8" i="34" s="1"/>
  <c r="E8" i="34" s="1"/>
  <c r="F8" i="34" s="1"/>
  <c r="G8" i="34" s="1"/>
  <c r="A9" i="34" s="1"/>
  <c r="B9" i="34" s="1"/>
  <c r="C9" i="34" s="1"/>
  <c r="D9" i="34" s="1"/>
  <c r="E9" i="34" s="1"/>
  <c r="F9" i="34" s="1"/>
  <c r="G9" i="34" s="1"/>
  <c r="A10" i="34" s="1"/>
  <c r="B10" i="34" s="1"/>
  <c r="C10" i="34" s="1"/>
  <c r="D10" i="34" s="1"/>
  <c r="E10" i="34" s="1"/>
  <c r="F10" i="34" s="1"/>
  <c r="G10" i="34" s="1"/>
  <c r="A11" i="34" s="1"/>
  <c r="B11" i="34" s="1"/>
  <c r="C11" i="34" s="1"/>
  <c r="D11" i="34" s="1"/>
  <c r="E11" i="34" s="1"/>
  <c r="F11" i="34" s="1"/>
  <c r="G11" i="34" s="1"/>
  <c r="A12" i="34" s="1"/>
  <c r="B12" i="34" s="1"/>
  <c r="C12" i="34" s="1"/>
  <c r="D12" i="34" s="1"/>
  <c r="E12" i="34" s="1"/>
  <c r="F12" i="34" s="1"/>
  <c r="G12" i="34" s="1"/>
  <c r="A13" i="34" s="1"/>
  <c r="B13" i="34" s="1"/>
  <c r="C13" i="34" s="1"/>
  <c r="D13" i="34" s="1"/>
  <c r="E13" i="34" s="1"/>
  <c r="F13" i="34" s="1"/>
  <c r="G13" i="34" s="1"/>
  <c r="G7" i="33"/>
  <c r="F7" i="33"/>
  <c r="E7" i="33"/>
  <c r="D7" i="33"/>
  <c r="C7" i="33"/>
  <c r="B7" i="33"/>
  <c r="A7" i="33"/>
  <c r="D4" i="33" a="1"/>
  <c r="D4" i="33" s="1"/>
  <c r="J8" i="33" s="1"/>
  <c r="G7" i="24"/>
  <c r="F7" i="24"/>
  <c r="E7" i="24"/>
  <c r="D7" i="24"/>
  <c r="C7" i="24"/>
  <c r="B7" i="24"/>
  <c r="A7" i="24"/>
  <c r="D4" i="24" a="1"/>
  <c r="D4" i="24" s="1"/>
  <c r="J8" i="24" s="1"/>
  <c r="G7" i="23"/>
  <c r="F7" i="23"/>
  <c r="E7" i="23"/>
  <c r="D7" i="23"/>
  <c r="C7" i="23"/>
  <c r="B7" i="23"/>
  <c r="A7" i="23"/>
  <c r="D4" i="23" a="1"/>
  <c r="D4" i="23" s="1"/>
  <c r="J8" i="23" s="1"/>
  <c r="D7" i="22"/>
  <c r="B7" i="22"/>
  <c r="D4" i="22" a="1"/>
  <c r="D4" i="22" s="1"/>
  <c r="J8" i="22" s="1"/>
  <c r="G7" i="21"/>
  <c r="F7" i="21"/>
  <c r="E7" i="21"/>
  <c r="D7" i="21"/>
  <c r="C7" i="21"/>
  <c r="B7" i="21"/>
  <c r="A7" i="21"/>
  <c r="D4" i="21" a="1"/>
  <c r="D4" i="21" s="1"/>
  <c r="J8" i="21" s="1"/>
  <c r="A15" i="21" s="1"/>
  <c r="G7" i="20"/>
  <c r="F7" i="20"/>
  <c r="E7" i="20"/>
  <c r="D7" i="20"/>
  <c r="C7" i="20"/>
  <c r="B7" i="20"/>
  <c r="A7" i="20"/>
  <c r="D4" i="20" a="1"/>
  <c r="D4" i="20" s="1"/>
  <c r="J8" i="20" s="1"/>
  <c r="G7" i="19"/>
  <c r="F7" i="19"/>
  <c r="E7" i="19"/>
  <c r="D7" i="19"/>
  <c r="C7" i="19"/>
  <c r="B7" i="19"/>
  <c r="A7" i="19"/>
  <c r="D4" i="19" a="1"/>
  <c r="D4" i="19" s="1"/>
  <c r="J8" i="19" s="1"/>
  <c r="G7" i="18"/>
  <c r="F7" i="18"/>
  <c r="E7" i="18"/>
  <c r="D7" i="18"/>
  <c r="C7" i="18"/>
  <c r="B7" i="18"/>
  <c r="A7" i="18"/>
  <c r="D4" i="18" a="1"/>
  <c r="D4" i="18" s="1"/>
  <c r="J8" i="18" s="1"/>
  <c r="G7" i="17"/>
  <c r="F7" i="17"/>
  <c r="E7" i="17"/>
  <c r="D7" i="17"/>
  <c r="C7" i="17"/>
  <c r="B7" i="17"/>
  <c r="A7" i="17"/>
  <c r="D4" i="17" a="1"/>
  <c r="D4" i="17" s="1"/>
  <c r="J8" i="17" s="1"/>
  <c r="G7" i="16"/>
  <c r="F7" i="16"/>
  <c r="E7" i="16"/>
  <c r="D7" i="16"/>
  <c r="C7" i="16"/>
  <c r="B7" i="16"/>
  <c r="A7" i="16"/>
  <c r="D4" i="16" a="1"/>
  <c r="D4" i="16" s="1"/>
  <c r="J8" i="16" s="1"/>
  <c r="D4" i="15" a="1"/>
  <c r="D4" i="15" s="1"/>
  <c r="J8" i="15" s="1"/>
  <c r="G7" i="15"/>
  <c r="F7" i="15"/>
  <c r="E7" i="15"/>
  <c r="D7" i="15"/>
  <c r="C7" i="15"/>
  <c r="B7" i="15"/>
  <c r="A7" i="15"/>
  <c r="E7" i="22" l="1"/>
  <c r="E7" i="34"/>
  <c r="F7" i="22"/>
  <c r="F7" i="34"/>
  <c r="G7" i="22"/>
  <c r="G7" i="34"/>
  <c r="A7" i="22"/>
  <c r="A15" i="33"/>
  <c r="O8" i="33"/>
  <c r="A6" i="33"/>
  <c r="A8" i="33" s="1"/>
  <c r="B8" i="33" s="1"/>
  <c r="C8" i="33" s="1"/>
  <c r="D8" i="33" s="1"/>
  <c r="E8" i="33" s="1"/>
  <c r="F8" i="33" s="1"/>
  <c r="G8" i="33" s="1"/>
  <c r="A9" i="33" s="1"/>
  <c r="B9" i="33" s="1"/>
  <c r="C9" i="33" s="1"/>
  <c r="D9" i="33" s="1"/>
  <c r="E9" i="33" s="1"/>
  <c r="F9" i="33" s="1"/>
  <c r="G9" i="33" s="1"/>
  <c r="A10" i="33" s="1"/>
  <c r="B10" i="33" s="1"/>
  <c r="C10" i="33" s="1"/>
  <c r="D10" i="33" s="1"/>
  <c r="E10" i="33" s="1"/>
  <c r="F10" i="33" s="1"/>
  <c r="G10" i="33" s="1"/>
  <c r="A11" i="33" s="1"/>
  <c r="B11" i="33" s="1"/>
  <c r="C11" i="33" s="1"/>
  <c r="D11" i="33" s="1"/>
  <c r="E11" i="33" s="1"/>
  <c r="F11" i="33" s="1"/>
  <c r="G11" i="33" s="1"/>
  <c r="A12" i="33" s="1"/>
  <c r="B12" i="33" s="1"/>
  <c r="C12" i="33" s="1"/>
  <c r="D12" i="33" s="1"/>
  <c r="E12" i="33" s="1"/>
  <c r="F12" i="33" s="1"/>
  <c r="G12" i="33" s="1"/>
  <c r="A13" i="33" s="1"/>
  <c r="B13" i="33" s="1"/>
  <c r="C13" i="33" s="1"/>
  <c r="D13" i="33" s="1"/>
  <c r="E13" i="33" s="1"/>
  <c r="F13" i="33" s="1"/>
  <c r="G13" i="33" s="1"/>
  <c r="A15" i="34"/>
  <c r="O8" i="34"/>
  <c r="A15" i="20"/>
  <c r="A6" i="20"/>
  <c r="A8" i="20" s="1"/>
  <c r="B8" i="20" s="1"/>
  <c r="C8" i="20" s="1"/>
  <c r="D8" i="20" s="1"/>
  <c r="E8" i="20" s="1"/>
  <c r="F8" i="20" s="1"/>
  <c r="G8" i="20" s="1"/>
  <c r="A9" i="20" s="1"/>
  <c r="B9" i="20" s="1"/>
  <c r="C9" i="20" s="1"/>
  <c r="D9" i="20" s="1"/>
  <c r="E9" i="20" s="1"/>
  <c r="F9" i="20" s="1"/>
  <c r="G9" i="20" s="1"/>
  <c r="A10" i="20" s="1"/>
  <c r="B10" i="20" s="1"/>
  <c r="C10" i="20" s="1"/>
  <c r="D10" i="20" s="1"/>
  <c r="E10" i="20" s="1"/>
  <c r="F10" i="20" s="1"/>
  <c r="G10" i="20" s="1"/>
  <c r="A11" i="20" s="1"/>
  <c r="B11" i="20" s="1"/>
  <c r="C11" i="20" s="1"/>
  <c r="D11" i="20" s="1"/>
  <c r="E11" i="20" s="1"/>
  <c r="F11" i="20" s="1"/>
  <c r="G11" i="20" s="1"/>
  <c r="A12" i="20" s="1"/>
  <c r="B12" i="20" s="1"/>
  <c r="C12" i="20" s="1"/>
  <c r="D12" i="20" s="1"/>
  <c r="E12" i="20" s="1"/>
  <c r="F12" i="20" s="1"/>
  <c r="G12" i="20" s="1"/>
  <c r="A13" i="20" s="1"/>
  <c r="B13" i="20" s="1"/>
  <c r="C13" i="20" s="1"/>
  <c r="D13" i="20" s="1"/>
  <c r="E13" i="20" s="1"/>
  <c r="F13" i="20" s="1"/>
  <c r="G13" i="20" s="1"/>
  <c r="O8" i="20"/>
  <c r="A18" i="21"/>
  <c r="A24" i="21"/>
  <c r="A17" i="21"/>
  <c r="A20" i="21"/>
  <c r="A19" i="21"/>
  <c r="A15" i="22"/>
  <c r="O8" i="22"/>
  <c r="A6" i="22"/>
  <c r="A8" i="22" s="1"/>
  <c r="B8" i="22" s="1"/>
  <c r="C8" i="22" s="1"/>
  <c r="D8" i="22" s="1"/>
  <c r="E8" i="22" s="1"/>
  <c r="F8" i="22" s="1"/>
  <c r="G8" i="22" s="1"/>
  <c r="A9" i="22" s="1"/>
  <c r="B9" i="22" s="1"/>
  <c r="C9" i="22" s="1"/>
  <c r="D9" i="22" s="1"/>
  <c r="E9" i="22" s="1"/>
  <c r="F9" i="22" s="1"/>
  <c r="G9" i="22" s="1"/>
  <c r="A10" i="22" s="1"/>
  <c r="B10" i="22" s="1"/>
  <c r="C10" i="22" s="1"/>
  <c r="D10" i="22" s="1"/>
  <c r="E10" i="22" s="1"/>
  <c r="F10" i="22" s="1"/>
  <c r="G10" i="22" s="1"/>
  <c r="A11" i="22" s="1"/>
  <c r="B11" i="22" s="1"/>
  <c r="C11" i="22" s="1"/>
  <c r="D11" i="22" s="1"/>
  <c r="E11" i="22" s="1"/>
  <c r="F11" i="22" s="1"/>
  <c r="G11" i="22" s="1"/>
  <c r="A12" i="22" s="1"/>
  <c r="B12" i="22" s="1"/>
  <c r="C12" i="22" s="1"/>
  <c r="D12" i="22" s="1"/>
  <c r="E12" i="22" s="1"/>
  <c r="F12" i="22" s="1"/>
  <c r="G12" i="22" s="1"/>
  <c r="A13" i="22" s="1"/>
  <c r="B13" i="22" s="1"/>
  <c r="C13" i="22" s="1"/>
  <c r="D13" i="22" s="1"/>
  <c r="E13" i="22" s="1"/>
  <c r="F13" i="22" s="1"/>
  <c r="G13" i="22" s="1"/>
  <c r="A15" i="24"/>
  <c r="O8" i="24"/>
  <c r="A6" i="24"/>
  <c r="A8" i="24" s="1"/>
  <c r="B8" i="24" s="1"/>
  <c r="C8" i="24" s="1"/>
  <c r="D8" i="24" s="1"/>
  <c r="E8" i="24" s="1"/>
  <c r="F8" i="24" s="1"/>
  <c r="G8" i="24" s="1"/>
  <c r="A9" i="24" s="1"/>
  <c r="B9" i="24" s="1"/>
  <c r="C9" i="24" s="1"/>
  <c r="D9" i="24" s="1"/>
  <c r="E9" i="24" s="1"/>
  <c r="F9" i="24" s="1"/>
  <c r="G9" i="24" s="1"/>
  <c r="A10" i="24" s="1"/>
  <c r="B10" i="24" s="1"/>
  <c r="C10" i="24" s="1"/>
  <c r="D10" i="24" s="1"/>
  <c r="E10" i="24" s="1"/>
  <c r="F10" i="24" s="1"/>
  <c r="G10" i="24" s="1"/>
  <c r="A11" i="24" s="1"/>
  <c r="B11" i="24" s="1"/>
  <c r="C11" i="24" s="1"/>
  <c r="D11" i="24" s="1"/>
  <c r="E11" i="24" s="1"/>
  <c r="F11" i="24" s="1"/>
  <c r="G11" i="24" s="1"/>
  <c r="A12" i="24" s="1"/>
  <c r="B12" i="24" s="1"/>
  <c r="C12" i="24" s="1"/>
  <c r="D12" i="24" s="1"/>
  <c r="E12" i="24" s="1"/>
  <c r="F12" i="24" s="1"/>
  <c r="G12" i="24" s="1"/>
  <c r="A13" i="24" s="1"/>
  <c r="B13" i="24" s="1"/>
  <c r="C13" i="24" s="1"/>
  <c r="D13" i="24" s="1"/>
  <c r="E13" i="24" s="1"/>
  <c r="F13" i="24" s="1"/>
  <c r="G13" i="24" s="1"/>
  <c r="O8" i="21"/>
  <c r="A6" i="21"/>
  <c r="A8" i="21" s="1"/>
  <c r="B8" i="21" s="1"/>
  <c r="C8" i="21" s="1"/>
  <c r="D8" i="21" s="1"/>
  <c r="E8" i="21" s="1"/>
  <c r="F8" i="21" s="1"/>
  <c r="G8" i="21" s="1"/>
  <c r="A9" i="21" s="1"/>
  <c r="B9" i="21" s="1"/>
  <c r="C9" i="21" s="1"/>
  <c r="D9" i="21" s="1"/>
  <c r="E9" i="21" s="1"/>
  <c r="F9" i="21" s="1"/>
  <c r="G9" i="21" s="1"/>
  <c r="A10" i="21" s="1"/>
  <c r="B10" i="21" s="1"/>
  <c r="C10" i="21" s="1"/>
  <c r="D10" i="21" s="1"/>
  <c r="E10" i="21" s="1"/>
  <c r="F10" i="21" s="1"/>
  <c r="G10" i="21" s="1"/>
  <c r="A11" i="21" s="1"/>
  <c r="B11" i="21" s="1"/>
  <c r="C11" i="21" s="1"/>
  <c r="D11" i="21" s="1"/>
  <c r="E11" i="21" s="1"/>
  <c r="F11" i="21" s="1"/>
  <c r="G11" i="21" s="1"/>
  <c r="A12" i="21" s="1"/>
  <c r="B12" i="21" s="1"/>
  <c r="C12" i="21" s="1"/>
  <c r="D12" i="21" s="1"/>
  <c r="E12" i="21" s="1"/>
  <c r="F12" i="21" s="1"/>
  <c r="G12" i="21" s="1"/>
  <c r="A13" i="21" s="1"/>
  <c r="B13" i="21" s="1"/>
  <c r="C13" i="21" s="1"/>
  <c r="D13" i="21" s="1"/>
  <c r="E13" i="21" s="1"/>
  <c r="F13" i="21" s="1"/>
  <c r="G13" i="21" s="1"/>
  <c r="A15" i="23"/>
  <c r="O8" i="23"/>
  <c r="A6" i="23"/>
  <c r="A8" i="23" s="1"/>
  <c r="B8" i="23" s="1"/>
  <c r="C8" i="23" s="1"/>
  <c r="D8" i="23" s="1"/>
  <c r="E8" i="23" s="1"/>
  <c r="F8" i="23" s="1"/>
  <c r="G8" i="23" s="1"/>
  <c r="A9" i="23" s="1"/>
  <c r="B9" i="23" s="1"/>
  <c r="C9" i="23" s="1"/>
  <c r="D9" i="23" s="1"/>
  <c r="E9" i="23" s="1"/>
  <c r="F9" i="23" s="1"/>
  <c r="G9" i="23" s="1"/>
  <c r="A10" i="23" s="1"/>
  <c r="B10" i="23" s="1"/>
  <c r="C10" i="23" s="1"/>
  <c r="D10" i="23" s="1"/>
  <c r="E10" i="23" s="1"/>
  <c r="F10" i="23" s="1"/>
  <c r="G10" i="23" s="1"/>
  <c r="A11" i="23" s="1"/>
  <c r="B11" i="23" s="1"/>
  <c r="C11" i="23" s="1"/>
  <c r="D11" i="23" s="1"/>
  <c r="E11" i="23" s="1"/>
  <c r="F11" i="23" s="1"/>
  <c r="G11" i="23" s="1"/>
  <c r="A12" i="23" s="1"/>
  <c r="B12" i="23" s="1"/>
  <c r="C12" i="23" s="1"/>
  <c r="D12" i="23" s="1"/>
  <c r="E12" i="23" s="1"/>
  <c r="F12" i="23" s="1"/>
  <c r="G12" i="23" s="1"/>
  <c r="A13" i="23" s="1"/>
  <c r="B13" i="23" s="1"/>
  <c r="C13" i="23" s="1"/>
  <c r="D13" i="23" s="1"/>
  <c r="E13" i="23" s="1"/>
  <c r="F13" i="23" s="1"/>
  <c r="G13" i="23" s="1"/>
  <c r="A15" i="19"/>
  <c r="O8" i="19"/>
  <c r="A6" i="19"/>
  <c r="A8" i="19" s="1"/>
  <c r="B8" i="19" s="1"/>
  <c r="C8" i="19" s="1"/>
  <c r="D8" i="19" s="1"/>
  <c r="E8" i="19" s="1"/>
  <c r="F8" i="19" s="1"/>
  <c r="G8" i="19" s="1"/>
  <c r="A9" i="19" s="1"/>
  <c r="B9" i="19" s="1"/>
  <c r="C9" i="19" s="1"/>
  <c r="D9" i="19" s="1"/>
  <c r="E9" i="19" s="1"/>
  <c r="F9" i="19" s="1"/>
  <c r="G9" i="19" s="1"/>
  <c r="A10" i="19" s="1"/>
  <c r="B10" i="19" s="1"/>
  <c r="C10" i="19" s="1"/>
  <c r="D10" i="19" s="1"/>
  <c r="E10" i="19" s="1"/>
  <c r="F10" i="19" s="1"/>
  <c r="G10" i="19" s="1"/>
  <c r="A11" i="19" s="1"/>
  <c r="B11" i="19" s="1"/>
  <c r="C11" i="19" s="1"/>
  <c r="D11" i="19" s="1"/>
  <c r="E11" i="19" s="1"/>
  <c r="F11" i="19" s="1"/>
  <c r="G11" i="19" s="1"/>
  <c r="A12" i="19" s="1"/>
  <c r="B12" i="19" s="1"/>
  <c r="C12" i="19" s="1"/>
  <c r="D12" i="19" s="1"/>
  <c r="E12" i="19" s="1"/>
  <c r="F12" i="19" s="1"/>
  <c r="G12" i="19" s="1"/>
  <c r="A13" i="19" s="1"/>
  <c r="B13" i="19" s="1"/>
  <c r="C13" i="19" s="1"/>
  <c r="D13" i="19" s="1"/>
  <c r="E13" i="19" s="1"/>
  <c r="F13" i="19" s="1"/>
  <c r="G13" i="19" s="1"/>
  <c r="A15" i="18"/>
  <c r="O8" i="18"/>
  <c r="A6" i="18"/>
  <c r="A8" i="18" s="1"/>
  <c r="B8" i="18" s="1"/>
  <c r="C8" i="18" s="1"/>
  <c r="D8" i="18" s="1"/>
  <c r="E8" i="18" s="1"/>
  <c r="F8" i="18" s="1"/>
  <c r="G8" i="18" s="1"/>
  <c r="A9" i="18" s="1"/>
  <c r="B9" i="18" s="1"/>
  <c r="C9" i="18" s="1"/>
  <c r="D9" i="18" s="1"/>
  <c r="E9" i="18" s="1"/>
  <c r="F9" i="18" s="1"/>
  <c r="G9" i="18" s="1"/>
  <c r="A10" i="18" s="1"/>
  <c r="B10" i="18" s="1"/>
  <c r="C10" i="18" s="1"/>
  <c r="D10" i="18" s="1"/>
  <c r="E10" i="18" s="1"/>
  <c r="F10" i="18" s="1"/>
  <c r="G10" i="18" s="1"/>
  <c r="A11" i="18" s="1"/>
  <c r="B11" i="18" s="1"/>
  <c r="C11" i="18" s="1"/>
  <c r="D11" i="18" s="1"/>
  <c r="E11" i="18" s="1"/>
  <c r="F11" i="18" s="1"/>
  <c r="G11" i="18" s="1"/>
  <c r="A12" i="18" s="1"/>
  <c r="B12" i="18" s="1"/>
  <c r="C12" i="18" s="1"/>
  <c r="D12" i="18" s="1"/>
  <c r="E12" i="18" s="1"/>
  <c r="F12" i="18" s="1"/>
  <c r="G12" i="18" s="1"/>
  <c r="A13" i="18" s="1"/>
  <c r="B13" i="18" s="1"/>
  <c r="C13" i="18" s="1"/>
  <c r="D13" i="18" s="1"/>
  <c r="E13" i="18" s="1"/>
  <c r="F13" i="18" s="1"/>
  <c r="G13" i="18" s="1"/>
  <c r="A15" i="17"/>
  <c r="O8" i="17"/>
  <c r="A6" i="17"/>
  <c r="A8" i="17" s="1"/>
  <c r="B8" i="17" s="1"/>
  <c r="C8" i="17" s="1"/>
  <c r="D8" i="17" s="1"/>
  <c r="E8" i="17" s="1"/>
  <c r="F8" i="17" s="1"/>
  <c r="G8" i="17" s="1"/>
  <c r="A9" i="17" s="1"/>
  <c r="B9" i="17" s="1"/>
  <c r="C9" i="17" s="1"/>
  <c r="D9" i="17" s="1"/>
  <c r="E9" i="17" s="1"/>
  <c r="F9" i="17" s="1"/>
  <c r="G9" i="17" s="1"/>
  <c r="A10" i="17" s="1"/>
  <c r="B10" i="17" s="1"/>
  <c r="C10" i="17" s="1"/>
  <c r="D10" i="17" s="1"/>
  <c r="E10" i="17" s="1"/>
  <c r="F10" i="17" s="1"/>
  <c r="G10" i="17" s="1"/>
  <c r="A11" i="17" s="1"/>
  <c r="B11" i="17" s="1"/>
  <c r="C11" i="17" s="1"/>
  <c r="D11" i="17" s="1"/>
  <c r="E11" i="17" s="1"/>
  <c r="F11" i="17" s="1"/>
  <c r="G11" i="17" s="1"/>
  <c r="A12" i="17" s="1"/>
  <c r="B12" i="17" s="1"/>
  <c r="C12" i="17" s="1"/>
  <c r="D12" i="17" s="1"/>
  <c r="E12" i="17" s="1"/>
  <c r="F12" i="17" s="1"/>
  <c r="G12" i="17" s="1"/>
  <c r="A13" i="17" s="1"/>
  <c r="B13" i="17" s="1"/>
  <c r="C13" i="17" s="1"/>
  <c r="D13" i="17" s="1"/>
  <c r="E13" i="17" s="1"/>
  <c r="F13" i="17" s="1"/>
  <c r="G13" i="17" s="1"/>
  <c r="A6" i="16"/>
  <c r="A8" i="16" s="1"/>
  <c r="B8" i="16" s="1"/>
  <c r="C8" i="16" s="1"/>
  <c r="D8" i="16" s="1"/>
  <c r="E8" i="16" s="1"/>
  <c r="F8" i="16" s="1"/>
  <c r="G8" i="16" s="1"/>
  <c r="A9" i="16" s="1"/>
  <c r="B9" i="16" s="1"/>
  <c r="C9" i="16" s="1"/>
  <c r="D9" i="16" s="1"/>
  <c r="E9" i="16" s="1"/>
  <c r="F9" i="16" s="1"/>
  <c r="G9" i="16" s="1"/>
  <c r="A10" i="16" s="1"/>
  <c r="B10" i="16" s="1"/>
  <c r="C10" i="16" s="1"/>
  <c r="D10" i="16" s="1"/>
  <c r="E10" i="16" s="1"/>
  <c r="F10" i="16" s="1"/>
  <c r="G10" i="16" s="1"/>
  <c r="A11" i="16" s="1"/>
  <c r="B11" i="16" s="1"/>
  <c r="C11" i="16" s="1"/>
  <c r="D11" i="16" s="1"/>
  <c r="E11" i="16" s="1"/>
  <c r="F11" i="16" s="1"/>
  <c r="G11" i="16" s="1"/>
  <c r="A12" i="16" s="1"/>
  <c r="B12" i="16" s="1"/>
  <c r="C12" i="16" s="1"/>
  <c r="D12" i="16" s="1"/>
  <c r="E12" i="16" s="1"/>
  <c r="F12" i="16" s="1"/>
  <c r="G12" i="16" s="1"/>
  <c r="A13" i="16" s="1"/>
  <c r="B13" i="16" s="1"/>
  <c r="C13" i="16" s="1"/>
  <c r="D13" i="16" s="1"/>
  <c r="E13" i="16" s="1"/>
  <c r="F13" i="16" s="1"/>
  <c r="G13" i="16" s="1"/>
  <c r="A15" i="16"/>
  <c r="O8" i="16"/>
  <c r="A15" i="15"/>
  <c r="A17" i="15" s="1"/>
  <c r="A6" i="15"/>
  <c r="A8" i="15" s="1"/>
  <c r="B8" i="15" s="1"/>
  <c r="C8" i="15" s="1"/>
  <c r="D8" i="15" s="1"/>
  <c r="E8" i="15" s="1"/>
  <c r="F8" i="15" s="1"/>
  <c r="G8" i="15" s="1"/>
  <c r="A9" i="15" s="1"/>
  <c r="B9" i="15" s="1"/>
  <c r="C9" i="15" s="1"/>
  <c r="D9" i="15" s="1"/>
  <c r="E9" i="15" s="1"/>
  <c r="F9" i="15" s="1"/>
  <c r="G9" i="15" s="1"/>
  <c r="A10" i="15" s="1"/>
  <c r="B10" i="15" s="1"/>
  <c r="C10" i="15" s="1"/>
  <c r="D10" i="15" s="1"/>
  <c r="E10" i="15" s="1"/>
  <c r="F10" i="15" s="1"/>
  <c r="G10" i="15" s="1"/>
  <c r="A11" i="15" s="1"/>
  <c r="B11" i="15" s="1"/>
  <c r="C11" i="15" s="1"/>
  <c r="D11" i="15" s="1"/>
  <c r="E11" i="15" s="1"/>
  <c r="F11" i="15" s="1"/>
  <c r="G11" i="15" s="1"/>
  <c r="A12" i="15" s="1"/>
  <c r="B12" i="15" s="1"/>
  <c r="C12" i="15" s="1"/>
  <c r="D12" i="15" s="1"/>
  <c r="E12" i="15" s="1"/>
  <c r="F12" i="15" s="1"/>
  <c r="G12" i="15" s="1"/>
  <c r="A13" i="15" s="1"/>
  <c r="B13" i="15" s="1"/>
  <c r="C13" i="15" s="1"/>
  <c r="D13" i="15" s="1"/>
  <c r="E13" i="15" s="1"/>
  <c r="F13" i="15" s="1"/>
  <c r="G13" i="15" s="1"/>
  <c r="O8" i="15"/>
  <c r="A18" i="34" l="1"/>
  <c r="A24" i="34"/>
  <c r="A17" i="34"/>
  <c r="A19" i="34"/>
  <c r="A20" i="34"/>
  <c r="A19" i="33"/>
  <c r="A18" i="33"/>
  <c r="A24" i="33"/>
  <c r="A17" i="33"/>
  <c r="A20" i="33"/>
  <c r="A33" i="21"/>
  <c r="A26" i="21"/>
  <c r="A29" i="21"/>
  <c r="A28" i="21"/>
  <c r="A27" i="21"/>
  <c r="A18" i="24"/>
  <c r="A24" i="24"/>
  <c r="A17" i="24"/>
  <c r="A20" i="24"/>
  <c r="A19" i="24"/>
  <c r="A18" i="23"/>
  <c r="A24" i="23"/>
  <c r="A17" i="23"/>
  <c r="A20" i="23"/>
  <c r="A19" i="23"/>
  <c r="A18" i="22"/>
  <c r="A24" i="22"/>
  <c r="A17" i="22"/>
  <c r="A20" i="22"/>
  <c r="A19" i="22"/>
  <c r="A18" i="20"/>
  <c r="A20" i="20"/>
  <c r="A19" i="20"/>
  <c r="A17" i="20"/>
  <c r="A24" i="20"/>
  <c r="A18" i="19"/>
  <c r="A24" i="19"/>
  <c r="A17" i="19"/>
  <c r="A20" i="19"/>
  <c r="A19" i="19"/>
  <c r="A18" i="18"/>
  <c r="A24" i="18"/>
  <c r="A17" i="18"/>
  <c r="A19" i="18"/>
  <c r="A20" i="18"/>
  <c r="A18" i="17"/>
  <c r="A19" i="17"/>
  <c r="A24" i="17"/>
  <c r="A17" i="17"/>
  <c r="A20" i="17"/>
  <c r="A18" i="16"/>
  <c r="A24" i="16"/>
  <c r="A17" i="16"/>
  <c r="A19" i="16"/>
  <c r="A20" i="16"/>
  <c r="A20" i="15"/>
  <c r="A24" i="15"/>
  <c r="A29" i="15" s="1"/>
  <c r="A19" i="15"/>
  <c r="A18" i="15"/>
  <c r="A33" i="34" l="1"/>
  <c r="A26" i="34"/>
  <c r="A29" i="34"/>
  <c r="A27" i="34"/>
  <c r="A28" i="34"/>
  <c r="A27" i="33"/>
  <c r="A33" i="33"/>
  <c r="A26" i="33"/>
  <c r="A29" i="33"/>
  <c r="A28" i="33"/>
  <c r="A33" i="24"/>
  <c r="A26" i="24"/>
  <c r="A29" i="24"/>
  <c r="A28" i="24"/>
  <c r="A27" i="24"/>
  <c r="A33" i="23"/>
  <c r="A26" i="23"/>
  <c r="A29" i="23"/>
  <c r="A28" i="23"/>
  <c r="A27" i="23"/>
  <c r="A33" i="20"/>
  <c r="A26" i="20"/>
  <c r="A29" i="20"/>
  <c r="A27" i="20"/>
  <c r="A28" i="20"/>
  <c r="A33" i="22"/>
  <c r="A26" i="22"/>
  <c r="A29" i="22"/>
  <c r="A28" i="22"/>
  <c r="A27" i="22"/>
  <c r="A38" i="21"/>
  <c r="A37" i="21"/>
  <c r="A35" i="21"/>
  <c r="U6" i="21"/>
  <c r="A36" i="21"/>
  <c r="A33" i="19"/>
  <c r="A26" i="19"/>
  <c r="A27" i="19"/>
  <c r="A29" i="19"/>
  <c r="A28" i="19"/>
  <c r="A33" i="18"/>
  <c r="A26" i="18"/>
  <c r="A29" i="18"/>
  <c r="A27" i="18"/>
  <c r="A28" i="18"/>
  <c r="A33" i="17"/>
  <c r="A26" i="17"/>
  <c r="A29" i="17"/>
  <c r="A27" i="17"/>
  <c r="A28" i="17"/>
  <c r="A33" i="16"/>
  <c r="A26" i="16"/>
  <c r="A27" i="16"/>
  <c r="A29" i="16"/>
  <c r="A28" i="16"/>
  <c r="A33" i="15"/>
  <c r="A38" i="15" s="1"/>
  <c r="A27" i="15"/>
  <c r="A26" i="15"/>
  <c r="A28" i="15"/>
  <c r="A38" i="34" l="1"/>
  <c r="A37" i="34"/>
  <c r="A35" i="34"/>
  <c r="A36" i="34"/>
  <c r="U6" i="34"/>
  <c r="A35" i="33"/>
  <c r="A38" i="33"/>
  <c r="A37" i="33"/>
  <c r="A36" i="33"/>
  <c r="U6" i="33"/>
  <c r="U10" i="21"/>
  <c r="U8" i="21"/>
  <c r="U15" i="21"/>
  <c r="U11" i="21"/>
  <c r="U9" i="21"/>
  <c r="A38" i="22"/>
  <c r="A37" i="22"/>
  <c r="A36" i="22"/>
  <c r="U6" i="22"/>
  <c r="A35" i="22"/>
  <c r="A38" i="23"/>
  <c r="A37" i="23"/>
  <c r="A36" i="23"/>
  <c r="U6" i="23"/>
  <c r="A35" i="23"/>
  <c r="A38" i="20"/>
  <c r="A35" i="20"/>
  <c r="A37" i="20"/>
  <c r="U6" i="20"/>
  <c r="A36" i="20"/>
  <c r="A38" i="24"/>
  <c r="A37" i="24"/>
  <c r="A36" i="24"/>
  <c r="U6" i="24"/>
  <c r="A35" i="24"/>
  <c r="A38" i="19"/>
  <c r="A37" i="19"/>
  <c r="A35" i="19"/>
  <c r="A36" i="19"/>
  <c r="U6" i="19"/>
  <c r="A38" i="18"/>
  <c r="A35" i="18"/>
  <c r="A37" i="18"/>
  <c r="A36" i="18"/>
  <c r="U6" i="18"/>
  <c r="A38" i="17"/>
  <c r="A37" i="17"/>
  <c r="A36" i="17"/>
  <c r="U6" i="17"/>
  <c r="A35" i="17"/>
  <c r="A38" i="16"/>
  <c r="A37" i="16"/>
  <c r="U6" i="16"/>
  <c r="A35" i="16"/>
  <c r="A36" i="16"/>
  <c r="A37" i="15"/>
  <c r="U6" i="15"/>
  <c r="U15" i="15" s="1"/>
  <c r="A35" i="15"/>
  <c r="A36" i="15"/>
  <c r="U11" i="33" l="1"/>
  <c r="U10" i="33"/>
  <c r="U9" i="33"/>
  <c r="U8" i="33"/>
  <c r="U15" i="33"/>
  <c r="U15" i="34"/>
  <c r="U11" i="34"/>
  <c r="U10" i="34"/>
  <c r="U9" i="34"/>
  <c r="U8" i="34"/>
  <c r="U15" i="24"/>
  <c r="U11" i="24"/>
  <c r="U10" i="24"/>
  <c r="U9" i="24"/>
  <c r="U8" i="24"/>
  <c r="U15" i="23"/>
  <c r="U11" i="23"/>
  <c r="U10" i="23"/>
  <c r="U9" i="23"/>
  <c r="U8" i="23"/>
  <c r="U9" i="20"/>
  <c r="U8" i="20"/>
  <c r="U10" i="20"/>
  <c r="U15" i="20"/>
  <c r="U11" i="20"/>
  <c r="U18" i="21"/>
  <c r="U24" i="21"/>
  <c r="U17" i="21"/>
  <c r="U20" i="21"/>
  <c r="U19" i="21"/>
  <c r="U15" i="22"/>
  <c r="U11" i="22"/>
  <c r="U10" i="22"/>
  <c r="U9" i="22"/>
  <c r="U8" i="22"/>
  <c r="U15" i="19"/>
  <c r="U11" i="19"/>
  <c r="U10" i="19"/>
  <c r="U9" i="19"/>
  <c r="U8" i="19"/>
  <c r="U15" i="18"/>
  <c r="U11" i="18"/>
  <c r="U10" i="18"/>
  <c r="U9" i="18"/>
  <c r="U8" i="18"/>
  <c r="U15" i="17"/>
  <c r="U11" i="17"/>
  <c r="U10" i="17"/>
  <c r="U9" i="17"/>
  <c r="U8" i="17"/>
  <c r="U15" i="16"/>
  <c r="U11" i="16"/>
  <c r="U10" i="16"/>
  <c r="U9" i="16"/>
  <c r="U8" i="16"/>
  <c r="U8" i="15"/>
  <c r="U11" i="15"/>
  <c r="U10" i="15"/>
  <c r="U9" i="15"/>
  <c r="U18" i="15"/>
  <c r="U19" i="15"/>
  <c r="U24" i="15"/>
  <c r="U17" i="15"/>
  <c r="U20" i="15"/>
  <c r="U18" i="34" l="1"/>
  <c r="U24" i="34"/>
  <c r="U17" i="34"/>
  <c r="U20" i="34"/>
  <c r="U19" i="34"/>
  <c r="U18" i="33"/>
  <c r="U24" i="33"/>
  <c r="U17" i="33"/>
  <c r="U19" i="33"/>
  <c r="U20" i="33"/>
  <c r="U18" i="20"/>
  <c r="U24" i="20"/>
  <c r="U17" i="20"/>
  <c r="U19" i="20"/>
  <c r="U20" i="20"/>
  <c r="U18" i="23"/>
  <c r="U24" i="23"/>
  <c r="U17" i="23"/>
  <c r="U20" i="23"/>
  <c r="U19" i="23"/>
  <c r="U18" i="22"/>
  <c r="U24" i="22"/>
  <c r="U17" i="22"/>
  <c r="U20" i="22"/>
  <c r="U19" i="22"/>
  <c r="U33" i="21"/>
  <c r="U26" i="21"/>
  <c r="U29" i="21"/>
  <c r="U28" i="21"/>
  <c r="U27" i="21"/>
  <c r="U18" i="24"/>
  <c r="U24" i="24"/>
  <c r="U17" i="24"/>
  <c r="U20" i="24"/>
  <c r="U19" i="24"/>
  <c r="U18" i="19"/>
  <c r="U24" i="19"/>
  <c r="U17" i="19"/>
  <c r="U20" i="19"/>
  <c r="U19" i="19"/>
  <c r="U18" i="18"/>
  <c r="U24" i="18"/>
  <c r="U17" i="18"/>
  <c r="U20" i="18"/>
  <c r="U19" i="18"/>
  <c r="U18" i="17"/>
  <c r="U24" i="17"/>
  <c r="U17" i="17"/>
  <c r="U20" i="17"/>
  <c r="U19" i="17"/>
  <c r="U18" i="16"/>
  <c r="U24" i="16"/>
  <c r="U17" i="16"/>
  <c r="U20" i="16"/>
  <c r="U19" i="16"/>
  <c r="U33" i="15"/>
  <c r="U26" i="15"/>
  <c r="U28" i="15"/>
  <c r="U27" i="15"/>
  <c r="U29" i="15"/>
  <c r="U33" i="34" l="1"/>
  <c r="U26" i="34"/>
  <c r="U29" i="34"/>
  <c r="U28" i="34"/>
  <c r="U27" i="34"/>
  <c r="U33" i="33"/>
  <c r="U26" i="33"/>
  <c r="U29" i="33"/>
  <c r="U27" i="33"/>
  <c r="U28" i="33"/>
  <c r="U33" i="23"/>
  <c r="U26" i="23"/>
  <c r="U29" i="23"/>
  <c r="U28" i="23"/>
  <c r="U27" i="23"/>
  <c r="U33" i="24"/>
  <c r="U26" i="24"/>
  <c r="U29" i="24"/>
  <c r="U28" i="24"/>
  <c r="U27" i="24"/>
  <c r="U33" i="22"/>
  <c r="U26" i="22"/>
  <c r="U29" i="22"/>
  <c r="U28" i="22"/>
  <c r="U27" i="22"/>
  <c r="U38" i="21"/>
  <c r="U37" i="21"/>
  <c r="U36" i="21"/>
  <c r="U35" i="21"/>
  <c r="U33" i="20"/>
  <c r="U26" i="20"/>
  <c r="U29" i="20"/>
  <c r="U27" i="20"/>
  <c r="U28" i="20"/>
  <c r="U33" i="19"/>
  <c r="U26" i="19"/>
  <c r="U29" i="19"/>
  <c r="U28" i="19"/>
  <c r="U27" i="19"/>
  <c r="U33" i="18"/>
  <c r="U26" i="18"/>
  <c r="U29" i="18"/>
  <c r="U28" i="18"/>
  <c r="U27" i="18"/>
  <c r="U33" i="17"/>
  <c r="U26" i="17"/>
  <c r="U29" i="17"/>
  <c r="U28" i="17"/>
  <c r="U27" i="17"/>
  <c r="U33" i="16"/>
  <c r="U26" i="16"/>
  <c r="U29" i="16"/>
  <c r="U27" i="16"/>
  <c r="U28" i="16"/>
  <c r="U38" i="15"/>
  <c r="U36" i="15"/>
  <c r="U35" i="15"/>
  <c r="U37" i="15"/>
  <c r="U38" i="34" l="1"/>
  <c r="U37" i="34"/>
  <c r="U36" i="34"/>
  <c r="U35" i="34"/>
  <c r="U38" i="33"/>
  <c r="U37" i="33"/>
  <c r="U35" i="33"/>
  <c r="U36" i="33"/>
  <c r="U38" i="24"/>
  <c r="U37" i="24"/>
  <c r="U36" i="24"/>
  <c r="U35" i="24"/>
  <c r="U38" i="20"/>
  <c r="U37" i="20"/>
  <c r="U36" i="20"/>
  <c r="U35" i="20"/>
  <c r="U38" i="22"/>
  <c r="U37" i="22"/>
  <c r="U36" i="22"/>
  <c r="U35" i="22"/>
  <c r="U38" i="23"/>
  <c r="U37" i="23"/>
  <c r="U36" i="23"/>
  <c r="U35" i="23"/>
  <c r="U38" i="19"/>
  <c r="U37" i="19"/>
  <c r="U36" i="19"/>
  <c r="U35" i="19"/>
  <c r="U38" i="18"/>
  <c r="U37" i="18"/>
  <c r="U36" i="18"/>
  <c r="U35" i="18"/>
  <c r="U38" i="17"/>
  <c r="U37" i="17"/>
  <c r="U36" i="17"/>
  <c r="U35" i="17"/>
  <c r="U38" i="16"/>
  <c r="U37" i="16"/>
  <c r="U35" i="16"/>
  <c r="U36" i="16"/>
  <c r="A7" i="14" l="1"/>
  <c r="B7" i="14"/>
  <c r="J8" i="14"/>
  <c r="O8" i="14" s="1"/>
  <c r="A6" i="14" l="1"/>
  <c r="A8" i="14" s="1"/>
  <c r="B8" i="14" s="1"/>
  <c r="A15" i="14"/>
  <c r="A24" i="14" l="1"/>
  <c r="A33" i="14" s="1"/>
  <c r="U6" i="14" l="1"/>
  <c r="U15" i="14" l="1"/>
  <c r="U24" i="14" l="1"/>
  <c r="U33" i="14" l="1"/>
  <c r="G7" i="14" l="1"/>
  <c r="F7" i="14"/>
  <c r="E7" i="14"/>
  <c r="D7" i="14"/>
  <c r="C7" i="14"/>
  <c r="C8" i="14"/>
  <c r="D8" i="14" s="1"/>
  <c r="E8" i="14" s="1"/>
  <c r="F8" i="14" s="1"/>
  <c r="G8" i="14" s="1"/>
  <c r="A9" i="14" s="1"/>
  <c r="B9" i="14" s="1"/>
  <c r="C9" i="14" s="1"/>
  <c r="D9" i="14" s="1"/>
  <c r="E9" i="14" s="1"/>
  <c r="F9" i="14" s="1"/>
  <c r="G9" i="14" s="1"/>
  <c r="A10" i="14" s="1"/>
  <c r="B10" i="14" s="1"/>
  <c r="C10" i="14" s="1"/>
  <c r="D10" i="14" s="1"/>
  <c r="E10" i="14" s="1"/>
  <c r="F10" i="14" s="1"/>
  <c r="G10" i="14" s="1"/>
  <c r="A11" i="14" s="1"/>
  <c r="B11" i="14" l="1"/>
  <c r="C11" i="14" s="1"/>
  <c r="D11" i="14" s="1"/>
  <c r="E11" i="14" s="1"/>
  <c r="F11" i="14" s="1"/>
  <c r="G11" i="14" s="1"/>
  <c r="A12" i="14" s="1"/>
  <c r="B12" i="14" l="1"/>
  <c r="C12" i="14" s="1"/>
  <c r="D12" i="14" s="1"/>
  <c r="E12" i="14" s="1"/>
  <c r="F12" i="14" s="1"/>
  <c r="G12" i="14" s="1"/>
  <c r="A13" i="14" s="1"/>
  <c r="B13" i="14" s="1"/>
  <c r="C13" i="14" s="1"/>
  <c r="D13" i="14" s="1"/>
  <c r="E13" i="14" s="1"/>
  <c r="F13" i="14" s="1"/>
  <c r="G13" i="14" s="1"/>
  <c r="B148" i="3" l="1"/>
  <c r="B40" i="3" l="1"/>
  <c r="B41" i="3" l="1"/>
  <c r="G41" i="3" s="1"/>
  <c r="G40" i="3"/>
  <c r="B36" i="3"/>
  <c r="B34" i="3"/>
  <c r="B38" i="3"/>
  <c r="B39" i="3" l="1"/>
  <c r="G39" i="3" s="1"/>
  <c r="G38" i="3"/>
  <c r="B37" i="3"/>
  <c r="G37" i="3" s="1"/>
  <c r="G36" i="3"/>
  <c r="B35" i="3"/>
  <c r="G35" i="3" s="1"/>
  <c r="G34" i="3"/>
  <c r="G138" i="3" l="1"/>
  <c r="G139" i="3"/>
  <c r="G140" i="3"/>
  <c r="G141" i="3"/>
  <c r="G142" i="3"/>
  <c r="G143" i="3"/>
  <c r="G144" i="3"/>
  <c r="B134" i="3" l="1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4" i="3"/>
  <c r="B82" i="3"/>
  <c r="B80" i="3"/>
  <c r="B78" i="3"/>
  <c r="B76" i="3"/>
  <c r="B74" i="3"/>
  <c r="B68" i="3"/>
  <c r="G68" i="3" s="1"/>
  <c r="B64" i="3"/>
  <c r="G64" i="3" s="1"/>
  <c r="B52" i="3"/>
  <c r="B50" i="3"/>
  <c r="G50" i="3" s="1"/>
  <c r="B48" i="3"/>
  <c r="B46" i="3"/>
  <c r="B44" i="3"/>
  <c r="B42" i="3"/>
  <c r="B32" i="3"/>
  <c r="B30" i="3"/>
  <c r="B28" i="3"/>
  <c r="B26" i="3"/>
  <c r="B24" i="3"/>
  <c r="B22" i="3"/>
  <c r="B20" i="3"/>
  <c r="B18" i="3"/>
  <c r="B16" i="3"/>
  <c r="B14" i="3"/>
  <c r="G186" i="3" l="1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B65" i="3"/>
  <c r="G65" i="3" s="1"/>
  <c r="B53" i="3"/>
  <c r="G53" i="3" s="1"/>
  <c r="B51" i="3"/>
  <c r="G51" i="3" s="1"/>
  <c r="B49" i="3"/>
  <c r="G49" i="3" s="1"/>
  <c r="B47" i="3"/>
  <c r="B45" i="3"/>
  <c r="G45" i="3" s="1"/>
  <c r="B43" i="3"/>
  <c r="G43" i="3" s="1"/>
  <c r="B33" i="3"/>
  <c r="G33" i="3" s="1"/>
  <c r="G30" i="3"/>
  <c r="B31" i="3"/>
  <c r="G31" i="3" s="1"/>
  <c r="B29" i="3"/>
  <c r="G29" i="3" s="1"/>
  <c r="B27" i="3"/>
  <c r="G27" i="3" s="1"/>
  <c r="G24" i="3"/>
  <c r="B25" i="3"/>
  <c r="G25" i="3" s="1"/>
  <c r="B23" i="3"/>
  <c r="G23" i="3" s="1"/>
  <c r="B21" i="3"/>
  <c r="G21" i="3" s="1"/>
  <c r="B19" i="3"/>
  <c r="G19" i="3" s="1"/>
  <c r="B17" i="3"/>
  <c r="G17" i="3" s="1"/>
  <c r="B15" i="3"/>
  <c r="G15" i="3" s="1"/>
  <c r="G55" i="3" l="1"/>
  <c r="G72" i="3"/>
  <c r="G14" i="3"/>
  <c r="G16" i="3"/>
  <c r="G44" i="3"/>
  <c r="B69" i="3"/>
  <c r="G69" i="3" s="1"/>
  <c r="G20" i="3"/>
  <c r="G18" i="3"/>
  <c r="G70" i="3"/>
  <c r="G28" i="3"/>
  <c r="G32" i="3"/>
  <c r="G42" i="3"/>
  <c r="G22" i="3"/>
  <c r="G26" i="3"/>
  <c r="G48" i="3"/>
  <c r="G52" i="3"/>
  <c r="G47" i="3"/>
  <c r="G63" i="3"/>
  <c r="G61" i="3"/>
  <c r="G59" i="3"/>
  <c r="G57" i="3"/>
  <c r="G67" i="3"/>
  <c r="G78" i="3"/>
  <c r="B79" i="3"/>
  <c r="G79" i="3" s="1"/>
  <c r="G76" i="3"/>
  <c r="B77" i="3"/>
  <c r="G77" i="3" s="1"/>
  <c r="G84" i="3"/>
  <c r="B85" i="3"/>
  <c r="G85" i="3" s="1"/>
  <c r="G74" i="3"/>
  <c r="B75" i="3"/>
  <c r="G75" i="3" s="1"/>
  <c r="G82" i="3"/>
  <c r="B83" i="3"/>
  <c r="G83" i="3" s="1"/>
  <c r="G80" i="3"/>
  <c r="B81" i="3"/>
  <c r="G81" i="3" s="1"/>
  <c r="H43" i="3" l="1"/>
  <c r="H42" i="3"/>
  <c r="G54" i="3"/>
  <c r="H45" i="3"/>
  <c r="H44" i="3"/>
  <c r="H41" i="3"/>
  <c r="H20" i="3"/>
  <c r="H33" i="3"/>
  <c r="H17" i="3"/>
  <c r="H31" i="3"/>
  <c r="H26" i="3"/>
  <c r="G73" i="3"/>
  <c r="H18" i="3"/>
  <c r="H22" i="3"/>
  <c r="H25" i="3"/>
  <c r="H19" i="3"/>
  <c r="H16" i="3"/>
  <c r="H24" i="3"/>
  <c r="H32" i="3"/>
  <c r="H40" i="3"/>
  <c r="H34" i="3"/>
  <c r="H39" i="3"/>
  <c r="H36" i="3"/>
  <c r="H38" i="3"/>
  <c r="H35" i="3"/>
  <c r="H37" i="3"/>
  <c r="H21" i="3"/>
  <c r="H27" i="3"/>
  <c r="H28" i="3"/>
  <c r="G56" i="3"/>
  <c r="H23" i="3"/>
  <c r="H30" i="3"/>
  <c r="H29" i="3"/>
  <c r="G71" i="3"/>
  <c r="I14" i="3"/>
  <c r="H14" i="3"/>
  <c r="L14" i="3"/>
  <c r="J14" i="3"/>
  <c r="K14" i="3"/>
  <c r="H15" i="3"/>
  <c r="G66" i="3"/>
  <c r="U35" i="14" s="1"/>
  <c r="G46" i="3"/>
  <c r="A17" i="14" s="1"/>
  <c r="G60" i="3"/>
  <c r="G62" i="3"/>
  <c r="G58" i="3"/>
  <c r="U26" i="14" l="1"/>
  <c r="U17" i="14"/>
  <c r="U8" i="14"/>
  <c r="A35" i="14"/>
  <c r="A26" i="14"/>
  <c r="H64" i="3"/>
  <c r="I42" i="3"/>
  <c r="H67" i="3"/>
  <c r="H46" i="3"/>
  <c r="I49" i="3" s="1"/>
  <c r="I46" i="3"/>
  <c r="H50" i="3"/>
  <c r="H49" i="3"/>
  <c r="H55" i="3"/>
  <c r="H57" i="3"/>
  <c r="H47" i="3"/>
  <c r="H63" i="3"/>
  <c r="H52" i="3"/>
  <c r="H53" i="3"/>
  <c r="H54" i="3"/>
  <c r="I44" i="3"/>
  <c r="H51" i="3"/>
  <c r="H48" i="3"/>
  <c r="H58" i="3"/>
  <c r="H59" i="3"/>
  <c r="I41" i="3"/>
  <c r="I45" i="3"/>
  <c r="I43" i="3"/>
  <c r="H61" i="3"/>
  <c r="H56" i="3"/>
  <c r="H62" i="3"/>
  <c r="H60" i="3"/>
  <c r="H65" i="3"/>
  <c r="H66" i="3"/>
  <c r="H80" i="3"/>
  <c r="H70" i="3"/>
  <c r="H85" i="3"/>
  <c r="H81" i="3"/>
  <c r="H77" i="3"/>
  <c r="H78" i="3"/>
  <c r="H75" i="3"/>
  <c r="H82" i="3"/>
  <c r="H71" i="3"/>
  <c r="H76" i="3"/>
  <c r="H83" i="3"/>
  <c r="H84" i="3"/>
  <c r="H79" i="3"/>
  <c r="H72" i="3"/>
  <c r="H69" i="3"/>
  <c r="H68" i="3"/>
  <c r="H74" i="3"/>
  <c r="H73" i="3"/>
  <c r="I28" i="3"/>
  <c r="I18" i="3"/>
  <c r="I40" i="3"/>
  <c r="I39" i="3"/>
  <c r="I34" i="3"/>
  <c r="I37" i="3"/>
  <c r="I38" i="3"/>
  <c r="I36" i="3"/>
  <c r="I35" i="3"/>
  <c r="I19" i="3"/>
  <c r="I29" i="3"/>
  <c r="I30" i="3"/>
  <c r="I23" i="3"/>
  <c r="I33" i="3"/>
  <c r="I21" i="3"/>
  <c r="I24" i="3"/>
  <c r="I31" i="3"/>
  <c r="I25" i="3"/>
  <c r="I26" i="3"/>
  <c r="I16" i="3"/>
  <c r="I20" i="3"/>
  <c r="I17" i="3"/>
  <c r="I27" i="3"/>
  <c r="I22" i="3"/>
  <c r="I32" i="3"/>
  <c r="H156" i="3"/>
  <c r="H162" i="3"/>
  <c r="H150" i="3"/>
  <c r="H163" i="3"/>
  <c r="H154" i="3"/>
  <c r="H149" i="3"/>
  <c r="H157" i="3"/>
  <c r="H153" i="3"/>
  <c r="H160" i="3"/>
  <c r="H169" i="3"/>
  <c r="H117" i="3"/>
  <c r="H120" i="3"/>
  <c r="H132" i="3"/>
  <c r="H115" i="3"/>
  <c r="H94" i="3"/>
  <c r="H89" i="3"/>
  <c r="H127" i="3"/>
  <c r="H122" i="3"/>
  <c r="H172" i="3"/>
  <c r="H105" i="3"/>
  <c r="H124" i="3"/>
  <c r="H123" i="3"/>
  <c r="H134" i="3"/>
  <c r="H138" i="3"/>
  <c r="H140" i="3"/>
  <c r="J15" i="3"/>
  <c r="H139" i="3"/>
  <c r="H177" i="3"/>
  <c r="H173" i="3"/>
  <c r="H164" i="3"/>
  <c r="H165" i="3"/>
  <c r="H171" i="3"/>
  <c r="H168" i="3"/>
  <c r="H174" i="3"/>
  <c r="H170" i="3"/>
  <c r="H158" i="3"/>
  <c r="H101" i="3"/>
  <c r="H100" i="3"/>
  <c r="H119" i="3"/>
  <c r="H130" i="3"/>
  <c r="H116" i="3"/>
  <c r="H99" i="3"/>
  <c r="H125" i="3"/>
  <c r="H128" i="3"/>
  <c r="H111" i="3"/>
  <c r="H106" i="3"/>
  <c r="H161" i="3"/>
  <c r="H108" i="3"/>
  <c r="H107" i="3"/>
  <c r="H118" i="3"/>
  <c r="L15" i="3"/>
  <c r="H151" i="3"/>
  <c r="H184" i="3"/>
  <c r="H185" i="3"/>
  <c r="H176" i="3"/>
  <c r="H166" i="3"/>
  <c r="H178" i="3"/>
  <c r="H183" i="3"/>
  <c r="H181" i="3"/>
  <c r="H179" i="3"/>
  <c r="H103" i="3"/>
  <c r="H114" i="3"/>
  <c r="H113" i="3"/>
  <c r="H96" i="3"/>
  <c r="H126" i="3"/>
  <c r="H109" i="3"/>
  <c r="H112" i="3"/>
  <c r="H95" i="3"/>
  <c r="H90" i="3"/>
  <c r="H155" i="3"/>
  <c r="H104" i="3"/>
  <c r="H91" i="3"/>
  <c r="H102" i="3"/>
  <c r="I15" i="3"/>
  <c r="H144" i="3"/>
  <c r="H129" i="3"/>
  <c r="H175" i="3"/>
  <c r="H148" i="3"/>
  <c r="H152" i="3"/>
  <c r="H186" i="3"/>
  <c r="H159" i="3"/>
  <c r="H167" i="3"/>
  <c r="H180" i="3"/>
  <c r="H133" i="3"/>
  <c r="H98" i="3"/>
  <c r="H97" i="3"/>
  <c r="H131" i="3"/>
  <c r="H110" i="3"/>
  <c r="H93" i="3"/>
  <c r="H92" i="3"/>
  <c r="H182" i="3"/>
  <c r="H121" i="3"/>
  <c r="K15" i="3"/>
  <c r="H143" i="3"/>
  <c r="H142" i="3"/>
  <c r="H141" i="3"/>
  <c r="U27" i="14" l="1"/>
  <c r="U18" i="14"/>
  <c r="A36" i="14"/>
  <c r="U9" i="14"/>
  <c r="A18" i="14"/>
  <c r="A27" i="14"/>
  <c r="U36" i="14"/>
  <c r="I48" i="3"/>
  <c r="J50" i="3" s="1"/>
  <c r="I47" i="3"/>
  <c r="I55" i="3"/>
  <c r="J18" i="3"/>
  <c r="I50" i="3"/>
  <c r="I57" i="3"/>
  <c r="I53" i="3"/>
  <c r="I56" i="3"/>
  <c r="I66" i="3"/>
  <c r="I62" i="3"/>
  <c r="I54" i="3"/>
  <c r="I60" i="3"/>
  <c r="I64" i="3"/>
  <c r="J43" i="3"/>
  <c r="I61" i="3"/>
  <c r="J48" i="3"/>
  <c r="J46" i="3"/>
  <c r="I65" i="3"/>
  <c r="I59" i="3"/>
  <c r="I52" i="3"/>
  <c r="J44" i="3"/>
  <c r="J41" i="3"/>
  <c r="J42" i="3"/>
  <c r="I63" i="3"/>
  <c r="J47" i="3"/>
  <c r="J45" i="3"/>
  <c r="I51" i="3"/>
  <c r="I58" i="3"/>
  <c r="I82" i="3"/>
  <c r="I80" i="3"/>
  <c r="I70" i="3"/>
  <c r="I71" i="3"/>
  <c r="I74" i="3"/>
  <c r="I72" i="3"/>
  <c r="I79" i="3"/>
  <c r="I73" i="3"/>
  <c r="I85" i="3"/>
  <c r="I81" i="3"/>
  <c r="I76" i="3"/>
  <c r="I77" i="3"/>
  <c r="I83" i="3"/>
  <c r="I78" i="3"/>
  <c r="I69" i="3"/>
  <c r="I75" i="3"/>
  <c r="I84" i="3"/>
  <c r="I68" i="3"/>
  <c r="I67" i="3"/>
  <c r="J28" i="3"/>
  <c r="J32" i="3"/>
  <c r="J25" i="3"/>
  <c r="J33" i="3"/>
  <c r="J37" i="3"/>
  <c r="J16" i="3"/>
  <c r="J24" i="3"/>
  <c r="J19" i="3"/>
  <c r="J31" i="3"/>
  <c r="J40" i="3"/>
  <c r="J27" i="3"/>
  <c r="J38" i="3"/>
  <c r="J21" i="3"/>
  <c r="J23" i="3"/>
  <c r="L16" i="3"/>
  <c r="K16" i="3"/>
  <c r="J29" i="3"/>
  <c r="J35" i="3"/>
  <c r="J36" i="3"/>
  <c r="J17" i="3"/>
  <c r="J34" i="3"/>
  <c r="J22" i="3"/>
  <c r="J26" i="3"/>
  <c r="J30" i="3"/>
  <c r="J20" i="3"/>
  <c r="J39" i="3"/>
  <c r="I142" i="3"/>
  <c r="I111" i="3"/>
  <c r="I128" i="3"/>
  <c r="I126" i="3"/>
  <c r="I96" i="3"/>
  <c r="I113" i="3"/>
  <c r="I149" i="3"/>
  <c r="I99" i="3"/>
  <c r="I116" i="3"/>
  <c r="I129" i="3"/>
  <c r="I125" i="3"/>
  <c r="I110" i="3"/>
  <c r="I131" i="3"/>
  <c r="I97" i="3"/>
  <c r="I148" i="3"/>
  <c r="I112" i="3"/>
  <c r="I95" i="3"/>
  <c r="I90" i="3"/>
  <c r="I108" i="3"/>
  <c r="I107" i="3"/>
  <c r="I102" i="3"/>
  <c r="I133" i="3"/>
  <c r="I130" i="3"/>
  <c r="I140" i="3"/>
  <c r="I159" i="3"/>
  <c r="I166" i="3"/>
  <c r="I157" i="3"/>
  <c r="I173" i="3"/>
  <c r="I153" i="3"/>
  <c r="I169" i="3"/>
  <c r="I151" i="3"/>
  <c r="I163" i="3"/>
  <c r="I167" i="3"/>
  <c r="I181" i="3"/>
  <c r="I185" i="3"/>
  <c r="I179" i="3"/>
  <c r="I155" i="3"/>
  <c r="I160" i="3"/>
  <c r="I176" i="3"/>
  <c r="I156" i="3"/>
  <c r="I172" i="3"/>
  <c r="I152" i="3"/>
  <c r="I175" i="3"/>
  <c r="I174" i="3"/>
  <c r="I177" i="3"/>
  <c r="I162" i="3"/>
  <c r="I182" i="3"/>
  <c r="I158" i="3"/>
  <c r="I186" i="3"/>
  <c r="I165" i="3"/>
  <c r="I161" i="3"/>
  <c r="I171" i="3"/>
  <c r="I170" i="3"/>
  <c r="I178" i="3"/>
  <c r="I154" i="3"/>
  <c r="I168" i="3"/>
  <c r="I184" i="3"/>
  <c r="I164" i="3"/>
  <c r="I180" i="3"/>
  <c r="I183" i="3"/>
  <c r="I150" i="3"/>
  <c r="I132" i="3"/>
  <c r="I115" i="3"/>
  <c r="I94" i="3"/>
  <c r="I109" i="3"/>
  <c r="I92" i="3"/>
  <c r="I121" i="3"/>
  <c r="I104" i="3"/>
  <c r="I91" i="3"/>
  <c r="I117" i="3"/>
  <c r="I119" i="3"/>
  <c r="I114" i="3"/>
  <c r="I144" i="3"/>
  <c r="I139" i="3"/>
  <c r="I93" i="3"/>
  <c r="I127" i="3"/>
  <c r="I122" i="3"/>
  <c r="I105" i="3"/>
  <c r="I134" i="3"/>
  <c r="I101" i="3"/>
  <c r="I120" i="3"/>
  <c r="I103" i="3"/>
  <c r="I98" i="3"/>
  <c r="I106" i="3"/>
  <c r="I124" i="3"/>
  <c r="I123" i="3"/>
  <c r="I118" i="3"/>
  <c r="I89" i="3"/>
  <c r="I100" i="3"/>
  <c r="I143" i="3"/>
  <c r="I138" i="3"/>
  <c r="I141" i="3"/>
  <c r="J49" i="3" l="1"/>
  <c r="A37" i="14"/>
  <c r="J51" i="3"/>
  <c r="U37" i="14"/>
  <c r="J54" i="3"/>
  <c r="A19" i="14"/>
  <c r="U19" i="14"/>
  <c r="A28" i="14"/>
  <c r="U28" i="14"/>
  <c r="U10" i="14"/>
  <c r="J67" i="3"/>
  <c r="J66" i="3"/>
  <c r="J60" i="3"/>
  <c r="K43" i="3"/>
  <c r="K41" i="3"/>
  <c r="K52" i="3"/>
  <c r="J56" i="3"/>
  <c r="K47" i="3"/>
  <c r="K45" i="3"/>
  <c r="K44" i="3"/>
  <c r="J59" i="3"/>
  <c r="J65" i="3"/>
  <c r="K49" i="3"/>
  <c r="J61" i="3"/>
  <c r="J69" i="3"/>
  <c r="K51" i="3"/>
  <c r="K42" i="3"/>
  <c r="J58" i="3"/>
  <c r="J57" i="3"/>
  <c r="K50" i="3"/>
  <c r="K17" i="3"/>
  <c r="J62" i="3"/>
  <c r="K40" i="3"/>
  <c r="J55" i="3"/>
  <c r="J53" i="3"/>
  <c r="J64" i="3"/>
  <c r="K48" i="3"/>
  <c r="K19" i="3"/>
  <c r="J52" i="3"/>
  <c r="J63" i="3"/>
  <c r="K22" i="3"/>
  <c r="K46" i="3"/>
  <c r="J70" i="3"/>
  <c r="J75" i="3"/>
  <c r="J80" i="3"/>
  <c r="J71" i="3"/>
  <c r="J76" i="3"/>
  <c r="J81" i="3"/>
  <c r="J68" i="3"/>
  <c r="J85" i="3"/>
  <c r="J72" i="3"/>
  <c r="J82" i="3"/>
  <c r="J74" i="3"/>
  <c r="J77" i="3"/>
  <c r="J79" i="3"/>
  <c r="J78" i="3"/>
  <c r="J83" i="3"/>
  <c r="J84" i="3"/>
  <c r="J73" i="3"/>
  <c r="K21" i="3"/>
  <c r="L17" i="3"/>
  <c r="L18" i="3"/>
  <c r="K39" i="3"/>
  <c r="K32" i="3"/>
  <c r="K33" i="3"/>
  <c r="K38" i="3"/>
  <c r="K29" i="3"/>
  <c r="K36" i="3"/>
  <c r="K35" i="3"/>
  <c r="K31" i="3"/>
  <c r="K30" i="3"/>
  <c r="K18" i="3"/>
  <c r="L20" i="3" s="1"/>
  <c r="K26" i="3"/>
  <c r="K24" i="3"/>
  <c r="K27" i="3"/>
  <c r="K23" i="3"/>
  <c r="K34" i="3"/>
  <c r="K28" i="3"/>
  <c r="K25" i="3"/>
  <c r="K37" i="3"/>
  <c r="K20" i="3"/>
  <c r="J127" i="3"/>
  <c r="J107" i="3"/>
  <c r="J119" i="3"/>
  <c r="J128" i="3"/>
  <c r="J104" i="3"/>
  <c r="J120" i="3"/>
  <c r="J116" i="3"/>
  <c r="J100" i="3"/>
  <c r="J106" i="3"/>
  <c r="J102" i="3"/>
  <c r="J130" i="3"/>
  <c r="J142" i="3"/>
  <c r="J111" i="3"/>
  <c r="J91" i="3"/>
  <c r="J103" i="3"/>
  <c r="J131" i="3"/>
  <c r="J141" i="3"/>
  <c r="J95" i="3"/>
  <c r="J134" i="3"/>
  <c r="J115" i="3"/>
  <c r="J139" i="3"/>
  <c r="J90" i="3"/>
  <c r="J114" i="3"/>
  <c r="J126" i="3"/>
  <c r="J98" i="3"/>
  <c r="J110" i="3"/>
  <c r="J125" i="3"/>
  <c r="J93" i="3"/>
  <c r="J108" i="3"/>
  <c r="J132" i="3"/>
  <c r="J144" i="3"/>
  <c r="J133" i="3"/>
  <c r="J105" i="3"/>
  <c r="J129" i="3"/>
  <c r="J89" i="3"/>
  <c r="J113" i="3"/>
  <c r="J112" i="3"/>
  <c r="J96" i="3"/>
  <c r="J165" i="3"/>
  <c r="J182" i="3"/>
  <c r="J173" i="3"/>
  <c r="J158" i="3"/>
  <c r="J181" i="3"/>
  <c r="J157" i="3"/>
  <c r="J162" i="3"/>
  <c r="J154" i="3"/>
  <c r="J172" i="3"/>
  <c r="J156" i="3"/>
  <c r="J176" i="3"/>
  <c r="J161" i="3"/>
  <c r="J183" i="3"/>
  <c r="J155" i="3"/>
  <c r="J178" i="3"/>
  <c r="J177" i="3"/>
  <c r="J186" i="3"/>
  <c r="J164" i="3"/>
  <c r="J175" i="3"/>
  <c r="J153" i="3"/>
  <c r="J179" i="3"/>
  <c r="J171" i="3"/>
  <c r="J184" i="3"/>
  <c r="J168" i="3"/>
  <c r="J170" i="3"/>
  <c r="J163" i="3"/>
  <c r="J159" i="3"/>
  <c r="J167" i="3"/>
  <c r="J180" i="3"/>
  <c r="J169" i="3"/>
  <c r="J174" i="3"/>
  <c r="J185" i="3"/>
  <c r="J160" i="3"/>
  <c r="J166" i="3"/>
  <c r="J151" i="3"/>
  <c r="J152" i="3"/>
  <c r="J99" i="3"/>
  <c r="J118" i="3"/>
  <c r="J122" i="3"/>
  <c r="J149" i="3"/>
  <c r="J148" i="3"/>
  <c r="J101" i="3"/>
  <c r="J121" i="3"/>
  <c r="J140" i="3"/>
  <c r="J150" i="3"/>
  <c r="J138" i="3"/>
  <c r="J123" i="3"/>
  <c r="J92" i="3"/>
  <c r="J97" i="3"/>
  <c r="J124" i="3"/>
  <c r="J109" i="3"/>
  <c r="J94" i="3"/>
  <c r="J117" i="3"/>
  <c r="J143" i="3"/>
  <c r="U29" i="14" l="1"/>
  <c r="A29" i="14"/>
  <c r="A20" i="14"/>
  <c r="U11" i="14"/>
  <c r="U38" i="14"/>
  <c r="A38" i="14"/>
  <c r="U20" i="14"/>
  <c r="K68" i="3"/>
  <c r="K73" i="3"/>
  <c r="K69" i="3"/>
  <c r="K65" i="3"/>
  <c r="K70" i="3"/>
  <c r="K79" i="3"/>
  <c r="L32" i="3"/>
  <c r="L28" i="3"/>
  <c r="K66" i="3"/>
  <c r="L30" i="3"/>
  <c r="K57" i="3"/>
  <c r="L48" i="3"/>
  <c r="K61" i="3"/>
  <c r="K64" i="3"/>
  <c r="L51" i="3"/>
  <c r="L45" i="3"/>
  <c r="K58" i="3"/>
  <c r="L42" i="3"/>
  <c r="K53" i="3"/>
  <c r="L41" i="3"/>
  <c r="L52" i="3"/>
  <c r="L47" i="3"/>
  <c r="K59" i="3"/>
  <c r="L33" i="3"/>
  <c r="L43" i="3"/>
  <c r="L53" i="3"/>
  <c r="K56" i="3"/>
  <c r="K54" i="3"/>
  <c r="L55" i="3" s="1"/>
  <c r="L34" i="3"/>
  <c r="K55" i="3"/>
  <c r="L44" i="3"/>
  <c r="L46" i="3"/>
  <c r="K60" i="3"/>
  <c r="L50" i="3"/>
  <c r="L49" i="3"/>
  <c r="K63" i="3"/>
  <c r="K67" i="3"/>
  <c r="K62" i="3"/>
  <c r="K77" i="3"/>
  <c r="K84" i="3"/>
  <c r="K78" i="3"/>
  <c r="K76" i="3"/>
  <c r="K83" i="3"/>
  <c r="K82" i="3"/>
  <c r="K85" i="3"/>
  <c r="K74" i="3"/>
  <c r="K81" i="3"/>
  <c r="K71" i="3"/>
  <c r="K80" i="3"/>
  <c r="K75" i="3"/>
  <c r="K72" i="3"/>
  <c r="L37" i="3"/>
  <c r="L19" i="3"/>
  <c r="L22" i="3"/>
  <c r="L40" i="3"/>
  <c r="L31" i="3"/>
  <c r="L36" i="3"/>
  <c r="L39" i="3"/>
  <c r="L29" i="3"/>
  <c r="L26" i="3"/>
  <c r="L35" i="3"/>
  <c r="L21" i="3"/>
  <c r="L23" i="3"/>
  <c r="L27" i="3"/>
  <c r="L24" i="3"/>
  <c r="L38" i="3"/>
  <c r="L25" i="3"/>
  <c r="K121" i="3"/>
  <c r="K117" i="3"/>
  <c r="K91" i="3"/>
  <c r="K93" i="3"/>
  <c r="K96" i="3"/>
  <c r="K133" i="3"/>
  <c r="K106" i="3"/>
  <c r="K101" i="3"/>
  <c r="K143" i="3"/>
  <c r="K175" i="3"/>
  <c r="K157" i="3"/>
  <c r="K151" i="3"/>
  <c r="K182" i="3"/>
  <c r="K176" i="3"/>
  <c r="K180" i="3"/>
  <c r="K161" i="3"/>
  <c r="K163" i="3"/>
  <c r="K171" i="3"/>
  <c r="K160" i="3"/>
  <c r="K168" i="3"/>
  <c r="K181" i="3"/>
  <c r="K177" i="3"/>
  <c r="K155" i="3"/>
  <c r="K184" i="3"/>
  <c r="K183" i="3"/>
  <c r="K172" i="3"/>
  <c r="K162" i="3"/>
  <c r="K154" i="3"/>
  <c r="K179" i="3"/>
  <c r="K159" i="3"/>
  <c r="K185" i="3"/>
  <c r="K156" i="3"/>
  <c r="K167" i="3"/>
  <c r="K164" i="3"/>
  <c r="K173" i="3"/>
  <c r="K169" i="3"/>
  <c r="K99" i="3"/>
  <c r="K114" i="3"/>
  <c r="K122" i="3"/>
  <c r="K108" i="3"/>
  <c r="K100" i="3"/>
  <c r="K110" i="3"/>
  <c r="K98" i="3"/>
  <c r="K148" i="3"/>
  <c r="K132" i="3"/>
  <c r="K95" i="3"/>
  <c r="K112" i="3"/>
  <c r="K124" i="3"/>
  <c r="K120" i="3"/>
  <c r="K144" i="3"/>
  <c r="K116" i="3"/>
  <c r="K128" i="3"/>
  <c r="K140" i="3"/>
  <c r="K186" i="3"/>
  <c r="K166" i="3"/>
  <c r="K139" i="3"/>
  <c r="K134" i="3"/>
  <c r="K107" i="3"/>
  <c r="K130" i="3"/>
  <c r="K109" i="3"/>
  <c r="K153" i="3"/>
  <c r="K105" i="3"/>
  <c r="K115" i="3"/>
  <c r="K89" i="3"/>
  <c r="K123" i="3"/>
  <c r="K125" i="3"/>
  <c r="K138" i="3"/>
  <c r="K131" i="3"/>
  <c r="K111" i="3"/>
  <c r="K178" i="3"/>
  <c r="K170" i="3"/>
  <c r="K150" i="3"/>
  <c r="K103" i="3"/>
  <c r="K149" i="3"/>
  <c r="K97" i="3"/>
  <c r="K127" i="3"/>
  <c r="K129" i="3"/>
  <c r="K142" i="3"/>
  <c r="K104" i="3"/>
  <c r="K119" i="3"/>
  <c r="K94" i="3"/>
  <c r="K141" i="3"/>
  <c r="K118" i="3"/>
  <c r="K113" i="3"/>
  <c r="K92" i="3"/>
  <c r="K102" i="3"/>
  <c r="K126" i="3"/>
  <c r="K90" i="3"/>
  <c r="K174" i="3"/>
  <c r="K165" i="3"/>
  <c r="K152" i="3"/>
  <c r="K158" i="3"/>
  <c r="L60" i="3" l="1"/>
  <c r="L57" i="3"/>
  <c r="L61" i="3"/>
  <c r="L56" i="3"/>
  <c r="L54" i="3"/>
  <c r="L71" i="3"/>
  <c r="L65" i="3"/>
  <c r="L64" i="3"/>
  <c r="L62" i="3"/>
  <c r="L59" i="3"/>
  <c r="L70" i="3"/>
  <c r="L58" i="3"/>
  <c r="L67" i="3"/>
  <c r="L68" i="3"/>
  <c r="L63" i="3"/>
  <c r="L69" i="3"/>
  <c r="L66" i="3"/>
  <c r="L80" i="3"/>
  <c r="L72" i="3"/>
  <c r="L83" i="3"/>
  <c r="L82" i="3"/>
  <c r="L79" i="3"/>
  <c r="L77" i="3"/>
  <c r="L84" i="3"/>
  <c r="L75" i="3"/>
  <c r="L76" i="3"/>
  <c r="L81" i="3"/>
  <c r="L85" i="3"/>
  <c r="L73" i="3"/>
  <c r="L74" i="3"/>
  <c r="L78" i="3"/>
  <c r="L127" i="3"/>
  <c r="L119" i="3"/>
  <c r="L111" i="3"/>
  <c r="L100" i="3"/>
  <c r="L143" i="3"/>
  <c r="L118" i="3"/>
  <c r="L131" i="3"/>
  <c r="L132" i="3"/>
  <c r="L113" i="3"/>
  <c r="L106" i="3"/>
  <c r="L107" i="3"/>
  <c r="L91" i="3"/>
  <c r="L115" i="3"/>
  <c r="L124" i="3"/>
  <c r="L89" i="3"/>
  <c r="L130" i="3"/>
  <c r="L112" i="3"/>
  <c r="L105" i="3"/>
  <c r="L138" i="3"/>
  <c r="L101" i="3"/>
  <c r="L151" i="3"/>
  <c r="L153" i="3"/>
  <c r="L122" i="3"/>
  <c r="L117" i="3"/>
  <c r="L163" i="3"/>
  <c r="L180" i="3"/>
  <c r="L152" i="3"/>
  <c r="L116" i="3"/>
  <c r="L134" i="3"/>
  <c r="L140" i="3"/>
  <c r="L95" i="3"/>
  <c r="L148" i="3"/>
  <c r="L109" i="3"/>
  <c r="L108" i="3"/>
  <c r="L121" i="3"/>
  <c r="L123" i="3"/>
  <c r="L149" i="3"/>
  <c r="L158" i="3"/>
  <c r="L185" i="3"/>
  <c r="L94" i="3"/>
  <c r="L99" i="3"/>
  <c r="L90" i="3"/>
  <c r="L144" i="3"/>
  <c r="L120" i="3"/>
  <c r="L97" i="3"/>
  <c r="L128" i="3"/>
  <c r="L114" i="3"/>
  <c r="L125" i="3"/>
  <c r="L150" i="3"/>
  <c r="L133" i="3"/>
  <c r="L156" i="3"/>
  <c r="L165" i="3"/>
  <c r="L164" i="3"/>
  <c r="L159" i="3"/>
  <c r="L161" i="3"/>
  <c r="L167" i="3"/>
  <c r="L177" i="3"/>
  <c r="L173" i="3"/>
  <c r="L186" i="3"/>
  <c r="L174" i="3"/>
  <c r="L176" i="3"/>
  <c r="L168" i="3"/>
  <c r="L98" i="3"/>
  <c r="L139" i="3"/>
  <c r="L102" i="3"/>
  <c r="L175" i="3"/>
  <c r="L184" i="3"/>
  <c r="L171" i="3"/>
  <c r="L169" i="3"/>
  <c r="L93" i="3"/>
  <c r="L126" i="3"/>
  <c r="L170" i="3"/>
  <c r="L178" i="3"/>
  <c r="L157" i="3"/>
  <c r="L182" i="3"/>
  <c r="L183" i="3"/>
  <c r="L181" i="3"/>
  <c r="L179" i="3"/>
  <c r="L162" i="3"/>
  <c r="L160" i="3"/>
  <c r="L172" i="3"/>
  <c r="L154" i="3"/>
  <c r="L92" i="3"/>
  <c r="L141" i="3"/>
  <c r="L129" i="3"/>
  <c r="L103" i="3"/>
  <c r="L110" i="3"/>
  <c r="L96" i="3"/>
  <c r="L104" i="3"/>
  <c r="L155" i="3"/>
  <c r="L166" i="3"/>
  <c r="L14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Vertex42</author>
    <author>Jon</author>
  </authors>
  <commentList>
    <comment ref="G14" authorId="0" shapeId="0" xr:uid="{00000000-0006-0000-0600-000001000000}">
      <text>
        <r>
          <rPr>
            <sz val="8"/>
            <color indexed="81"/>
            <rFont val="Tahoma"/>
            <family val="2"/>
          </rPr>
          <t>3rd Monday in January</t>
        </r>
      </text>
    </comment>
    <comment ref="G15" authorId="0" shapeId="0" xr:uid="{00000000-0006-0000-0600-000002000000}">
      <text>
        <r>
          <rPr>
            <sz val="8"/>
            <color indexed="81"/>
            <rFont val="Tahoma"/>
            <family val="2"/>
          </rPr>
          <t>3rd Monday in January</t>
        </r>
      </text>
    </comment>
    <comment ref="G16" authorId="0" shapeId="0" xr:uid="{00000000-0006-0000-0600-000003000000}">
      <text>
        <r>
          <rPr>
            <sz val="8"/>
            <color indexed="81"/>
            <rFont val="Tahoma"/>
            <family val="2"/>
          </rPr>
          <t>3rd Monday of February</t>
        </r>
      </text>
    </comment>
    <comment ref="G17" authorId="0" shapeId="0" xr:uid="{00000000-0006-0000-0600-000004000000}">
      <text>
        <r>
          <rPr>
            <sz val="8"/>
            <color indexed="81"/>
            <rFont val="Tahoma"/>
            <family val="2"/>
          </rPr>
          <t>3rd Monday of February</t>
        </r>
      </text>
    </comment>
    <comment ref="G18" authorId="0" shapeId="0" xr:uid="{00000000-0006-0000-0600-000005000000}">
      <text>
        <r>
          <rPr>
            <sz val="8"/>
            <color indexed="81"/>
            <rFont val="Tahoma"/>
            <family val="2"/>
          </rPr>
          <t>2nd Sunday of May</t>
        </r>
      </text>
    </comment>
    <comment ref="G19" authorId="0" shapeId="0" xr:uid="{00000000-0006-0000-0600-000006000000}">
      <text>
        <r>
          <rPr>
            <sz val="8"/>
            <color indexed="81"/>
            <rFont val="Tahoma"/>
            <family val="2"/>
          </rPr>
          <t>2nd Sunday of May</t>
        </r>
      </text>
    </comment>
    <comment ref="G20" authorId="1" shapeId="0" xr:uid="{00000000-0006-0000-0600-000007000000}">
      <text>
        <r>
          <rPr>
            <sz val="8"/>
            <color indexed="81"/>
            <rFont val="Tahoma"/>
            <family val="2"/>
          </rPr>
          <t>3rd Saturday in May</t>
        </r>
      </text>
    </comment>
    <comment ref="G21" authorId="1" shapeId="0" xr:uid="{00000000-0006-0000-0600-000008000000}">
      <text>
        <r>
          <rPr>
            <sz val="8"/>
            <color indexed="81"/>
            <rFont val="Tahoma"/>
            <family val="2"/>
          </rPr>
          <t>3rd Saturday in May</t>
        </r>
      </text>
    </comment>
    <comment ref="G22" authorId="0" shapeId="0" xr:uid="{00000000-0006-0000-0600-000009000000}">
      <text>
        <r>
          <rPr>
            <sz val="8"/>
            <color indexed="81"/>
            <rFont val="Tahoma"/>
            <family val="2"/>
          </rPr>
          <t>3rd Sunday of June</t>
        </r>
      </text>
    </comment>
    <comment ref="G23" authorId="0" shapeId="0" xr:uid="{00000000-0006-0000-0600-00000A000000}">
      <text>
        <r>
          <rPr>
            <sz val="8"/>
            <color indexed="81"/>
            <rFont val="Tahoma"/>
            <family val="2"/>
          </rPr>
          <t>3rd Sunday of June</t>
        </r>
      </text>
    </comment>
    <comment ref="G24" authorId="0" shapeId="0" xr:uid="{00000000-0006-0000-0600-00000B000000}">
      <text>
        <r>
          <rPr>
            <sz val="8"/>
            <color indexed="81"/>
            <rFont val="Tahoma"/>
            <family val="2"/>
          </rPr>
          <t>Last Monday of May</t>
        </r>
      </text>
    </comment>
    <comment ref="G25" authorId="0" shapeId="0" xr:uid="{00000000-0006-0000-0600-00000C000000}">
      <text>
        <r>
          <rPr>
            <sz val="8"/>
            <color indexed="81"/>
            <rFont val="Tahoma"/>
            <family val="2"/>
          </rPr>
          <t>Last Monday of May</t>
        </r>
      </text>
    </comment>
    <comment ref="G26" authorId="0" shapeId="0" xr:uid="{00000000-0006-0000-0600-00000D000000}">
      <text>
        <r>
          <rPr>
            <sz val="8"/>
            <color indexed="81"/>
            <rFont val="Tahoma"/>
            <family val="2"/>
          </rPr>
          <t>4th Sunday in July</t>
        </r>
      </text>
    </comment>
    <comment ref="G27" authorId="0" shapeId="0" xr:uid="{00000000-0006-0000-0600-00000E000000}">
      <text>
        <r>
          <rPr>
            <sz val="8"/>
            <color indexed="81"/>
            <rFont val="Tahoma"/>
            <family val="2"/>
          </rPr>
          <t>4th Sunday in July</t>
        </r>
      </text>
    </comment>
    <comment ref="G28" authorId="0" shapeId="0" xr:uid="{00000000-0006-0000-0600-00000F000000}">
      <text>
        <r>
          <rPr>
            <sz val="8"/>
            <color indexed="81"/>
            <rFont val="Tahoma"/>
            <family val="2"/>
          </rPr>
          <t>1st Monday of September</t>
        </r>
      </text>
    </comment>
    <comment ref="G29" authorId="0" shapeId="0" xr:uid="{00000000-0006-0000-0600-000010000000}">
      <text>
        <r>
          <rPr>
            <sz val="8"/>
            <color indexed="81"/>
            <rFont val="Tahoma"/>
            <family val="2"/>
          </rPr>
          <t>1st Monday of September</t>
        </r>
      </text>
    </comment>
    <comment ref="G30" authorId="0" shapeId="0" xr:uid="{00000000-0006-0000-0600-000011000000}">
      <text>
        <r>
          <rPr>
            <sz val="8"/>
            <color indexed="81"/>
            <rFont val="Tahoma"/>
            <family val="2"/>
          </rPr>
          <t>2nd Monday of October</t>
        </r>
      </text>
    </comment>
    <comment ref="G31" authorId="0" shapeId="0" xr:uid="{00000000-0006-0000-0600-000012000000}">
      <text>
        <r>
          <rPr>
            <sz val="8"/>
            <color indexed="81"/>
            <rFont val="Tahoma"/>
            <family val="2"/>
          </rPr>
          <t>2nd Monday of October</t>
        </r>
      </text>
    </comment>
    <comment ref="G32" authorId="0" shapeId="0" xr:uid="{00000000-0006-0000-0600-000013000000}">
      <text>
        <r>
          <rPr>
            <sz val="8"/>
            <color indexed="81"/>
            <rFont val="Tahoma"/>
            <family val="2"/>
          </rPr>
          <t>4th Thursday in November</t>
        </r>
      </text>
    </comment>
    <comment ref="G33" authorId="0" shapeId="0" xr:uid="{00000000-0006-0000-0600-000014000000}">
      <text>
        <r>
          <rPr>
            <sz val="8"/>
            <color indexed="81"/>
            <rFont val="Tahoma"/>
            <family val="2"/>
          </rPr>
          <t>4th Thursday in November</t>
        </r>
      </text>
    </comment>
    <comment ref="A34" authorId="0" shapeId="0" xr:uid="{00000000-0006-0000-0600-000015000000}">
      <text>
        <r>
          <rPr>
            <b/>
            <sz val="8"/>
            <color indexed="81"/>
            <rFont val="Tahoma"/>
            <family val="2"/>
          </rPr>
          <t>Vertex42:</t>
        </r>
        <r>
          <rPr>
            <sz val="8"/>
            <color indexed="81"/>
            <rFont val="Tahoma"/>
            <family val="2"/>
          </rPr>
          <t xml:space="preserve">
Early May Bank Holiday
First Monday in May</t>
        </r>
      </text>
    </comment>
    <comment ref="A36" authorId="0" shapeId="0" xr:uid="{00000000-0006-0000-0600-000016000000}">
      <text>
        <r>
          <rPr>
            <b/>
            <sz val="8"/>
            <color indexed="81"/>
            <rFont val="Tahoma"/>
            <family val="2"/>
          </rPr>
          <t>Vertex42:</t>
        </r>
        <r>
          <rPr>
            <sz val="8"/>
            <color indexed="81"/>
            <rFont val="Tahoma"/>
            <family val="2"/>
          </rPr>
          <t xml:space="preserve">
First Monday in August</t>
        </r>
      </text>
    </comment>
    <comment ref="A38" authorId="0" shapeId="0" xr:uid="{00000000-0006-0000-0600-000017000000}">
      <text>
        <r>
          <rPr>
            <b/>
            <sz val="8"/>
            <color indexed="81"/>
            <rFont val="Tahoma"/>
            <family val="2"/>
          </rPr>
          <t>Vertex42:</t>
        </r>
        <r>
          <rPr>
            <sz val="8"/>
            <color indexed="81"/>
            <rFont val="Tahoma"/>
            <family val="2"/>
          </rPr>
          <t xml:space="preserve">
Last Monday in August</t>
        </r>
      </text>
    </comment>
    <comment ref="G40" authorId="0" shapeId="0" xr:uid="{00000000-0006-0000-0600-000018000000}">
      <text>
        <r>
          <rPr>
            <sz val="8"/>
            <color indexed="81"/>
            <rFont val="Tahoma"/>
            <family val="2"/>
          </rPr>
          <t>Includes the effect of Emancipation Day.</t>
        </r>
      </text>
    </comment>
    <comment ref="G41" authorId="0" shapeId="0" xr:uid="{00000000-0006-0000-0600-000019000000}">
      <text>
        <r>
          <rPr>
            <sz val="8"/>
            <color indexed="81"/>
            <rFont val="Tahoma"/>
            <family val="2"/>
          </rPr>
          <t>Includes the effect of Emancipation Day.</t>
        </r>
      </text>
    </comment>
    <comment ref="G42" authorId="0" shapeId="0" xr:uid="{00000000-0006-0000-0600-00001A000000}">
      <text>
        <r>
          <rPr>
            <sz val="8"/>
            <color indexed="81"/>
            <rFont val="Tahoma"/>
            <family val="2"/>
          </rPr>
          <t>2nd Sunday in March (starting in 2007), 1st Sunday in April (prior to 2007)</t>
        </r>
      </text>
    </comment>
    <comment ref="G43" authorId="0" shapeId="0" xr:uid="{00000000-0006-0000-0600-00001B000000}">
      <text>
        <r>
          <rPr>
            <sz val="8"/>
            <color indexed="81"/>
            <rFont val="Tahoma"/>
            <family val="2"/>
          </rPr>
          <t>2nd Sunday in March (starting in 2007), 1st Sunday in April (prior to 2007)</t>
        </r>
      </text>
    </comment>
    <comment ref="G44" authorId="0" shapeId="0" xr:uid="{00000000-0006-0000-0600-00001C000000}">
      <text>
        <r>
          <rPr>
            <sz val="8"/>
            <color indexed="81"/>
            <rFont val="Tahoma"/>
            <family val="2"/>
          </rPr>
          <t>1st Sunday of November (starting in 2007), Last Sunday in October (prior to 2007)</t>
        </r>
      </text>
    </comment>
    <comment ref="G45" authorId="0" shapeId="0" xr:uid="{00000000-0006-0000-0600-00001D000000}">
      <text>
        <r>
          <rPr>
            <sz val="8"/>
            <color indexed="81"/>
            <rFont val="Tahoma"/>
            <family val="2"/>
          </rPr>
          <t>1st Sunday of November (starting in 2007), Last Sunday in October (prior to 2007)</t>
        </r>
      </text>
    </comment>
    <comment ref="G46" authorId="0" shapeId="0" xr:uid="{00000000-0006-0000-0600-00001E000000}">
      <text>
        <r>
          <rPr>
            <sz val="8"/>
            <color indexed="81"/>
            <rFont val="Tahoma"/>
            <family val="2"/>
          </rPr>
          <t>1st Sunday after Labor Day</t>
        </r>
      </text>
    </comment>
    <comment ref="G47" authorId="0" shapeId="0" xr:uid="{00000000-0006-0000-0600-00001F000000}">
      <text>
        <r>
          <rPr>
            <sz val="8"/>
            <color indexed="81"/>
            <rFont val="Tahoma"/>
            <family val="2"/>
          </rPr>
          <t>1st Sunday after Labor Day</t>
        </r>
      </text>
    </comment>
    <comment ref="G48" authorId="0" shapeId="0" xr:uid="{00000000-0006-0000-0600-000020000000}">
      <text>
        <r>
          <rPr>
            <sz val="8"/>
            <color indexed="81"/>
            <rFont val="Tahoma"/>
            <family val="2"/>
          </rPr>
          <t>Wednesday of last full week in April</t>
        </r>
      </text>
    </comment>
    <comment ref="G49" authorId="0" shapeId="0" xr:uid="{00000000-0006-0000-0600-000021000000}">
      <text>
        <r>
          <rPr>
            <sz val="8"/>
            <color indexed="81"/>
            <rFont val="Tahoma"/>
            <family val="2"/>
          </rPr>
          <t>Wednesday of last full week in April</t>
        </r>
      </text>
    </comment>
    <comment ref="G52" authorId="0" shapeId="0" xr:uid="{00000000-0006-0000-0600-000022000000}">
      <text>
        <r>
          <rPr>
            <sz val="8"/>
            <color indexed="81"/>
            <rFont val="Tahoma"/>
            <family val="2"/>
          </rPr>
          <t>Simplified formula for the years between 1900 and 2199. See the following reference:
http://www.smart.net/~mmontes/ec-cal.html</t>
        </r>
      </text>
    </comment>
    <comment ref="G53" authorId="0" shapeId="0" xr:uid="{00000000-0006-0000-0600-000023000000}">
      <text>
        <r>
          <rPr>
            <sz val="8"/>
            <color indexed="81"/>
            <rFont val="Tahoma"/>
            <family val="2"/>
          </rPr>
          <t>Simplified formula for the years between 1900 and 2199. See the following reference:
http://www.smart.net/~mmontes/ec-cal.html</t>
        </r>
      </text>
    </comment>
    <comment ref="G56" authorId="0" shapeId="0" xr:uid="{00000000-0006-0000-0600-000024000000}">
      <text>
        <r>
          <rPr>
            <sz val="8"/>
            <color indexed="81"/>
            <rFont val="Tahoma"/>
            <family val="2"/>
          </rPr>
          <t>The Friday before Easter Sunday</t>
        </r>
      </text>
    </comment>
    <comment ref="G57" authorId="0" shapeId="0" xr:uid="{00000000-0006-0000-0600-000025000000}">
      <text>
        <r>
          <rPr>
            <sz val="8"/>
            <color indexed="81"/>
            <rFont val="Tahoma"/>
            <family val="2"/>
          </rPr>
          <t>The Friday before Easter Sunday</t>
        </r>
      </text>
    </comment>
    <comment ref="G58" authorId="1" shapeId="0" xr:uid="{00000000-0006-0000-0600-000026000000}">
      <text>
        <r>
          <rPr>
            <sz val="8"/>
            <color indexed="81"/>
            <rFont val="Tahoma"/>
            <family val="2"/>
          </rPr>
          <t>7 weeks after Easter Sunday</t>
        </r>
      </text>
    </comment>
    <comment ref="G59" authorId="1" shapeId="0" xr:uid="{00000000-0006-0000-0600-000027000000}">
      <text>
        <r>
          <rPr>
            <sz val="8"/>
            <color indexed="81"/>
            <rFont val="Tahoma"/>
            <family val="2"/>
          </rPr>
          <t>7 weeks after Easter Sunday</t>
        </r>
      </text>
    </comment>
    <comment ref="G60" authorId="1" shapeId="0" xr:uid="{00000000-0006-0000-0600-000028000000}">
      <text>
        <r>
          <rPr>
            <sz val="8"/>
            <color indexed="81"/>
            <rFont val="Tahoma"/>
            <family val="2"/>
          </rPr>
          <t>46 days before Easter</t>
        </r>
      </text>
    </comment>
    <comment ref="G61" authorId="1" shapeId="0" xr:uid="{00000000-0006-0000-0600-000029000000}">
      <text>
        <r>
          <rPr>
            <sz val="8"/>
            <color indexed="81"/>
            <rFont val="Tahoma"/>
            <family val="2"/>
          </rPr>
          <t>46 days before Easter</t>
        </r>
      </text>
    </comment>
    <comment ref="G62" authorId="1" shapeId="0" xr:uid="{00000000-0006-0000-0600-00002A000000}">
      <text>
        <r>
          <rPr>
            <sz val="8"/>
            <color indexed="81"/>
            <rFont val="Tahoma"/>
            <family val="2"/>
          </rPr>
          <t>47 days before Easter. Day before Ash Wednesday.</t>
        </r>
      </text>
    </comment>
    <comment ref="G63" authorId="1" shapeId="0" xr:uid="{00000000-0006-0000-0600-00002B000000}">
      <text>
        <r>
          <rPr>
            <sz val="8"/>
            <color indexed="81"/>
            <rFont val="Tahoma"/>
            <family val="2"/>
          </rPr>
          <t>47 days before Easter. Day before Ash Wednesday.</t>
        </r>
      </text>
    </comment>
    <comment ref="G68" authorId="0" shapeId="0" xr:uid="{00000000-0006-0000-0600-00002C000000}">
      <text>
        <r>
          <rPr>
            <sz val="8"/>
            <color indexed="81"/>
            <rFont val="Tahoma"/>
            <family val="2"/>
          </rPr>
          <t>Jewish New Year begins the evening before this date</t>
        </r>
      </text>
    </comment>
    <comment ref="G69" authorId="0" shapeId="0" xr:uid="{00000000-0006-0000-0600-00002D000000}">
      <text>
        <r>
          <rPr>
            <sz val="8"/>
            <color indexed="81"/>
            <rFont val="Tahoma"/>
            <family val="2"/>
          </rPr>
          <t>Jewish New Year begins the evening before this date</t>
        </r>
      </text>
    </comment>
    <comment ref="G74" authorId="0" shapeId="0" xr:uid="{00000000-0006-0000-0600-00002E000000}">
      <text>
        <r>
          <rPr>
            <sz val="8"/>
            <color indexed="81"/>
            <rFont val="Tahoma"/>
            <family val="2"/>
          </rPr>
          <t>For 2013 to 2020, using a table-lookup method.</t>
        </r>
      </text>
    </comment>
    <comment ref="G75" authorId="0" shapeId="0" xr:uid="{00000000-0006-0000-0600-00002F000000}">
      <text>
        <r>
          <rPr>
            <sz val="8"/>
            <color indexed="81"/>
            <rFont val="Tahoma"/>
            <family val="2"/>
          </rPr>
          <t>For 2013 to 2020, using a table-lookup method.</t>
        </r>
      </text>
    </comment>
    <comment ref="G76" authorId="1" shapeId="0" xr:uid="{00000000-0006-0000-0600-000030000000}">
      <text>
        <r>
          <rPr>
            <sz val="8"/>
            <color indexed="81"/>
            <rFont val="Tahoma"/>
            <family val="2"/>
          </rPr>
          <t>Monday on or before May 24</t>
        </r>
      </text>
    </comment>
    <comment ref="G77" authorId="1" shapeId="0" xr:uid="{00000000-0006-0000-0600-000031000000}">
      <text>
        <r>
          <rPr>
            <sz val="8"/>
            <color indexed="81"/>
            <rFont val="Tahoma"/>
            <family val="2"/>
          </rPr>
          <t>Monday on or before May 24</t>
        </r>
      </text>
    </comment>
    <comment ref="G78" authorId="1" shapeId="0" xr:uid="{00000000-0006-0000-0600-000032000000}">
      <text>
        <r>
          <rPr>
            <sz val="8"/>
            <color indexed="81"/>
            <rFont val="Tahoma"/>
            <family val="2"/>
          </rPr>
          <t>Custom formula © 2009 Vertex42 LLC
Dates compared with table from timeanddate.com for 1900-2099.
http://www.timeanddate.com/calendar/seasons.html</t>
        </r>
      </text>
    </comment>
    <comment ref="G80" authorId="1" shapeId="0" xr:uid="{00000000-0006-0000-0600-000033000000}">
      <text>
        <r>
          <rPr>
            <sz val="8"/>
            <color indexed="81"/>
            <rFont val="Tahoma"/>
            <family val="2"/>
          </rPr>
          <t>Custom formula © 2009 Vertex42 LLC
Dates compared with table from timeanddate.com for 1900-2099.
http://www.timeanddate.com/calendar/seasons.html</t>
        </r>
      </text>
    </comment>
    <comment ref="G82" authorId="1" shapeId="0" xr:uid="{00000000-0006-0000-0600-000034000000}">
      <text>
        <r>
          <rPr>
            <sz val="8"/>
            <color indexed="81"/>
            <rFont val="Tahoma"/>
            <family val="2"/>
          </rPr>
          <t>Custom formula © 2009 Vertex42 LLC
Dates compared with table from timeanddate.com for 1900-2099.
http://www.timeanddate.com/calendar/seasons.html</t>
        </r>
      </text>
    </comment>
    <comment ref="G84" authorId="1" shapeId="0" xr:uid="{00000000-0006-0000-0600-000035000000}">
      <text>
        <r>
          <rPr>
            <sz val="8"/>
            <color indexed="81"/>
            <rFont val="Tahoma"/>
            <family val="2"/>
          </rPr>
          <t>Custom formula © 2009 Vertex42 LLC
Dates compared with table from timeanddate.com for 1900-2099.
http://www.timeanddate.com/calendar/seasons.html</t>
        </r>
      </text>
    </comment>
    <comment ref="B137" authorId="1" shapeId="0" xr:uid="{00000000-0006-0000-0600-000036000000}">
      <text>
        <r>
          <rPr>
            <b/>
            <sz val="8"/>
            <color indexed="81"/>
            <rFont val="Tahoma"/>
            <family val="2"/>
          </rPr>
          <t>Year:</t>
        </r>
        <r>
          <rPr>
            <sz val="8"/>
            <color indexed="81"/>
            <rFont val="Tahoma"/>
            <family val="2"/>
          </rPr>
          <t xml:space="preserve">
Enter =$B$10 to link the year to the value at the top of this worksheet.</t>
        </r>
      </text>
    </comment>
    <comment ref="C137" authorId="1" shapeId="0" xr:uid="{00000000-0006-0000-0600-000037000000}">
      <text>
        <r>
          <rPr>
            <b/>
            <sz val="8"/>
            <color indexed="81"/>
            <rFont val="Tahoma"/>
            <family val="2"/>
          </rPr>
          <t>Month:</t>
        </r>
        <r>
          <rPr>
            <sz val="8"/>
            <color indexed="81"/>
            <rFont val="Tahoma"/>
            <family val="2"/>
          </rPr>
          <t xml:space="preserve">
For a recurring monthly meeting, you could enter =Planner!$D$3 to link the month to whatever the month is in the Planner worksheet.</t>
        </r>
      </text>
    </comment>
    <comment ref="E137" authorId="1" shapeId="0" xr:uid="{00000000-0006-0000-0600-000038000000}">
      <text>
        <r>
          <rPr>
            <b/>
            <sz val="8"/>
            <color indexed="81"/>
            <rFont val="Tahoma"/>
            <family val="2"/>
          </rPr>
          <t>Week:</t>
        </r>
        <r>
          <rPr>
            <sz val="8"/>
            <color indexed="81"/>
            <rFont val="Tahoma"/>
            <family val="2"/>
          </rPr>
          <t xml:space="preserve">
For the "First Monday of September" you would enter week = 1 and month = 9.
For the "Last Monday of September" you would enter week = 0 and month = 10.</t>
        </r>
      </text>
    </comment>
    <comment ref="F137" authorId="1" shapeId="0" xr:uid="{00000000-0006-0000-0600-000039000000}">
      <text>
        <r>
          <rPr>
            <b/>
            <sz val="8"/>
            <color indexed="81"/>
            <rFont val="Tahoma"/>
            <family val="2"/>
          </rPr>
          <t>Weekday:</t>
        </r>
        <r>
          <rPr>
            <sz val="8"/>
            <color indexed="81"/>
            <rFont val="Tahoma"/>
            <family val="2"/>
          </rPr>
          <t xml:space="preserve">
1 = Sunday, 2 = Monday, etc.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<sst xmlns="http://schemas.openxmlformats.org/spreadsheetml/2006/main" count="333" uniqueCount="108">
  <si>
    <t>Month</t>
  </si>
  <si>
    <t>Year</t>
  </si>
  <si>
    <t>Holidays and Events</t>
  </si>
  <si>
    <t>Holiday</t>
  </si>
  <si>
    <t>Day</t>
  </si>
  <si>
    <t>Week</t>
  </si>
  <si>
    <t>Weekday</t>
  </si>
  <si>
    <t>Date</t>
  </si>
  <si>
    <t>2nd Event</t>
  </si>
  <si>
    <t>3rd Event</t>
  </si>
  <si>
    <t>ML King Day</t>
  </si>
  <si>
    <t>Presidents' Day</t>
  </si>
  <si>
    <t>Mother's Day</t>
  </si>
  <si>
    <t>Armed Forces Day</t>
  </si>
  <si>
    <t>Father's Day</t>
  </si>
  <si>
    <t>Memorial Day</t>
  </si>
  <si>
    <t>Parents' Day</t>
  </si>
  <si>
    <t>Labor Day</t>
  </si>
  <si>
    <t>Columbus Day</t>
  </si>
  <si>
    <t>Thanksgiving</t>
  </si>
  <si>
    <t>Taxes Due</t>
  </si>
  <si>
    <t>Daylight Saving</t>
  </si>
  <si>
    <t>Grandparents Day</t>
  </si>
  <si>
    <t>Admin Assist Day</t>
  </si>
  <si>
    <t>Chinese New  Year</t>
  </si>
  <si>
    <t>Easter</t>
  </si>
  <si>
    <t>Good Friday</t>
  </si>
  <si>
    <t>relative to Easter</t>
  </si>
  <si>
    <t>Pentecost</t>
  </si>
  <si>
    <t>Ash Wednesday</t>
  </si>
  <si>
    <t>Mardi Gras</t>
  </si>
  <si>
    <t>Ramadan begins</t>
  </si>
  <si>
    <t>End of Ramadan</t>
  </si>
  <si>
    <t>relative to Ramadan begins</t>
  </si>
  <si>
    <t>Rosh Hashanah</t>
  </si>
  <si>
    <t>Yom Kippur</t>
  </si>
  <si>
    <t>relative to Rosh Hashanah</t>
  </si>
  <si>
    <t>Passover</t>
  </si>
  <si>
    <t>Hanukkah begins</t>
  </si>
  <si>
    <t>Victoria Day (Canada)</t>
  </si>
  <si>
    <r>
      <t>Holidays and Observances</t>
    </r>
    <r>
      <rPr>
        <sz val="11"/>
        <rFont val="Arial"/>
        <family val="2"/>
      </rPr>
      <t xml:space="preserve"> on a </t>
    </r>
    <r>
      <rPr>
        <b/>
        <sz val="11"/>
        <rFont val="Arial"/>
        <family val="2"/>
      </rPr>
      <t>Specific Day of the Year</t>
    </r>
  </si>
  <si>
    <t>New Year's Day</t>
  </si>
  <si>
    <t>Groundhog Day</t>
  </si>
  <si>
    <t>Lincoln's B-Day</t>
  </si>
  <si>
    <t>Valentines Day</t>
  </si>
  <si>
    <t>St. Patrick's Day</t>
  </si>
  <si>
    <t>April Fool's Day</t>
  </si>
  <si>
    <t>Earth Day</t>
  </si>
  <si>
    <t>Cinco de Mayo</t>
  </si>
  <si>
    <t>Flag Day</t>
  </si>
  <si>
    <t>Independence Day</t>
  </si>
  <si>
    <t>Aviation Day</t>
  </si>
  <si>
    <t>Patriot Day</t>
  </si>
  <si>
    <t>Constitution Day</t>
  </si>
  <si>
    <t>Boss's Day</t>
  </si>
  <si>
    <t>United Nations Day</t>
  </si>
  <si>
    <t>Halloween</t>
  </si>
  <si>
    <t>Veterans Day</t>
  </si>
  <si>
    <t>Pearl Harbor</t>
  </si>
  <si>
    <t>Christmas Eve</t>
  </si>
  <si>
    <t>Christmas Day</t>
  </si>
  <si>
    <t>Kwanzaa begins</t>
  </si>
  <si>
    <t>Boxing Day (UK)</t>
  </si>
  <si>
    <t>New Year's Eve</t>
  </si>
  <si>
    <r>
      <t>Other Events</t>
    </r>
    <r>
      <rPr>
        <sz val="11"/>
        <rFont val="Arial"/>
        <family val="2"/>
      </rPr>
      <t xml:space="preserve"> on a </t>
    </r>
    <r>
      <rPr>
        <b/>
        <sz val="11"/>
        <rFont val="Arial"/>
        <family val="2"/>
      </rPr>
      <t>Specific Day of the Year</t>
    </r>
  </si>
  <si>
    <t>Event</t>
  </si>
  <si>
    <r>
      <t>Other Events</t>
    </r>
    <r>
      <rPr>
        <sz val="11"/>
        <rFont val="Arial"/>
        <family val="2"/>
      </rPr>
      <t xml:space="preserve"> on a </t>
    </r>
    <r>
      <rPr>
        <b/>
        <sz val="11"/>
        <rFont val="Arial"/>
        <family val="2"/>
      </rPr>
      <t>Specific Day of the Week</t>
    </r>
  </si>
  <si>
    <t>Year:</t>
  </si>
  <si>
    <t>(Useful for birthdays and anniversaries)</t>
  </si>
  <si>
    <t>4th Event</t>
  </si>
  <si>
    <t>For Dates such as "First Monday in September"</t>
  </si>
  <si>
    <t>5th Event</t>
  </si>
  <si>
    <t>6th Event</t>
  </si>
  <si>
    <t xml:space="preserve">This worksheet uses formulas to calculate the dates for various holidays and observances. 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</si>
  <si>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</si>
  <si>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</si>
  <si>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</si>
  <si>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Date:</t>
  </si>
  <si>
    <t>Start Day:</t>
  </si>
  <si>
    <t>If you want to enter dates for events without using formulas or cell references, enter the description in</t>
  </si>
  <si>
    <t>column A and the date in column G. When adding new rows, copy the formulas down in columns</t>
  </si>
  <si>
    <t>You can also use this worksheet to list recurring annual events such as birthdays and anniversaries.</t>
  </si>
  <si>
    <t>This spreadsheet, including all worksheets and associated content is a copyrighted work under the United States and other copyright laws.</t>
  </si>
  <si>
    <t>H through L. These extra columns allow the planners to list multiple events per day.</t>
  </si>
  <si>
    <t>1:Sun, 2:Mon, …</t>
  </si>
  <si>
    <r>
      <t xml:space="preserve">Holidays and Observances </t>
    </r>
    <r>
      <rPr>
        <sz val="11"/>
        <rFont val="Arial"/>
        <family val="2"/>
      </rPr>
      <t>that use special formulas</t>
    </r>
  </si>
  <si>
    <t>May Day (UK)</t>
  </si>
  <si>
    <t>Summer Bank Holiday (UK)</t>
  </si>
  <si>
    <t>Late Summer Bank Holiday (UK)</t>
  </si>
  <si>
    <t>Easter Monday (UK)</t>
  </si>
  <si>
    <t>My Birthday</t>
  </si>
  <si>
    <t>Add new rows ABOVE this one</t>
  </si>
  <si>
    <t>by Vertex42.com</t>
  </si>
  <si>
    <t>June Solstice (GMT)</t>
  </si>
  <si>
    <t>Autumnal equinox (GMT)</t>
  </si>
  <si>
    <t>Dec. Solstice (GMT)</t>
  </si>
  <si>
    <t>Vernal equinox (GMT)</t>
  </si>
  <si>
    <t>License Agreement</t>
  </si>
  <si>
    <t>Do not delete this worksheet</t>
  </si>
  <si>
    <t xml:space="preserve"> - </t>
  </si>
  <si>
    <t>WEEK OF</t>
  </si>
  <si>
    <t>Weekly Planner - Landscape</t>
  </si>
  <si>
    <t>© 2021 Vertex42 LLC</t>
  </si>
  <si>
    <t>https://www.vertex42.com/calendars/weekly-planner.html</t>
  </si>
  <si>
    <t>© 2015-2021 Vertex42 LLC</t>
  </si>
  <si>
    <t>Weekly Planner Template</t>
  </si>
  <si>
    <r>
      <rPr>
        <b/>
        <sz val="9"/>
        <color theme="4" tint="-0.249977111117893"/>
        <rFont val="Arial"/>
        <family val="2"/>
      </rPr>
      <t>Note:</t>
    </r>
    <r>
      <rPr>
        <sz val="9"/>
        <color theme="4" tint="-0.249977111117893"/>
        <rFont val="Arial"/>
        <family val="2"/>
      </rPr>
      <t xml:space="preserve"> This template was designed for </t>
    </r>
    <r>
      <rPr>
        <b/>
        <sz val="9"/>
        <color theme="4" tint="-0.249977111117893"/>
        <rFont val="Arial"/>
        <family val="2"/>
      </rPr>
      <t>printing</t>
    </r>
    <r>
      <rPr>
        <sz val="9"/>
        <color theme="4" tint="-0.249977111117893"/>
        <rFont val="Arial"/>
        <family val="2"/>
      </rPr>
      <t xml:space="preserve"> weekly planner pages. Edit the start date in cell D4, then print. The Start Day in cell N4 only affects the mini monthly calendar.</t>
    </r>
  </si>
  <si>
    <t>https://www.vertex42.com/licensing/EULA_personaluse.html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</si>
</sst>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"/>
    <numFmt numFmtId="165" formatCode="mmmm\ yyyy"/>
    <numFmt numFmtId="166" formatCode="m/d/yy"/>
    <numFmt numFmtId="167" formatCode="dddd\,\ d"/>
    <numFmt numFmtId="168" formatCode="mmm\ d"/>
  </numFmts>
  <fonts count="38" x14ac:knownFonts="1"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6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9"/>
      <color theme="4"/>
      <name val="Arial"/>
      <family val="2"/>
    </font>
    <font>
      <i/>
      <sz val="8"/>
      <name val="Arial"/>
      <family val="2"/>
    </font>
    <font>
      <b/>
      <sz val="16"/>
      <color indexed="9"/>
      <name val="Arial"/>
      <family val="2"/>
    </font>
    <font>
      <sz val="10"/>
      <color indexed="9"/>
      <name val="Arial"/>
      <family val="2"/>
    </font>
    <font>
      <b/>
      <sz val="14"/>
      <color indexed="9"/>
      <name val="Arial"/>
      <family val="2"/>
    </font>
    <font>
      <sz val="9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sz val="10"/>
      <name val="Tahoma"/>
      <family val="2"/>
    </font>
    <font>
      <sz val="10"/>
      <name val="Verdana"/>
      <family val="2"/>
    </font>
    <font>
      <sz val="10"/>
      <name val="Arial"/>
      <family val="2"/>
      <scheme val="minor"/>
    </font>
    <font>
      <sz val="20"/>
      <color theme="4" tint="-0.249977111117893"/>
      <name val="Arial"/>
      <family val="2"/>
    </font>
    <font>
      <sz val="8"/>
      <color theme="4" tint="-0.249977111117893"/>
      <name val="Arial"/>
      <family val="2"/>
    </font>
    <font>
      <b/>
      <sz val="12"/>
      <color theme="4" tint="-0.249977111117893"/>
      <name val="Arial"/>
      <family val="1"/>
      <scheme val="major"/>
    </font>
    <font>
      <i/>
      <sz val="10"/>
      <color rgb="FFFF0000"/>
      <name val="Arial"/>
      <family val="2"/>
    </font>
    <font>
      <i/>
      <sz val="10"/>
      <color theme="0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sz val="10"/>
      <color theme="0" tint="-0.34998626667073579"/>
      <name val="Arial"/>
      <family val="2"/>
    </font>
    <font>
      <b/>
      <sz val="9"/>
      <color theme="4" tint="-0.249977111117893"/>
      <name val="Arial"/>
      <family val="2"/>
      <scheme val="minor"/>
    </font>
    <font>
      <sz val="10"/>
      <color theme="4"/>
      <name val="Arial"/>
      <family val="2"/>
      <scheme val="minor"/>
    </font>
    <font>
      <sz val="18"/>
      <color theme="4" tint="-0.249977111117893"/>
      <name val="Arial"/>
      <family val="2"/>
    </font>
    <font>
      <b/>
      <sz val="16"/>
      <color theme="4" tint="0.79998168889431442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rgb="FF3464AB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12" fillId="2" borderId="0" xfId="0" applyFont="1" applyFill="1" applyAlignment="1">
      <alignment horizontal="left" vertical="top" wrapText="1" indent="1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4" borderId="0" xfId="0" applyFont="1" applyFill="1" applyBorder="1" applyAlignment="1">
      <alignment horizontal="left" indent="1"/>
    </xf>
    <xf numFmtId="0" fontId="5" fillId="4" borderId="0" xfId="0" applyFont="1" applyFill="1" applyBorder="1"/>
    <xf numFmtId="0" fontId="5" fillId="4" borderId="0" xfId="0" applyFont="1" applyFill="1" applyBorder="1" applyAlignment="1">
      <alignment horizontal="center"/>
    </xf>
    <xf numFmtId="166" fontId="12" fillId="4" borderId="0" xfId="0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center"/>
    </xf>
    <xf numFmtId="166" fontId="12" fillId="5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6" fontId="12" fillId="2" borderId="0" xfId="0" applyNumberFormat="1" applyFont="1" applyFill="1" applyAlignment="1">
      <alignment horizontal="right"/>
    </xf>
    <xf numFmtId="14" fontId="12" fillId="2" borderId="0" xfId="0" applyNumberFormat="1" applyFont="1" applyFill="1" applyAlignment="1">
      <alignment horizontal="right"/>
    </xf>
    <xf numFmtId="0" fontId="1" fillId="0" borderId="0" xfId="0" applyFont="1" applyFill="1"/>
    <xf numFmtId="0" fontId="14" fillId="0" borderId="0" xfId="0" applyFont="1" applyAlignment="1"/>
    <xf numFmtId="0" fontId="0" fillId="0" borderId="0" xfId="0" applyFill="1"/>
    <xf numFmtId="0" fontId="0" fillId="0" borderId="0" xfId="0" applyFont="1" applyFill="1"/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166" fontId="12" fillId="4" borderId="0" xfId="0" applyNumberFormat="1" applyFont="1" applyFill="1" applyBorder="1" applyAlignment="1">
      <alignment horizontal="right" vertical="center"/>
    </xf>
    <xf numFmtId="0" fontId="15" fillId="0" borderId="0" xfId="0" applyFont="1"/>
    <xf numFmtId="166" fontId="12" fillId="4" borderId="0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vertical="top"/>
    </xf>
    <xf numFmtId="0" fontId="0" fillId="0" borderId="0" xfId="0"/>
    <xf numFmtId="0" fontId="5" fillId="0" borderId="0" xfId="0" applyFont="1"/>
    <xf numFmtId="17" fontId="17" fillId="6" borderId="0" xfId="0" quotePrefix="1" applyNumberFormat="1" applyFont="1" applyFill="1" applyAlignment="1">
      <alignment vertical="center"/>
    </xf>
    <xf numFmtId="0" fontId="18" fillId="6" borderId="0" xfId="0" applyFont="1" applyFill="1"/>
    <xf numFmtId="0" fontId="0" fillId="6" borderId="0" xfId="0" applyFont="1" applyFill="1"/>
    <xf numFmtId="0" fontId="19" fillId="6" borderId="0" xfId="0" applyFont="1" applyFill="1" applyAlignment="1">
      <alignment vertical="center"/>
    </xf>
    <xf numFmtId="0" fontId="22" fillId="0" borderId="0" xfId="0" applyFont="1"/>
    <xf numFmtId="0" fontId="22" fillId="0" borderId="0" xfId="0" applyFont="1" applyAlignment="1">
      <alignment vertical="center"/>
    </xf>
    <xf numFmtId="0" fontId="0" fillId="2" borderId="0" xfId="0" applyFont="1" applyFill="1" applyAlignment="1">
      <alignment horizontal="right"/>
    </xf>
    <xf numFmtId="0" fontId="16" fillId="2" borderId="0" xfId="0" applyFont="1" applyFill="1" applyAlignment="1">
      <alignment vertical="center"/>
    </xf>
    <xf numFmtId="0" fontId="9" fillId="3" borderId="0" xfId="0" applyNumberFormat="1" applyFont="1" applyFill="1" applyAlignment="1">
      <alignment horizontal="left" vertical="center" indent="1"/>
    </xf>
    <xf numFmtId="0" fontId="10" fillId="3" borderId="0" xfId="0" applyNumberFormat="1" applyFont="1" applyFill="1"/>
    <xf numFmtId="0" fontId="11" fillId="3" borderId="0" xfId="0" applyNumberFormat="1" applyFont="1" applyFill="1" applyAlignment="1">
      <alignment horizontal="right"/>
    </xf>
    <xf numFmtId="0" fontId="11" fillId="3" borderId="0" xfId="0" applyNumberFormat="1" applyFont="1" applyFill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/>
    <xf numFmtId="0" fontId="0" fillId="2" borderId="0" xfId="0" applyFont="1" applyFill="1"/>
    <xf numFmtId="0" fontId="28" fillId="0" borderId="0" xfId="0" applyFont="1"/>
    <xf numFmtId="164" fontId="24" fillId="0" borderId="0" xfId="0" applyNumberFormat="1" applyFont="1" applyFill="1" applyBorder="1" applyAlignment="1">
      <alignment horizontal="center" vertical="center" shrinkToFit="1"/>
    </xf>
    <xf numFmtId="0" fontId="0" fillId="9" borderId="0" xfId="0" applyFill="1"/>
    <xf numFmtId="0" fontId="0" fillId="9" borderId="0" xfId="0" applyFill="1" applyAlignment="1">
      <alignment horizontal="right"/>
    </xf>
    <xf numFmtId="0" fontId="29" fillId="9" borderId="0" xfId="0" applyFont="1" applyFill="1"/>
    <xf numFmtId="0" fontId="20" fillId="0" borderId="0" xfId="0" applyFont="1" applyAlignment="1">
      <alignment vertical="top" wrapText="1"/>
    </xf>
    <xf numFmtId="0" fontId="30" fillId="10" borderId="8" xfId="0" applyFont="1" applyFill="1" applyBorder="1" applyAlignment="1">
      <alignment horizontal="left" vertical="center" indent="1"/>
    </xf>
    <xf numFmtId="0" fontId="30" fillId="10" borderId="8" xfId="0" applyFont="1" applyFill="1" applyBorder="1" applyAlignment="1">
      <alignment horizontal="left" vertical="center"/>
    </xf>
    <xf numFmtId="0" fontId="31" fillId="10" borderId="8" xfId="0" applyFont="1" applyFill="1" applyBorder="1" applyAlignment="1">
      <alignment vertical="center"/>
    </xf>
    <xf numFmtId="0" fontId="0" fillId="0" borderId="0" xfId="0"/>
    <xf numFmtId="0" fontId="5" fillId="7" borderId="0" xfId="0" applyFont="1" applyFill="1"/>
    <xf numFmtId="0" fontId="8" fillId="7" borderId="0" xfId="0" applyFont="1" applyFill="1" applyAlignment="1">
      <alignment horizontal="left" wrapText="1" indent="1"/>
    </xf>
    <xf numFmtId="0" fontId="13" fillId="7" borderId="0" xfId="0" applyFont="1" applyFill="1"/>
    <xf numFmtId="0" fontId="8" fillId="7" borderId="0" xfId="0" applyFont="1" applyFill="1"/>
    <xf numFmtId="0" fontId="8" fillId="7" borderId="0" xfId="0" applyFont="1" applyFill="1" applyAlignment="1">
      <alignment horizontal="left" wrapText="1"/>
    </xf>
    <xf numFmtId="0" fontId="4" fillId="7" borderId="0" xfId="0" applyFont="1" applyFill="1" applyAlignment="1">
      <alignment horizontal="left" wrapText="1"/>
    </xf>
    <xf numFmtId="0" fontId="8" fillId="7" borderId="0" xfId="0" applyFont="1" applyFill="1" applyAlignment="1">
      <alignment horizontal="left"/>
    </xf>
    <xf numFmtId="0" fontId="32" fillId="7" borderId="0" xfId="0" applyFont="1" applyFill="1" applyAlignment="1">
      <alignment horizontal="left" wrapText="1"/>
    </xf>
    <xf numFmtId="0" fontId="5" fillId="0" borderId="0" xfId="0" applyFont="1"/>
    <xf numFmtId="0" fontId="7" fillId="7" borderId="0" xfId="1" applyFill="1" applyAlignment="1" applyProtection="1">
      <alignment horizontal="left" wrapText="1"/>
    </xf>
    <xf numFmtId="0" fontId="35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33" fillId="2" borderId="0" xfId="0" applyFont="1" applyFill="1" applyAlignment="1">
      <alignment horizontal="right"/>
    </xf>
    <xf numFmtId="0" fontId="0" fillId="2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7" fillId="7" borderId="0" xfId="1" applyFill="1" applyAlignment="1">
      <alignment horizontal="left" wrapText="1"/>
    </xf>
    <xf numFmtId="0" fontId="20" fillId="0" borderId="0" xfId="0" applyFont="1" applyAlignment="1">
      <alignment horizontal="left" vertical="center" wrapText="1"/>
    </xf>
    <xf numFmtId="0" fontId="7" fillId="2" borderId="0" xfId="1" applyFill="1" applyAlignment="1" applyProtection="1">
      <alignment horizontal="left"/>
    </xf>
    <xf numFmtId="14" fontId="0" fillId="0" borderId="3" xfId="0" applyNumberFormat="1" applyFont="1" applyFill="1" applyBorder="1" applyAlignment="1">
      <alignment horizontal="center"/>
    </xf>
    <xf numFmtId="14" fontId="0" fillId="0" borderId="5" xfId="0" applyNumberFormat="1" applyFont="1" applyFill="1" applyBorder="1" applyAlignment="1">
      <alignment horizontal="center"/>
    </xf>
    <xf numFmtId="14" fontId="0" fillId="0" borderId="4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4" fillId="0" borderId="9" xfId="0" applyFont="1" applyBorder="1" applyAlignment="1">
      <alignment horizontal="left" vertical="center"/>
    </xf>
    <xf numFmtId="167" fontId="25" fillId="8" borderId="9" xfId="0" applyNumberFormat="1" applyFont="1" applyFill="1" applyBorder="1" applyAlignment="1">
      <alignment horizontal="left" vertical="center"/>
    </xf>
    <xf numFmtId="0" fontId="34" fillId="2" borderId="9" xfId="0" applyFont="1" applyFill="1" applyBorder="1" applyAlignment="1">
      <alignment horizontal="left" vertical="center"/>
    </xf>
    <xf numFmtId="167" fontId="25" fillId="11" borderId="9" xfId="0" applyNumberFormat="1" applyFont="1" applyFill="1" applyBorder="1" applyAlignment="1">
      <alignment horizontal="left" vertical="center"/>
    </xf>
    <xf numFmtId="168" fontId="36" fillId="0" borderId="0" xfId="0" applyNumberFormat="1" applyFont="1" applyBorder="1" applyAlignment="1">
      <alignment horizontal="center" vertical="center" shrinkToFit="1"/>
    </xf>
    <xf numFmtId="168" fontId="36" fillId="0" borderId="6" xfId="0" applyNumberFormat="1" applyFont="1" applyBorder="1" applyAlignment="1">
      <alignment horizontal="center" vertical="center" shrinkToFit="1"/>
    </xf>
    <xf numFmtId="14" fontId="36" fillId="0" borderId="0" xfId="0" applyNumberFormat="1" applyFont="1" applyBorder="1" applyAlignment="1">
      <alignment horizontal="center" vertical="center"/>
    </xf>
    <xf numFmtId="14" fontId="36" fillId="0" borderId="6" xfId="0" applyNumberFormat="1" applyFont="1" applyBorder="1" applyAlignment="1">
      <alignment horizontal="center" vertical="center"/>
    </xf>
    <xf numFmtId="165" fontId="27" fillId="0" borderId="0" xfId="0" applyNumberFormat="1" applyFont="1" applyFill="1" applyBorder="1" applyAlignment="1">
      <alignment horizontal="center" vertical="center"/>
    </xf>
    <xf numFmtId="0" fontId="37" fillId="6" borderId="0" xfId="0" applyFont="1" applyFill="1" applyAlignment="1">
      <alignment horizontal="right" vertical="center"/>
    </xf>
  </cellXfs>
  <cellStyles count="2">
    <cellStyle name="Hyperlink" xfId="1" builtinId="8"/>
    <cellStyle name="Normal" xfId="0" builtinId="0"/>
  </cellStyles>
  <dxfs count="39">
    <dxf>
      <font>
        <b/>
        <i val="0"/>
      </font>
    </dxf>
    <dxf>
      <fill>
        <patternFill>
          <bgColor theme="4" tint="0.59996337778862885"/>
        </patternFill>
      </fill>
      <border>
        <top style="thin">
          <color theme="4"/>
        </top>
        <bottom style="thin">
          <color theme="4"/>
        </bottom>
      </border>
    </dxf>
    <dxf>
      <font>
        <color theme="0" tint="-0.499984740745262"/>
      </font>
    </dxf>
    <dxf>
      <font>
        <b/>
        <i val="0"/>
      </font>
    </dxf>
    <dxf>
      <fill>
        <patternFill>
          <bgColor theme="4" tint="0.59996337778862885"/>
        </patternFill>
      </fill>
      <border>
        <top style="thin">
          <color theme="4"/>
        </top>
        <bottom style="thin">
          <color theme="4"/>
        </bottom>
      </border>
    </dxf>
    <dxf>
      <font>
        <color theme="0" tint="-0.499984740745262"/>
      </font>
    </dxf>
    <dxf>
      <font>
        <b/>
        <i val="0"/>
      </font>
    </dxf>
    <dxf>
      <fill>
        <patternFill>
          <bgColor theme="4" tint="0.59996337778862885"/>
        </patternFill>
      </fill>
      <border>
        <top style="thin">
          <color theme="4"/>
        </top>
        <bottom style="thin">
          <color theme="4"/>
        </bottom>
      </border>
    </dxf>
    <dxf>
      <font>
        <color theme="0" tint="-0.499984740745262"/>
      </font>
    </dxf>
    <dxf>
      <font>
        <b/>
        <i val="0"/>
      </font>
    </dxf>
    <dxf>
      <fill>
        <patternFill>
          <bgColor theme="4" tint="0.59996337778862885"/>
        </patternFill>
      </fill>
      <border>
        <top style="thin">
          <color theme="4"/>
        </top>
        <bottom style="thin">
          <color theme="4"/>
        </bottom>
      </border>
    </dxf>
    <dxf>
      <font>
        <color theme="0" tint="-0.499984740745262"/>
      </font>
    </dxf>
    <dxf>
      <font>
        <b/>
        <i val="0"/>
      </font>
    </dxf>
    <dxf>
      <fill>
        <patternFill>
          <bgColor theme="4" tint="0.59996337778862885"/>
        </patternFill>
      </fill>
      <border>
        <top style="thin">
          <color theme="4"/>
        </top>
        <bottom style="thin">
          <color theme="4"/>
        </bottom>
      </border>
    </dxf>
    <dxf>
      <font>
        <color theme="0" tint="-0.499984740745262"/>
      </font>
    </dxf>
    <dxf>
      <font>
        <b/>
        <i val="0"/>
      </font>
    </dxf>
    <dxf>
      <fill>
        <patternFill>
          <bgColor theme="4" tint="0.59996337778862885"/>
        </patternFill>
      </fill>
      <border>
        <top style="thin">
          <color theme="4"/>
        </top>
        <bottom style="thin">
          <color theme="4"/>
        </bottom>
      </border>
    </dxf>
    <dxf>
      <font>
        <color theme="0" tint="-0.499984740745262"/>
      </font>
    </dxf>
    <dxf>
      <font>
        <b/>
        <i val="0"/>
      </font>
    </dxf>
    <dxf>
      <fill>
        <patternFill>
          <bgColor theme="4" tint="0.59996337778862885"/>
        </patternFill>
      </fill>
      <border>
        <top style="thin">
          <color theme="4"/>
        </top>
        <bottom style="thin">
          <color theme="4"/>
        </bottom>
      </border>
    </dxf>
    <dxf>
      <font>
        <color theme="0" tint="-0.499984740745262"/>
      </font>
    </dxf>
    <dxf>
      <font>
        <b/>
        <i val="0"/>
      </font>
    </dxf>
    <dxf>
      <fill>
        <patternFill>
          <bgColor theme="4" tint="0.59996337778862885"/>
        </patternFill>
      </fill>
      <border>
        <top style="thin">
          <color theme="4"/>
        </top>
        <bottom style="thin">
          <color theme="4"/>
        </bottom>
      </border>
    </dxf>
    <dxf>
      <font>
        <color theme="0" tint="-0.499984740745262"/>
      </font>
    </dxf>
    <dxf>
      <font>
        <b/>
        <i val="0"/>
      </font>
    </dxf>
    <dxf>
      <fill>
        <patternFill>
          <bgColor theme="4" tint="0.59996337778862885"/>
        </patternFill>
      </fill>
      <border>
        <top style="thin">
          <color theme="4"/>
        </top>
        <bottom style="thin">
          <color theme="4"/>
        </bottom>
      </border>
    </dxf>
    <dxf>
      <font>
        <color theme="0" tint="-0.499984740745262"/>
      </font>
    </dxf>
    <dxf>
      <font>
        <b/>
        <i val="0"/>
      </font>
    </dxf>
    <dxf>
      <fill>
        <patternFill>
          <bgColor theme="4" tint="0.59996337778862885"/>
        </patternFill>
      </fill>
      <border>
        <top style="thin">
          <color theme="4"/>
        </top>
        <bottom style="thin">
          <color theme="4"/>
        </bottom>
      </border>
    </dxf>
    <dxf>
      <font>
        <color theme="0" tint="-0.499984740745262"/>
      </font>
    </dxf>
    <dxf>
      <font>
        <b/>
        <i val="0"/>
      </font>
    </dxf>
    <dxf>
      <fill>
        <patternFill>
          <bgColor theme="4" tint="0.59996337778862885"/>
        </patternFill>
      </fill>
      <border>
        <top style="thin">
          <color theme="4"/>
        </top>
        <bottom style="thin">
          <color theme="4"/>
        </bottom>
      </border>
    </dxf>
    <dxf>
      <font>
        <color theme="0" tint="-0.499984740745262"/>
      </font>
    </dxf>
    <dxf>
      <font>
        <b/>
        <i val="0"/>
      </font>
    </dxf>
    <dxf>
      <fill>
        <patternFill>
          <bgColor theme="4" tint="0.59996337778862885"/>
        </patternFill>
      </fill>
      <border>
        <top style="thin">
          <color theme="4"/>
        </top>
        <bottom style="thin">
          <color theme="4"/>
        </bottom>
      </border>
    </dxf>
    <dxf>
      <font>
        <color theme="0" tint="-0.499984740745262"/>
      </font>
    </dxf>
    <dxf>
      <font>
        <color theme="0" tint="-0.499984740745262"/>
      </font>
    </dxf>
    <dxf>
      <font>
        <b/>
        <i val="0"/>
      </font>
    </dxf>
    <dxf>
      <fill>
        <patternFill>
          <bgColor theme="4" tint="0.59996337778862885"/>
        </patternFill>
      </fill>
      <border>
        <top style="thin">
          <color theme="4"/>
        </top>
        <bottom style="thin">
          <color theme="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11C63C-8182-408A-ACCE-42E7DF7AA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-BluePurple">
      <a:dk1>
        <a:sysClr val="windowText" lastClr="000000"/>
      </a:dk1>
      <a:lt1>
        <a:sysClr val="window" lastClr="FFFFFF"/>
      </a:lt1>
      <a:dk2>
        <a:srgbClr val="2A5181"/>
      </a:dk2>
      <a:lt2>
        <a:srgbClr val="EEE9E2"/>
      </a:lt2>
      <a:accent1>
        <a:srgbClr val="4A81C4"/>
      </a:accent1>
      <a:accent2>
        <a:srgbClr val="704AC4"/>
      </a:accent2>
      <a:accent3>
        <a:srgbClr val="9BC44A"/>
      </a:accent3>
      <a:accent4>
        <a:srgbClr val="C44D4A"/>
      </a:accent4>
      <a:accent5>
        <a:srgbClr val="4AAAC4"/>
      </a:accent5>
      <a:accent6>
        <a:srgbClr val="C4814A"/>
      </a:accent6>
      <a:hlink>
        <a:srgbClr val="5286C6"/>
      </a:hlink>
      <a:folHlink>
        <a:srgbClr val="7F7F7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weekly-planner.html" TargetMode="External"/><Relationship Id="rId1" Type="http://schemas.openxmlformats.org/officeDocument/2006/relationships/hyperlink" Target="https://www.vertex42.com/calendar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calendars/weekly-planner.html" TargetMode="External"/><Relationship Id="rId1" Type="http://schemas.openxmlformats.org/officeDocument/2006/relationships/hyperlink" Target="https://www.vertex42.com/calendar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calendars/weekly-planner.html" TargetMode="External"/><Relationship Id="rId1" Type="http://schemas.openxmlformats.org/officeDocument/2006/relationships/hyperlink" Target="https://www.vertex42.com/calendar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calendars/weekly-planner.html" TargetMode="External"/><Relationship Id="rId1" Type="http://schemas.openxmlformats.org/officeDocument/2006/relationships/hyperlink" Target="https://www.vertex42.com/calendar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calendars/weekly-planner.html" TargetMode="External"/><Relationship Id="rId1" Type="http://schemas.openxmlformats.org/officeDocument/2006/relationships/hyperlink" Target="https://www.vertex42.com/calendars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calendars/weekly-planner.html" TargetMode="External"/><Relationship Id="rId1" Type="http://schemas.openxmlformats.org/officeDocument/2006/relationships/hyperlink" Target="https://www.vertex42.com/calendars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calendars/weekly-planner.html" TargetMode="External"/><Relationship Id="rId1" Type="http://schemas.openxmlformats.org/officeDocument/2006/relationships/hyperlink" Target="https://www.vertex42.com/calendars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vertex42.com/calendars/weekly-planner.html" TargetMode="External"/><Relationship Id="rId1" Type="http://schemas.openxmlformats.org/officeDocument/2006/relationships/hyperlink" Target="https://www.vertex42.com/calendars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vertex42.com/calendars/weekly-planner.html" TargetMode="External"/><Relationship Id="rId1" Type="http://schemas.openxmlformats.org/officeDocument/2006/relationships/hyperlink" Target="https://www.vertex42.com/calendars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vertex42.com/calendars/weekly-planner.html" TargetMode="External"/><Relationship Id="rId1" Type="http://schemas.openxmlformats.org/officeDocument/2006/relationships/hyperlink" Target="https://www.vertex42.com/calendars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vertex42.com/calendars/weekly-planner.html" TargetMode="External"/><Relationship Id="rId1" Type="http://schemas.openxmlformats.org/officeDocument/2006/relationships/hyperlink" Target="https://www.vertex42.com/calendars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vertex42.com/calendars/weekly-planner.html" TargetMode="External"/><Relationship Id="rId1" Type="http://schemas.openxmlformats.org/officeDocument/2006/relationships/hyperlink" Target="https://www.vertex42.com/calendar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vertex42.com/calendars/weekly-planner.html" TargetMode="External"/><Relationship Id="rId1" Type="http://schemas.openxmlformats.org/officeDocument/2006/relationships/hyperlink" Target="https://www.vertex42.com/calendars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www.vertex42.com/calendars/weekly-planner.html" TargetMode="External"/><Relationship Id="rId1" Type="http://schemas.openxmlformats.org/officeDocument/2006/relationships/hyperlink" Target="https://www.vertex42.com/licensing/EULA_personaluse.html" TargetMode="External"/><Relationship Id="rId5" Type="http://schemas.openxmlformats.org/officeDocument/2006/relationships/image" Target="../media/image1.png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6275-2A62-432C-A88E-CAD060FC3B07}">
  <dimension ref="A1:AN40"/>
  <sheetViews>
    <sheetView showGridLines="0" tabSelected="1" zoomScaleNormal="100" workbookViewId="0">
      <selection activeCell="D4" sqref="D4:I4"/>
    </sheetView>
  </sheetViews>
  <sheetFormatPr defaultRowHeight="12.75" x14ac:dyDescent="0.2"/>
  <cols>
    <col min="1" max="18" width="3.42578125" style="58" customWidth="1"/>
    <col min="19" max="20" width="2.85546875" style="58" customWidth="1"/>
    <col min="21" max="38" width="3.42578125" style="58" customWidth="1"/>
    <col min="39" max="39" width="3.7109375" style="58" customWidth="1"/>
    <col min="40" max="40" width="41.85546875" style="58" customWidth="1"/>
    <col min="41" max="16384" width="9.140625" style="58"/>
  </cols>
  <sheetData>
    <row r="1" spans="1:40" ht="24.75" customHeight="1" x14ac:dyDescent="0.2">
      <c r="A1" s="34" t="s">
        <v>101</v>
      </c>
      <c r="B1" s="35"/>
      <c r="C1" s="35"/>
      <c r="D1" s="35"/>
      <c r="E1" s="35"/>
      <c r="F1" s="35"/>
      <c r="G1" s="35"/>
      <c r="H1" s="35"/>
      <c r="I1" s="35"/>
      <c r="J1" s="36"/>
      <c r="K1" s="37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94" t="s">
        <v>92</v>
      </c>
      <c r="AG1" s="94"/>
      <c r="AH1" s="94"/>
      <c r="AI1" s="94"/>
      <c r="AJ1" s="94"/>
      <c r="AK1" s="94"/>
      <c r="AL1" s="94"/>
      <c r="AN1" s="76" t="s">
        <v>106</v>
      </c>
    </row>
    <row r="2" spans="1:40" x14ac:dyDescent="0.2">
      <c r="A2" s="77" t="s">
        <v>105</v>
      </c>
      <c r="B2" s="77"/>
      <c r="C2" s="77"/>
      <c r="D2" s="77"/>
      <c r="E2" s="77"/>
      <c r="F2" s="77"/>
      <c r="G2" s="77"/>
      <c r="H2" s="77"/>
      <c r="I2" s="77"/>
      <c r="J2" s="48"/>
      <c r="K2" s="48"/>
      <c r="L2" s="48"/>
      <c r="M2" s="48"/>
      <c r="N2" s="48"/>
      <c r="O2" s="48"/>
      <c r="P2" s="48"/>
      <c r="Q2" s="48"/>
      <c r="R2" s="2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72" t="s">
        <v>102</v>
      </c>
      <c r="AN2" s="76"/>
    </row>
    <row r="3" spans="1:40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N3" s="76"/>
    </row>
    <row r="4" spans="1:40" x14ac:dyDescent="0.2">
      <c r="A4" s="48"/>
      <c r="B4" s="48"/>
      <c r="C4" s="40" t="s">
        <v>77</v>
      </c>
      <c r="D4" s="78">
        <v>44199</v>
      </c>
      <c r="E4" s="79"/>
      <c r="F4" s="79"/>
      <c r="G4" s="79"/>
      <c r="H4" s="79"/>
      <c r="I4" s="80"/>
      <c r="J4" s="48"/>
      <c r="K4" s="48"/>
      <c r="L4" s="40" t="s">
        <v>78</v>
      </c>
      <c r="M4" s="81">
        <v>1</v>
      </c>
      <c r="N4" s="82"/>
      <c r="O4" s="41" t="s">
        <v>84</v>
      </c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N4" s="76"/>
    </row>
    <row r="5" spans="1:40" x14ac:dyDescent="0.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40" ht="15.75" customHeight="1" x14ac:dyDescent="0.2">
      <c r="A6" s="93">
        <f>DATE(YEAR(J8),MONTH(J8),1)</f>
        <v>44197</v>
      </c>
      <c r="B6" s="93"/>
      <c r="C6" s="93"/>
      <c r="D6" s="93"/>
      <c r="E6" s="93"/>
      <c r="F6" s="93"/>
      <c r="G6" s="93"/>
      <c r="J6" s="83" t="s">
        <v>100</v>
      </c>
      <c r="K6" s="83"/>
      <c r="L6" s="83"/>
      <c r="M6" s="83"/>
      <c r="N6" s="83"/>
      <c r="O6" s="83"/>
      <c r="P6" s="83"/>
      <c r="Q6" s="83"/>
      <c r="R6" s="83"/>
      <c r="S6" s="1"/>
      <c r="T6" s="1"/>
      <c r="U6" s="86">
        <f>A33+1</f>
        <v>44202</v>
      </c>
      <c r="V6" s="86"/>
      <c r="W6" s="86"/>
      <c r="X6" s="86"/>
      <c r="Y6" s="86"/>
      <c r="Z6" s="86"/>
      <c r="AA6" s="86"/>
      <c r="AB6" s="86"/>
      <c r="AC6" s="86"/>
      <c r="AD6" s="74"/>
      <c r="AE6" s="74"/>
      <c r="AF6" s="74"/>
      <c r="AG6" s="74"/>
      <c r="AH6" s="74"/>
      <c r="AI6" s="74"/>
      <c r="AJ6" s="74"/>
      <c r="AK6" s="74"/>
      <c r="AL6" s="74"/>
      <c r="AN6" s="54"/>
    </row>
    <row r="7" spans="1:40" ht="15.75" customHeight="1" x14ac:dyDescent="0.2">
      <c r="A7" s="69" t="str">
        <f>CHOOSE(1+MOD($M$4+1-2,7),"Su","M","Tu","W","Th","F","Sa")</f>
        <v>Su</v>
      </c>
      <c r="B7" s="69" t="str">
        <f>CHOOSE(1+MOD($M$4+2-2,7),"Su","M","Tu","W","Th","F","Sa")</f>
        <v>M</v>
      </c>
      <c r="C7" s="69" t="str">
        <f>CHOOSE(1+MOD($M$4+3-2,7),"Su","M","Tu","W","Th","F","Sa")</f>
        <v>Tu</v>
      </c>
      <c r="D7" s="69" t="str">
        <f>CHOOSE(1+MOD($M$4+4-2,7),"Su","M","Tu","W","Th","F","Sa")</f>
        <v>W</v>
      </c>
      <c r="E7" s="69" t="str">
        <f>CHOOSE(1+MOD($M$4+5-2,7),"Su","M","Tu","W","Th","F","Sa")</f>
        <v>Th</v>
      </c>
      <c r="F7" s="69" t="str">
        <f>CHOOSE(1+MOD($M$4+6-2,7),"Su","M","Tu","W","Th","F","Sa")</f>
        <v>F</v>
      </c>
      <c r="G7" s="69" t="str">
        <f>CHOOSE(1+MOD($M$4+7-2,7),"Su","M","Tu","W","Th","F","Sa")</f>
        <v>Sa</v>
      </c>
      <c r="J7" s="84"/>
      <c r="K7" s="84"/>
      <c r="L7" s="84"/>
      <c r="M7" s="84"/>
      <c r="N7" s="84"/>
      <c r="O7" s="84"/>
      <c r="P7" s="84"/>
      <c r="Q7" s="84"/>
      <c r="R7" s="84"/>
      <c r="S7" s="1"/>
      <c r="T7" s="1"/>
      <c r="U7" s="86"/>
      <c r="V7" s="86"/>
      <c r="W7" s="86"/>
      <c r="X7" s="86"/>
      <c r="Y7" s="86"/>
      <c r="Z7" s="86"/>
      <c r="AA7" s="86"/>
      <c r="AB7" s="86"/>
      <c r="AC7" s="86"/>
      <c r="AD7" s="74"/>
      <c r="AE7" s="74"/>
      <c r="AF7" s="74"/>
      <c r="AG7" s="74"/>
      <c r="AH7" s="74"/>
      <c r="AI7" s="74"/>
      <c r="AJ7" s="74"/>
      <c r="AK7" s="74"/>
      <c r="AL7" s="74"/>
      <c r="AN7" s="54"/>
    </row>
    <row r="8" spans="1:40" ht="15.75" customHeight="1" x14ac:dyDescent="0.2">
      <c r="A8" s="50">
        <f>$A$6-(WEEKDAY($A$6,1)-($M$4-1))-IF((WEEKDAY($A$6,1)-($M$4-1))&lt;=0,7,0)+1</f>
        <v>44192</v>
      </c>
      <c r="B8" s="50">
        <f t="shared" ref="B8:B13" si="0">A8+1</f>
        <v>44193</v>
      </c>
      <c r="C8" s="50">
        <f t="shared" ref="C8:G13" si="1">B8+1</f>
        <v>44194</v>
      </c>
      <c r="D8" s="50">
        <f t="shared" si="1"/>
        <v>44195</v>
      </c>
      <c r="E8" s="50">
        <f t="shared" si="1"/>
        <v>44196</v>
      </c>
      <c r="F8" s="50">
        <f t="shared" si="1"/>
        <v>44197</v>
      </c>
      <c r="G8" s="50">
        <f t="shared" si="1"/>
        <v>44198</v>
      </c>
      <c r="J8" s="89">
        <f>D4</f>
        <v>44199</v>
      </c>
      <c r="K8" s="89"/>
      <c r="L8" s="89"/>
      <c r="M8" s="89"/>
      <c r="N8" s="91" t="s">
        <v>99</v>
      </c>
      <c r="O8" s="89">
        <f>J8+6</f>
        <v>44205</v>
      </c>
      <c r="P8" s="89"/>
      <c r="Q8" s="89"/>
      <c r="R8" s="89"/>
      <c r="S8" s="39"/>
      <c r="T8" s="1"/>
      <c r="U8" s="85" t="str">
        <f>IFERROR(INDEX(events,MATCH(U6,events_1,0))," - ")</f>
        <v xml:space="preserve"> - </v>
      </c>
      <c r="V8" s="85"/>
      <c r="W8" s="85"/>
      <c r="X8" s="85"/>
      <c r="Y8" s="85"/>
      <c r="Z8" s="85"/>
      <c r="AA8" s="85"/>
      <c r="AB8" s="85"/>
      <c r="AC8" s="85"/>
      <c r="AD8" s="74"/>
      <c r="AE8" s="74"/>
      <c r="AF8" s="74"/>
      <c r="AG8" s="74"/>
      <c r="AH8" s="74"/>
      <c r="AI8" s="74"/>
      <c r="AJ8" s="74"/>
      <c r="AK8" s="74"/>
      <c r="AL8" s="74"/>
      <c r="AN8" s="54"/>
    </row>
    <row r="9" spans="1:40" ht="15.75" customHeight="1" x14ac:dyDescent="0.2">
      <c r="A9" s="50">
        <f>G8+1</f>
        <v>44199</v>
      </c>
      <c r="B9" s="50">
        <f t="shared" si="0"/>
        <v>44200</v>
      </c>
      <c r="C9" s="50">
        <f t="shared" si="1"/>
        <v>44201</v>
      </c>
      <c r="D9" s="50">
        <f t="shared" si="1"/>
        <v>44202</v>
      </c>
      <c r="E9" s="50">
        <f t="shared" si="1"/>
        <v>44203</v>
      </c>
      <c r="F9" s="50">
        <f t="shared" si="1"/>
        <v>44204</v>
      </c>
      <c r="G9" s="50">
        <f t="shared" si="1"/>
        <v>44205</v>
      </c>
      <c r="J9" s="90"/>
      <c r="K9" s="90"/>
      <c r="L9" s="90"/>
      <c r="M9" s="90"/>
      <c r="N9" s="92"/>
      <c r="O9" s="90"/>
      <c r="P9" s="90"/>
      <c r="Q9" s="90"/>
      <c r="R9" s="90"/>
      <c r="S9" s="1"/>
      <c r="T9" s="1"/>
      <c r="U9" s="85" t="str">
        <f>IFERROR(INDEX(events,MATCH(U6,events_2,0))," - ")</f>
        <v xml:space="preserve"> - </v>
      </c>
      <c r="V9" s="85"/>
      <c r="W9" s="85"/>
      <c r="X9" s="85"/>
      <c r="Y9" s="85"/>
      <c r="Z9" s="85"/>
      <c r="AA9" s="85"/>
      <c r="AB9" s="85"/>
      <c r="AC9" s="85"/>
      <c r="AD9" s="74"/>
      <c r="AE9" s="74"/>
      <c r="AF9" s="74"/>
      <c r="AG9" s="74"/>
      <c r="AH9" s="74"/>
      <c r="AI9" s="74"/>
      <c r="AJ9" s="74"/>
      <c r="AK9" s="74"/>
      <c r="AL9" s="74"/>
      <c r="AN9" s="54"/>
    </row>
    <row r="10" spans="1:40" ht="15.75" customHeight="1" x14ac:dyDescent="0.2">
      <c r="A10" s="50">
        <f>G9+1</f>
        <v>44206</v>
      </c>
      <c r="B10" s="50">
        <f t="shared" si="0"/>
        <v>44207</v>
      </c>
      <c r="C10" s="50">
        <f t="shared" si="1"/>
        <v>44208</v>
      </c>
      <c r="D10" s="50">
        <f t="shared" si="1"/>
        <v>44209</v>
      </c>
      <c r="E10" s="50">
        <f t="shared" si="1"/>
        <v>44210</v>
      </c>
      <c r="F10" s="50">
        <f t="shared" si="1"/>
        <v>44211</v>
      </c>
      <c r="G10" s="50">
        <f t="shared" si="1"/>
        <v>44212</v>
      </c>
      <c r="J10" s="1"/>
      <c r="K10" s="1"/>
      <c r="L10" s="1"/>
      <c r="M10" s="1"/>
      <c r="N10" s="1"/>
      <c r="O10" s="1"/>
      <c r="P10" s="1"/>
      <c r="Q10" s="1"/>
      <c r="R10" s="70"/>
      <c r="S10" s="1"/>
      <c r="T10" s="1"/>
      <c r="U10" s="85" t="str">
        <f>IFERROR(INDEX(events,MATCH(U6,events_3,0))," - ")</f>
        <v xml:space="preserve"> - </v>
      </c>
      <c r="V10" s="85"/>
      <c r="W10" s="85"/>
      <c r="X10" s="85"/>
      <c r="Y10" s="85"/>
      <c r="Z10" s="85"/>
      <c r="AA10" s="85"/>
      <c r="AB10" s="85"/>
      <c r="AC10" s="85"/>
      <c r="AD10" s="74"/>
      <c r="AE10" s="74"/>
      <c r="AF10" s="74"/>
      <c r="AG10" s="74"/>
      <c r="AH10" s="74"/>
      <c r="AI10" s="74"/>
      <c r="AJ10" s="74"/>
      <c r="AK10" s="74"/>
      <c r="AL10" s="74"/>
    </row>
    <row r="11" spans="1:40" ht="15.75" customHeight="1" x14ac:dyDescent="0.2">
      <c r="A11" s="50">
        <f>G10+1</f>
        <v>44213</v>
      </c>
      <c r="B11" s="50">
        <f t="shared" si="0"/>
        <v>44214</v>
      </c>
      <c r="C11" s="50">
        <f t="shared" si="1"/>
        <v>44215</v>
      </c>
      <c r="D11" s="50">
        <f t="shared" si="1"/>
        <v>44216</v>
      </c>
      <c r="E11" s="50">
        <f t="shared" si="1"/>
        <v>44217</v>
      </c>
      <c r="F11" s="50">
        <f t="shared" si="1"/>
        <v>44218</v>
      </c>
      <c r="G11" s="50">
        <f t="shared" si="1"/>
        <v>44219</v>
      </c>
      <c r="J11" s="71"/>
      <c r="K11" s="1"/>
      <c r="L11" s="1"/>
      <c r="M11" s="1"/>
      <c r="N11" s="1"/>
      <c r="O11" s="1"/>
      <c r="P11" s="1"/>
      <c r="Q11" s="1"/>
      <c r="R11" s="1"/>
      <c r="S11" s="1"/>
      <c r="T11" s="1"/>
      <c r="U11" s="85" t="str">
        <f>IFERROR(INDEX(events,MATCH(U6,events_4,0))," - ")</f>
        <v xml:space="preserve"> - </v>
      </c>
      <c r="V11" s="85"/>
      <c r="W11" s="85"/>
      <c r="X11" s="85"/>
      <c r="Y11" s="85"/>
      <c r="Z11" s="85"/>
      <c r="AA11" s="85"/>
      <c r="AB11" s="85"/>
      <c r="AC11" s="85"/>
      <c r="AD11" s="74"/>
      <c r="AE11" s="74"/>
      <c r="AF11" s="74"/>
      <c r="AG11" s="74"/>
      <c r="AH11" s="74"/>
      <c r="AI11" s="74"/>
      <c r="AJ11" s="74"/>
      <c r="AK11" s="74"/>
      <c r="AL11" s="74"/>
    </row>
    <row r="12" spans="1:40" ht="15.75" customHeight="1" x14ac:dyDescent="0.2">
      <c r="A12" s="50">
        <f>G11+1</f>
        <v>44220</v>
      </c>
      <c r="B12" s="50">
        <f t="shared" si="0"/>
        <v>44221</v>
      </c>
      <c r="C12" s="50">
        <f t="shared" si="1"/>
        <v>44222</v>
      </c>
      <c r="D12" s="50">
        <f t="shared" si="1"/>
        <v>44223</v>
      </c>
      <c r="E12" s="50">
        <f t="shared" si="1"/>
        <v>44224</v>
      </c>
      <c r="F12" s="50">
        <f t="shared" si="1"/>
        <v>44225</v>
      </c>
      <c r="G12" s="50">
        <f t="shared" si="1"/>
        <v>44226</v>
      </c>
      <c r="H12" s="1"/>
      <c r="I12" s="1"/>
      <c r="J12" s="1"/>
      <c r="K12" s="1"/>
      <c r="S12" s="1"/>
      <c r="T12" s="1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</row>
    <row r="13" spans="1:40" ht="15.75" customHeight="1" x14ac:dyDescent="0.2">
      <c r="A13" s="50">
        <f>G12+1</f>
        <v>44227</v>
      </c>
      <c r="B13" s="50">
        <f t="shared" si="0"/>
        <v>44228</v>
      </c>
      <c r="C13" s="50">
        <f t="shared" si="1"/>
        <v>44229</v>
      </c>
      <c r="D13" s="50">
        <f t="shared" si="1"/>
        <v>44230</v>
      </c>
      <c r="E13" s="50">
        <f t="shared" si="1"/>
        <v>44231</v>
      </c>
      <c r="F13" s="50">
        <f t="shared" si="1"/>
        <v>44232</v>
      </c>
      <c r="G13" s="50">
        <f t="shared" si="1"/>
        <v>44233</v>
      </c>
      <c r="H13" s="1"/>
      <c r="I13" s="1"/>
      <c r="J13" s="1"/>
      <c r="K13" s="1"/>
      <c r="S13" s="1"/>
      <c r="T13" s="1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</row>
    <row r="14" spans="1:40" ht="15.75" customHeight="1" x14ac:dyDescent="0.2"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</row>
    <row r="15" spans="1:40" ht="15.75" customHeight="1" x14ac:dyDescent="0.2">
      <c r="A15" s="88">
        <f>J8</f>
        <v>44199</v>
      </c>
      <c r="B15" s="88"/>
      <c r="C15" s="88"/>
      <c r="D15" s="88"/>
      <c r="E15" s="88"/>
      <c r="F15" s="88"/>
      <c r="G15" s="88"/>
      <c r="H15" s="88"/>
      <c r="I15" s="88"/>
      <c r="J15" s="73"/>
      <c r="K15" s="73"/>
      <c r="L15" s="73"/>
      <c r="M15" s="73"/>
      <c r="N15" s="73"/>
      <c r="O15" s="73"/>
      <c r="P15" s="73"/>
      <c r="Q15" s="73"/>
      <c r="R15" s="73"/>
      <c r="S15" s="1"/>
      <c r="T15" s="1"/>
      <c r="U15" s="86">
        <f>U6+1</f>
        <v>44203</v>
      </c>
      <c r="V15" s="86"/>
      <c r="W15" s="86"/>
      <c r="X15" s="86"/>
      <c r="Y15" s="86"/>
      <c r="Z15" s="86"/>
      <c r="AA15" s="86"/>
      <c r="AB15" s="86"/>
      <c r="AC15" s="86"/>
      <c r="AD15" s="74"/>
      <c r="AE15" s="74"/>
      <c r="AF15" s="74"/>
      <c r="AG15" s="74"/>
      <c r="AH15" s="74"/>
      <c r="AI15" s="74"/>
      <c r="AJ15" s="74"/>
      <c r="AK15" s="74"/>
      <c r="AL15" s="74"/>
    </row>
    <row r="16" spans="1:40" ht="15.75" customHeight="1" x14ac:dyDescent="0.2">
      <c r="A16" s="88"/>
      <c r="B16" s="88"/>
      <c r="C16" s="88"/>
      <c r="D16" s="88"/>
      <c r="E16" s="88"/>
      <c r="F16" s="88"/>
      <c r="G16" s="88"/>
      <c r="H16" s="88"/>
      <c r="I16" s="88"/>
      <c r="J16" s="73"/>
      <c r="K16" s="73"/>
      <c r="L16" s="73"/>
      <c r="M16" s="73"/>
      <c r="N16" s="73"/>
      <c r="O16" s="73"/>
      <c r="P16" s="73"/>
      <c r="Q16" s="73"/>
      <c r="R16" s="73"/>
      <c r="S16" s="1"/>
      <c r="T16" s="1"/>
      <c r="U16" s="86"/>
      <c r="V16" s="86"/>
      <c r="W16" s="86"/>
      <c r="X16" s="86"/>
      <c r="Y16" s="86"/>
      <c r="Z16" s="86"/>
      <c r="AA16" s="86"/>
      <c r="AB16" s="86"/>
      <c r="AC16" s="86"/>
      <c r="AD16" s="74"/>
      <c r="AE16" s="74"/>
      <c r="AF16" s="74"/>
      <c r="AG16" s="74"/>
      <c r="AH16" s="74"/>
      <c r="AI16" s="74"/>
      <c r="AJ16" s="74"/>
      <c r="AK16" s="74"/>
      <c r="AL16" s="74"/>
    </row>
    <row r="17" spans="1:38" ht="15.75" customHeight="1" x14ac:dyDescent="0.2">
      <c r="A17" s="87" t="str">
        <f>IFERROR(INDEX(events,MATCH(A15,events_1,0))," - ")</f>
        <v xml:space="preserve"> - </v>
      </c>
      <c r="B17" s="87"/>
      <c r="C17" s="87"/>
      <c r="D17" s="87"/>
      <c r="E17" s="87"/>
      <c r="F17" s="87"/>
      <c r="G17" s="87"/>
      <c r="H17" s="87"/>
      <c r="I17" s="87"/>
      <c r="J17" s="73"/>
      <c r="K17" s="73"/>
      <c r="L17" s="73"/>
      <c r="M17" s="73"/>
      <c r="N17" s="73"/>
      <c r="O17" s="73"/>
      <c r="P17" s="73"/>
      <c r="Q17" s="73"/>
      <c r="R17" s="73"/>
      <c r="S17" s="1"/>
      <c r="T17" s="1"/>
      <c r="U17" s="85" t="str">
        <f>IFERROR(INDEX(events,MATCH(U15,events_1,0))," - ")</f>
        <v xml:space="preserve"> - </v>
      </c>
      <c r="V17" s="85"/>
      <c r="W17" s="85"/>
      <c r="X17" s="85"/>
      <c r="Y17" s="85"/>
      <c r="Z17" s="85"/>
      <c r="AA17" s="85"/>
      <c r="AB17" s="85"/>
      <c r="AC17" s="85"/>
      <c r="AD17" s="74"/>
      <c r="AE17" s="74"/>
      <c r="AF17" s="74"/>
      <c r="AG17" s="74"/>
      <c r="AH17" s="74"/>
      <c r="AI17" s="74"/>
      <c r="AJ17" s="74"/>
      <c r="AK17" s="74"/>
      <c r="AL17" s="74"/>
    </row>
    <row r="18" spans="1:38" ht="15.75" customHeight="1" x14ac:dyDescent="0.2">
      <c r="A18" s="87" t="str">
        <f>IFERROR(INDEX(events,MATCH(A15,events_2,0))," - ")</f>
        <v xml:space="preserve"> - </v>
      </c>
      <c r="B18" s="87"/>
      <c r="C18" s="87"/>
      <c r="D18" s="87"/>
      <c r="E18" s="87"/>
      <c r="F18" s="87"/>
      <c r="G18" s="87"/>
      <c r="H18" s="87"/>
      <c r="I18" s="87"/>
      <c r="J18" s="73"/>
      <c r="K18" s="73"/>
      <c r="L18" s="73"/>
      <c r="M18" s="73"/>
      <c r="N18" s="73"/>
      <c r="O18" s="73"/>
      <c r="P18" s="73"/>
      <c r="Q18" s="73"/>
      <c r="R18" s="73"/>
      <c r="S18" s="1"/>
      <c r="T18" s="1"/>
      <c r="U18" s="85" t="str">
        <f>IFERROR(INDEX(events,MATCH(U15,events_2,0))," - ")</f>
        <v xml:space="preserve"> - </v>
      </c>
      <c r="V18" s="85"/>
      <c r="W18" s="85"/>
      <c r="X18" s="85"/>
      <c r="Y18" s="85"/>
      <c r="Z18" s="85"/>
      <c r="AA18" s="85"/>
      <c r="AB18" s="85"/>
      <c r="AC18" s="85"/>
      <c r="AD18" s="74"/>
      <c r="AE18" s="74"/>
      <c r="AF18" s="74"/>
      <c r="AG18" s="74"/>
      <c r="AH18" s="74"/>
      <c r="AI18" s="74"/>
      <c r="AJ18" s="74"/>
      <c r="AK18" s="74"/>
      <c r="AL18" s="74"/>
    </row>
    <row r="19" spans="1:38" ht="15.75" customHeight="1" x14ac:dyDescent="0.2">
      <c r="A19" s="87" t="str">
        <f>IFERROR(INDEX(events,MATCH(A15,events_3,0))," - ")</f>
        <v xml:space="preserve"> - </v>
      </c>
      <c r="B19" s="87"/>
      <c r="C19" s="87"/>
      <c r="D19" s="87"/>
      <c r="E19" s="87"/>
      <c r="F19" s="87"/>
      <c r="G19" s="87"/>
      <c r="H19" s="87"/>
      <c r="I19" s="87"/>
      <c r="J19" s="73"/>
      <c r="K19" s="73"/>
      <c r="L19" s="73"/>
      <c r="M19" s="73"/>
      <c r="N19" s="73"/>
      <c r="O19" s="73"/>
      <c r="P19" s="73"/>
      <c r="Q19" s="73"/>
      <c r="R19" s="73"/>
      <c r="S19" s="1"/>
      <c r="T19" s="1"/>
      <c r="U19" s="85" t="str">
        <f>IFERROR(INDEX(events,MATCH(U15,events_3,0))," - ")</f>
        <v xml:space="preserve"> - </v>
      </c>
      <c r="V19" s="85"/>
      <c r="W19" s="85"/>
      <c r="X19" s="85"/>
      <c r="Y19" s="85"/>
      <c r="Z19" s="85"/>
      <c r="AA19" s="85"/>
      <c r="AB19" s="85"/>
      <c r="AC19" s="85"/>
      <c r="AD19" s="74"/>
      <c r="AE19" s="74"/>
      <c r="AF19" s="74"/>
      <c r="AG19" s="74"/>
      <c r="AH19" s="74"/>
      <c r="AI19" s="74"/>
      <c r="AJ19" s="74"/>
      <c r="AK19" s="74"/>
      <c r="AL19" s="74"/>
    </row>
    <row r="20" spans="1:38" ht="15.75" customHeight="1" x14ac:dyDescent="0.2">
      <c r="A20" s="87" t="str">
        <f>IFERROR(INDEX(events,MATCH(A15,events_4,0))," - ")</f>
        <v xml:space="preserve"> - </v>
      </c>
      <c r="B20" s="87"/>
      <c r="C20" s="87"/>
      <c r="D20" s="87"/>
      <c r="E20" s="87"/>
      <c r="F20" s="87"/>
      <c r="G20" s="87"/>
      <c r="H20" s="87"/>
      <c r="I20" s="87"/>
      <c r="J20" s="73"/>
      <c r="K20" s="73"/>
      <c r="L20" s="73"/>
      <c r="M20" s="73"/>
      <c r="N20" s="73"/>
      <c r="O20" s="73"/>
      <c r="P20" s="73"/>
      <c r="Q20" s="73"/>
      <c r="R20" s="73"/>
      <c r="S20" s="1"/>
      <c r="T20" s="1"/>
      <c r="U20" s="85" t="str">
        <f>IFERROR(INDEX(events,MATCH(U15,events_4,0))," - ")</f>
        <v xml:space="preserve"> - </v>
      </c>
      <c r="V20" s="85"/>
      <c r="W20" s="85"/>
      <c r="X20" s="85"/>
      <c r="Y20" s="85"/>
      <c r="Z20" s="85"/>
      <c r="AA20" s="85"/>
      <c r="AB20" s="85"/>
      <c r="AC20" s="85"/>
      <c r="AD20" s="74"/>
      <c r="AE20" s="74"/>
      <c r="AF20" s="74"/>
      <c r="AG20" s="74"/>
      <c r="AH20" s="74"/>
      <c r="AI20" s="74"/>
      <c r="AJ20" s="74"/>
      <c r="AK20" s="74"/>
      <c r="AL20" s="74"/>
    </row>
    <row r="21" spans="1:38" ht="15.75" customHeight="1" x14ac:dyDescent="0.2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1"/>
      <c r="T21" s="1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</row>
    <row r="22" spans="1:38" ht="15.7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1"/>
      <c r="T22" s="1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</row>
    <row r="23" spans="1:38" ht="15.75" customHeight="1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1"/>
      <c r="T23" s="1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</row>
    <row r="24" spans="1:38" ht="15.75" customHeight="1" x14ac:dyDescent="0.2">
      <c r="A24" s="86">
        <f>A15+1</f>
        <v>44200</v>
      </c>
      <c r="B24" s="86"/>
      <c r="C24" s="86"/>
      <c r="D24" s="86"/>
      <c r="E24" s="86"/>
      <c r="F24" s="86"/>
      <c r="G24" s="86"/>
      <c r="H24" s="86"/>
      <c r="I24" s="86"/>
      <c r="J24" s="74"/>
      <c r="K24" s="74"/>
      <c r="L24" s="74"/>
      <c r="M24" s="74"/>
      <c r="N24" s="74"/>
      <c r="O24" s="74"/>
      <c r="P24" s="74"/>
      <c r="Q24" s="74"/>
      <c r="R24" s="74"/>
      <c r="S24" s="1"/>
      <c r="T24" s="1"/>
      <c r="U24" s="86">
        <f>U15+1</f>
        <v>44204</v>
      </c>
      <c r="V24" s="86"/>
      <c r="W24" s="86"/>
      <c r="X24" s="86"/>
      <c r="Y24" s="86"/>
      <c r="Z24" s="86"/>
      <c r="AA24" s="86"/>
      <c r="AB24" s="86"/>
      <c r="AC24" s="86"/>
      <c r="AD24" s="74"/>
      <c r="AE24" s="74"/>
      <c r="AF24" s="74"/>
      <c r="AG24" s="74"/>
      <c r="AH24" s="74"/>
      <c r="AI24" s="74"/>
      <c r="AJ24" s="74"/>
      <c r="AK24" s="74"/>
      <c r="AL24" s="74"/>
    </row>
    <row r="25" spans="1:38" ht="15.75" customHeight="1" x14ac:dyDescent="0.2">
      <c r="A25" s="86"/>
      <c r="B25" s="86"/>
      <c r="C25" s="86"/>
      <c r="D25" s="86"/>
      <c r="E25" s="86"/>
      <c r="F25" s="86"/>
      <c r="G25" s="86"/>
      <c r="H25" s="86"/>
      <c r="I25" s="86"/>
      <c r="J25" s="74"/>
      <c r="K25" s="74"/>
      <c r="L25" s="74"/>
      <c r="M25" s="74"/>
      <c r="N25" s="74"/>
      <c r="O25" s="74"/>
      <c r="P25" s="74"/>
      <c r="Q25" s="74"/>
      <c r="R25" s="74"/>
      <c r="S25" s="1"/>
      <c r="T25" s="1"/>
      <c r="U25" s="86"/>
      <c r="V25" s="86"/>
      <c r="W25" s="86"/>
      <c r="X25" s="86"/>
      <c r="Y25" s="86"/>
      <c r="Z25" s="86"/>
      <c r="AA25" s="86"/>
      <c r="AB25" s="86"/>
      <c r="AC25" s="86"/>
      <c r="AD25" s="74"/>
      <c r="AE25" s="74"/>
      <c r="AF25" s="74"/>
      <c r="AG25" s="74"/>
      <c r="AH25" s="74"/>
      <c r="AI25" s="74"/>
      <c r="AJ25" s="74"/>
      <c r="AK25" s="74"/>
      <c r="AL25" s="74"/>
    </row>
    <row r="26" spans="1:38" ht="15.75" customHeight="1" x14ac:dyDescent="0.2">
      <c r="A26" s="85" t="str">
        <f>IFERROR(INDEX(events,MATCH(A24,events_1,0))," - ")</f>
        <v xml:space="preserve"> - </v>
      </c>
      <c r="B26" s="85"/>
      <c r="C26" s="85"/>
      <c r="D26" s="85"/>
      <c r="E26" s="85"/>
      <c r="F26" s="85"/>
      <c r="G26" s="85"/>
      <c r="H26" s="85"/>
      <c r="I26" s="85"/>
      <c r="J26" s="74"/>
      <c r="K26" s="74"/>
      <c r="L26" s="74"/>
      <c r="M26" s="74"/>
      <c r="N26" s="74"/>
      <c r="O26" s="74"/>
      <c r="P26" s="74"/>
      <c r="Q26" s="74"/>
      <c r="R26" s="74"/>
      <c r="S26" s="1"/>
      <c r="T26" s="1"/>
      <c r="U26" s="85" t="str">
        <f>IFERROR(INDEX(events,MATCH(U24,events_1,0))," - ")</f>
        <v xml:space="preserve"> - </v>
      </c>
      <c r="V26" s="85"/>
      <c r="W26" s="85"/>
      <c r="X26" s="85"/>
      <c r="Y26" s="85"/>
      <c r="Z26" s="85"/>
      <c r="AA26" s="85"/>
      <c r="AB26" s="85"/>
      <c r="AC26" s="85"/>
      <c r="AD26" s="74"/>
      <c r="AE26" s="74"/>
      <c r="AF26" s="74"/>
      <c r="AG26" s="74"/>
      <c r="AH26" s="74"/>
      <c r="AI26" s="74"/>
      <c r="AJ26" s="74"/>
      <c r="AK26" s="74"/>
      <c r="AL26" s="74"/>
    </row>
    <row r="27" spans="1:38" ht="15.75" customHeight="1" x14ac:dyDescent="0.2">
      <c r="A27" s="85" t="str">
        <f>IFERROR(INDEX(events,MATCH(A24,events_2,0))," - ")</f>
        <v xml:space="preserve"> - </v>
      </c>
      <c r="B27" s="85"/>
      <c r="C27" s="85"/>
      <c r="D27" s="85"/>
      <c r="E27" s="85"/>
      <c r="F27" s="85"/>
      <c r="G27" s="85"/>
      <c r="H27" s="85"/>
      <c r="I27" s="85"/>
      <c r="J27" s="74"/>
      <c r="K27" s="74"/>
      <c r="L27" s="74"/>
      <c r="M27" s="74"/>
      <c r="N27" s="74"/>
      <c r="O27" s="74"/>
      <c r="P27" s="74"/>
      <c r="Q27" s="74"/>
      <c r="R27" s="74"/>
      <c r="S27" s="1"/>
      <c r="T27" s="1"/>
      <c r="U27" s="85" t="str">
        <f>IFERROR(INDEX(events,MATCH(U24,events_2,0))," - ")</f>
        <v xml:space="preserve"> - </v>
      </c>
      <c r="V27" s="85"/>
      <c r="W27" s="85"/>
      <c r="X27" s="85"/>
      <c r="Y27" s="85"/>
      <c r="Z27" s="85"/>
      <c r="AA27" s="85"/>
      <c r="AB27" s="85"/>
      <c r="AC27" s="85"/>
      <c r="AD27" s="74"/>
      <c r="AE27" s="74"/>
      <c r="AF27" s="74"/>
      <c r="AG27" s="74"/>
      <c r="AH27" s="74"/>
      <c r="AI27" s="74"/>
      <c r="AJ27" s="74"/>
      <c r="AK27" s="74"/>
      <c r="AL27" s="74"/>
    </row>
    <row r="28" spans="1:38" ht="15.75" customHeight="1" x14ac:dyDescent="0.2">
      <c r="A28" s="85" t="str">
        <f>IFERROR(INDEX(events,MATCH(A24,events_3,0))," - ")</f>
        <v xml:space="preserve"> - </v>
      </c>
      <c r="B28" s="85"/>
      <c r="C28" s="85"/>
      <c r="D28" s="85"/>
      <c r="E28" s="85"/>
      <c r="F28" s="85"/>
      <c r="G28" s="85"/>
      <c r="H28" s="85"/>
      <c r="I28" s="85"/>
      <c r="J28" s="74"/>
      <c r="K28" s="74"/>
      <c r="L28" s="74"/>
      <c r="M28" s="74"/>
      <c r="N28" s="74"/>
      <c r="O28" s="74"/>
      <c r="P28" s="74"/>
      <c r="Q28" s="74"/>
      <c r="R28" s="74"/>
      <c r="S28" s="1"/>
      <c r="T28" s="1"/>
      <c r="U28" s="85" t="str">
        <f>IFERROR(INDEX(events,MATCH(U24,events_3,0))," - ")</f>
        <v xml:space="preserve"> - </v>
      </c>
      <c r="V28" s="85"/>
      <c r="W28" s="85"/>
      <c r="X28" s="85"/>
      <c r="Y28" s="85"/>
      <c r="Z28" s="85"/>
      <c r="AA28" s="85"/>
      <c r="AB28" s="85"/>
      <c r="AC28" s="85"/>
      <c r="AD28" s="74"/>
      <c r="AE28" s="74"/>
      <c r="AF28" s="74"/>
      <c r="AG28" s="74"/>
      <c r="AH28" s="74"/>
      <c r="AI28" s="74"/>
      <c r="AJ28" s="74"/>
      <c r="AK28" s="74"/>
      <c r="AL28" s="74"/>
    </row>
    <row r="29" spans="1:38" ht="15.75" customHeight="1" x14ac:dyDescent="0.2">
      <c r="A29" s="85" t="str">
        <f>IFERROR(INDEX(events,MATCH(A24,events_4,0))," - ")</f>
        <v xml:space="preserve"> - </v>
      </c>
      <c r="B29" s="85"/>
      <c r="C29" s="85"/>
      <c r="D29" s="85"/>
      <c r="E29" s="85"/>
      <c r="F29" s="85"/>
      <c r="G29" s="85"/>
      <c r="H29" s="85"/>
      <c r="I29" s="85"/>
      <c r="J29" s="74"/>
      <c r="K29" s="74"/>
      <c r="L29" s="74"/>
      <c r="M29" s="74"/>
      <c r="N29" s="74"/>
      <c r="O29" s="74"/>
      <c r="P29" s="74"/>
      <c r="Q29" s="74"/>
      <c r="R29" s="74"/>
      <c r="S29" s="1"/>
      <c r="T29" s="1"/>
      <c r="U29" s="85" t="str">
        <f>IFERROR(INDEX(events,MATCH(U24,events_4,0))," - ")</f>
        <v xml:space="preserve"> - </v>
      </c>
      <c r="V29" s="85"/>
      <c r="W29" s="85"/>
      <c r="X29" s="85"/>
      <c r="Y29" s="85"/>
      <c r="Z29" s="85"/>
      <c r="AA29" s="85"/>
      <c r="AB29" s="85"/>
      <c r="AC29" s="85"/>
      <c r="AD29" s="74"/>
      <c r="AE29" s="74"/>
      <c r="AF29" s="74"/>
      <c r="AG29" s="74"/>
      <c r="AH29" s="74"/>
      <c r="AI29" s="74"/>
      <c r="AJ29" s="74"/>
      <c r="AK29" s="74"/>
      <c r="AL29" s="74"/>
    </row>
    <row r="30" spans="1:38" ht="15.7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1"/>
      <c r="T30" s="1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</row>
    <row r="31" spans="1:38" ht="15.75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1"/>
      <c r="T31" s="1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</row>
    <row r="32" spans="1:38" ht="15.75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1"/>
      <c r="T32" s="1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</row>
    <row r="33" spans="1:38" ht="15.75" customHeight="1" x14ac:dyDescent="0.2">
      <c r="A33" s="86">
        <f>A24+1</f>
        <v>44201</v>
      </c>
      <c r="B33" s="86"/>
      <c r="C33" s="86"/>
      <c r="D33" s="86"/>
      <c r="E33" s="86"/>
      <c r="F33" s="86"/>
      <c r="G33" s="86"/>
      <c r="H33" s="86"/>
      <c r="I33" s="86"/>
      <c r="J33" s="74"/>
      <c r="K33" s="74"/>
      <c r="L33" s="74"/>
      <c r="M33" s="74"/>
      <c r="N33" s="74"/>
      <c r="O33" s="74"/>
      <c r="P33" s="74"/>
      <c r="Q33" s="74"/>
      <c r="R33" s="74"/>
      <c r="S33" s="1"/>
      <c r="T33" s="1"/>
      <c r="U33" s="88">
        <f>U24+1</f>
        <v>44205</v>
      </c>
      <c r="V33" s="88"/>
      <c r="W33" s="88"/>
      <c r="X33" s="88"/>
      <c r="Y33" s="88"/>
      <c r="Z33" s="88"/>
      <c r="AA33" s="88"/>
      <c r="AB33" s="88"/>
      <c r="AC33" s="88"/>
      <c r="AD33" s="73"/>
      <c r="AE33" s="73"/>
      <c r="AF33" s="73"/>
      <c r="AG33" s="73"/>
      <c r="AH33" s="73"/>
      <c r="AI33" s="73"/>
      <c r="AJ33" s="73"/>
      <c r="AK33" s="73"/>
      <c r="AL33" s="73"/>
    </row>
    <row r="34" spans="1:38" ht="15.75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74"/>
      <c r="K34" s="74"/>
      <c r="L34" s="74"/>
      <c r="M34" s="74"/>
      <c r="N34" s="74"/>
      <c r="O34" s="74"/>
      <c r="P34" s="74"/>
      <c r="Q34" s="74"/>
      <c r="R34" s="74"/>
      <c r="S34" s="1"/>
      <c r="T34" s="1"/>
      <c r="U34" s="88"/>
      <c r="V34" s="88"/>
      <c r="W34" s="88"/>
      <c r="X34" s="88"/>
      <c r="Y34" s="88"/>
      <c r="Z34" s="88"/>
      <c r="AA34" s="88"/>
      <c r="AB34" s="88"/>
      <c r="AC34" s="88"/>
      <c r="AD34" s="73"/>
      <c r="AE34" s="73"/>
      <c r="AF34" s="73"/>
      <c r="AG34" s="73"/>
      <c r="AH34" s="73"/>
      <c r="AI34" s="73"/>
      <c r="AJ34" s="73"/>
      <c r="AK34" s="73"/>
      <c r="AL34" s="73"/>
    </row>
    <row r="35" spans="1:38" ht="15.75" customHeight="1" x14ac:dyDescent="0.2">
      <c r="A35" s="85" t="str">
        <f>IFERROR(INDEX(events,MATCH(A33,events_1,0))," - ")</f>
        <v xml:space="preserve"> - </v>
      </c>
      <c r="B35" s="85"/>
      <c r="C35" s="85"/>
      <c r="D35" s="85"/>
      <c r="E35" s="85"/>
      <c r="F35" s="85"/>
      <c r="G35" s="85"/>
      <c r="H35" s="85"/>
      <c r="I35" s="85"/>
      <c r="J35" s="74"/>
      <c r="K35" s="74"/>
      <c r="L35" s="74"/>
      <c r="M35" s="74"/>
      <c r="N35" s="74"/>
      <c r="O35" s="74"/>
      <c r="P35" s="74"/>
      <c r="Q35" s="74"/>
      <c r="R35" s="74"/>
      <c r="S35" s="1"/>
      <c r="T35" s="1"/>
      <c r="U35" s="87" t="str">
        <f>IFERROR(INDEX(events,MATCH(U33,events_1,0))," - ")</f>
        <v xml:space="preserve"> - </v>
      </c>
      <c r="V35" s="87"/>
      <c r="W35" s="87"/>
      <c r="X35" s="87"/>
      <c r="Y35" s="87"/>
      <c r="Z35" s="87"/>
      <c r="AA35" s="87"/>
      <c r="AB35" s="87"/>
      <c r="AC35" s="87"/>
      <c r="AD35" s="73"/>
      <c r="AE35" s="73"/>
      <c r="AF35" s="73"/>
      <c r="AG35" s="73"/>
      <c r="AH35" s="73"/>
      <c r="AI35" s="73"/>
      <c r="AJ35" s="73"/>
      <c r="AK35" s="73"/>
      <c r="AL35" s="73"/>
    </row>
    <row r="36" spans="1:38" ht="15.75" customHeight="1" x14ac:dyDescent="0.2">
      <c r="A36" s="85" t="str">
        <f>IFERROR(INDEX(events,MATCH(A33,events_2,0))," - ")</f>
        <v xml:space="preserve"> - </v>
      </c>
      <c r="B36" s="85"/>
      <c r="C36" s="85"/>
      <c r="D36" s="85"/>
      <c r="E36" s="85"/>
      <c r="F36" s="85"/>
      <c r="G36" s="85"/>
      <c r="H36" s="85"/>
      <c r="I36" s="85"/>
      <c r="J36" s="74"/>
      <c r="K36" s="74"/>
      <c r="L36" s="74"/>
      <c r="M36" s="74"/>
      <c r="N36" s="74"/>
      <c r="O36" s="74"/>
      <c r="P36" s="74"/>
      <c r="Q36" s="74"/>
      <c r="R36" s="74"/>
      <c r="S36" s="1"/>
      <c r="T36" s="1"/>
      <c r="U36" s="87" t="str">
        <f>IFERROR(INDEX(events,MATCH(U33,events_2,0))," - ")</f>
        <v xml:space="preserve"> - </v>
      </c>
      <c r="V36" s="87"/>
      <c r="W36" s="87"/>
      <c r="X36" s="87"/>
      <c r="Y36" s="87"/>
      <c r="Z36" s="87"/>
      <c r="AA36" s="87"/>
      <c r="AB36" s="87"/>
      <c r="AC36" s="87"/>
      <c r="AD36" s="73"/>
      <c r="AE36" s="73"/>
      <c r="AF36" s="73"/>
      <c r="AG36" s="73"/>
      <c r="AH36" s="73"/>
      <c r="AI36" s="73"/>
      <c r="AJ36" s="73"/>
      <c r="AK36" s="73"/>
      <c r="AL36" s="73"/>
    </row>
    <row r="37" spans="1:38" ht="15.75" customHeight="1" x14ac:dyDescent="0.2">
      <c r="A37" s="85" t="str">
        <f>IFERROR(INDEX(events,MATCH(A33,events_3,0))," - ")</f>
        <v xml:space="preserve"> - </v>
      </c>
      <c r="B37" s="85"/>
      <c r="C37" s="85"/>
      <c r="D37" s="85"/>
      <c r="E37" s="85"/>
      <c r="F37" s="85"/>
      <c r="G37" s="85"/>
      <c r="H37" s="85"/>
      <c r="I37" s="85"/>
      <c r="J37" s="74"/>
      <c r="K37" s="74"/>
      <c r="L37" s="74"/>
      <c r="M37" s="74"/>
      <c r="N37" s="74"/>
      <c r="O37" s="74"/>
      <c r="P37" s="74"/>
      <c r="Q37" s="74"/>
      <c r="R37" s="74"/>
      <c r="S37" s="1"/>
      <c r="T37" s="1"/>
      <c r="U37" s="87" t="str">
        <f>IFERROR(INDEX(events,MATCH(U33,events_3,0))," - ")</f>
        <v xml:space="preserve"> - </v>
      </c>
      <c r="V37" s="87"/>
      <c r="W37" s="87"/>
      <c r="X37" s="87"/>
      <c r="Y37" s="87"/>
      <c r="Z37" s="87"/>
      <c r="AA37" s="87"/>
      <c r="AB37" s="87"/>
      <c r="AC37" s="87"/>
      <c r="AD37" s="73"/>
      <c r="AE37" s="73"/>
      <c r="AF37" s="73"/>
      <c r="AG37" s="73"/>
      <c r="AH37" s="73"/>
      <c r="AI37" s="73"/>
      <c r="AJ37" s="73"/>
      <c r="AK37" s="73"/>
      <c r="AL37" s="73"/>
    </row>
    <row r="38" spans="1:38" ht="15.75" customHeight="1" x14ac:dyDescent="0.2">
      <c r="A38" s="85" t="str">
        <f>IFERROR(INDEX(events,MATCH(A33,events_4,0))," - ")</f>
        <v xml:space="preserve"> - </v>
      </c>
      <c r="B38" s="85"/>
      <c r="C38" s="85"/>
      <c r="D38" s="85"/>
      <c r="E38" s="85"/>
      <c r="F38" s="85"/>
      <c r="G38" s="85"/>
      <c r="H38" s="85"/>
      <c r="I38" s="85"/>
      <c r="J38" s="74"/>
      <c r="K38" s="74"/>
      <c r="L38" s="74"/>
      <c r="M38" s="74"/>
      <c r="N38" s="74"/>
      <c r="O38" s="74"/>
      <c r="P38" s="74"/>
      <c r="Q38" s="74"/>
      <c r="R38" s="74"/>
      <c r="S38" s="1"/>
      <c r="T38" s="1"/>
      <c r="U38" s="87" t="str">
        <f>IFERROR(INDEX(events,MATCH(U33,events_4,0))," - ")</f>
        <v xml:space="preserve"> - </v>
      </c>
      <c r="V38" s="87"/>
      <c r="W38" s="87"/>
      <c r="X38" s="87"/>
      <c r="Y38" s="87"/>
      <c r="Z38" s="87"/>
      <c r="AA38" s="87"/>
      <c r="AB38" s="87"/>
      <c r="AC38" s="87"/>
      <c r="AD38" s="73"/>
      <c r="AE38" s="73"/>
      <c r="AF38" s="73"/>
      <c r="AG38" s="73"/>
      <c r="AH38" s="73"/>
      <c r="AI38" s="73"/>
      <c r="AJ38" s="73"/>
      <c r="AK38" s="73"/>
      <c r="AL38" s="73"/>
    </row>
    <row r="39" spans="1:38" ht="15.75" customHeight="1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1"/>
      <c r="T39" s="1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</row>
    <row r="40" spans="1:38" ht="15.75" customHeight="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1"/>
      <c r="T40" s="1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</row>
  </sheetData>
  <mergeCells count="45">
    <mergeCell ref="A15:I16"/>
    <mergeCell ref="A24:I25"/>
    <mergeCell ref="J8:M9"/>
    <mergeCell ref="O8:R9"/>
    <mergeCell ref="N8:N9"/>
    <mergeCell ref="U38:AC38"/>
    <mergeCell ref="U36:AC36"/>
    <mergeCell ref="U37:AC37"/>
    <mergeCell ref="U8:AC8"/>
    <mergeCell ref="U9:AC9"/>
    <mergeCell ref="U10:AC10"/>
    <mergeCell ref="U11:AC11"/>
    <mergeCell ref="U24:AC25"/>
    <mergeCell ref="U26:AC26"/>
    <mergeCell ref="U27:AC27"/>
    <mergeCell ref="A27:I27"/>
    <mergeCell ref="A26:I26"/>
    <mergeCell ref="A19:I19"/>
    <mergeCell ref="A20:I20"/>
    <mergeCell ref="A17:I17"/>
    <mergeCell ref="A18:I18"/>
    <mergeCell ref="U15:AC16"/>
    <mergeCell ref="U28:AC28"/>
    <mergeCell ref="U29:AC29"/>
    <mergeCell ref="U35:AC35"/>
    <mergeCell ref="U18:AC18"/>
    <mergeCell ref="U19:AC19"/>
    <mergeCell ref="U20:AC20"/>
    <mergeCell ref="U17:AC17"/>
    <mergeCell ref="U33:AC34"/>
    <mergeCell ref="A37:I37"/>
    <mergeCell ref="A38:I38"/>
    <mergeCell ref="A36:I36"/>
    <mergeCell ref="A35:I35"/>
    <mergeCell ref="A28:I28"/>
    <mergeCell ref="A29:I29"/>
    <mergeCell ref="A33:I34"/>
    <mergeCell ref="AN1:AN4"/>
    <mergeCell ref="A2:I2"/>
    <mergeCell ref="D4:I4"/>
    <mergeCell ref="M4:N4"/>
    <mergeCell ref="J6:R7"/>
    <mergeCell ref="A6:G6"/>
    <mergeCell ref="AF1:AL1"/>
    <mergeCell ref="U6:AC7"/>
  </mergeCells>
  <conditionalFormatting sqref="A8:G13">
    <cfRule type="cellIs" dxfId="38" priority="114" operator="between">
      <formula>$J$8</formula>
      <formula>$O$8</formula>
    </cfRule>
    <cfRule type="expression" dxfId="37" priority="115" stopIfTrue="1">
      <formula>AND(NOT(A8=""),NOT(ISERROR(MATCH(A8,events_1,0))))</formula>
    </cfRule>
    <cfRule type="expression" dxfId="36" priority="1">
      <formula>MONTH(A8)&lt;&gt;MONTH($A$6)</formula>
    </cfRule>
  </conditionalFormatting>
  <hyperlinks>
    <hyperlink ref="A2" r:id="rId1" display="More Calendars" xr:uid="{0A6FFB5F-7E42-4673-9755-B56F5C6A4B95}"/>
    <hyperlink ref="A2:I2" r:id="rId2" display="Weekly Planner" xr:uid="{E432C1AC-103A-4C06-85B4-CF01890A62C2}"/>
  </hyperlinks>
  <printOptions horizontalCentered="1"/>
  <pageMargins left="0.5" right="0.5" top="0.5" bottom="0.5" header="0.3" footer="0.3"/>
  <pageSetup orientation="landscape" r:id="rId3"/>
  <headerFooter>
    <oddFooter>&amp;L&amp;8&amp;K01+046© 2021 Vertex42 LLC&amp;R&amp;8&amp;K01+046https://www.vertex42.com/calendars/weekly-planner.html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5749B-B3F8-47B6-B031-FB5E01F2F34B}">
  <dimension ref="A1:AN40"/>
  <sheetViews>
    <sheetView showGridLines="0" zoomScaleNormal="100" workbookViewId="0"/>
  </sheetViews>
  <sheetFormatPr defaultRowHeight="12.75" x14ac:dyDescent="0.2"/>
  <cols>
    <col min="1" max="18" width="3.42578125" style="58" customWidth="1"/>
    <col min="19" max="20" width="2.85546875" style="58" customWidth="1"/>
    <col min="21" max="38" width="3.42578125" style="58" customWidth="1"/>
    <col min="39" max="39" width="3.7109375" style="58" customWidth="1"/>
    <col min="40" max="40" width="41.85546875" style="58" customWidth="1"/>
    <col min="41" max="16384" width="9.140625" style="58"/>
  </cols>
  <sheetData>
    <row r="1" spans="1:40" ht="24.75" customHeight="1" x14ac:dyDescent="0.2">
      <c r="A1" s="34" t="s">
        <v>101</v>
      </c>
      <c r="B1" s="35"/>
      <c r="C1" s="35"/>
      <c r="D1" s="35"/>
      <c r="E1" s="35"/>
      <c r="F1" s="35"/>
      <c r="G1" s="35"/>
      <c r="H1" s="35"/>
      <c r="I1" s="35"/>
      <c r="J1" s="36"/>
      <c r="K1" s="37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94" t="s">
        <v>92</v>
      </c>
      <c r="AG1" s="94"/>
      <c r="AH1" s="94"/>
      <c r="AI1" s="94"/>
      <c r="AJ1" s="94"/>
      <c r="AK1" s="94"/>
      <c r="AL1" s="94"/>
      <c r="AN1" s="76" t="s">
        <v>106</v>
      </c>
    </row>
    <row r="2" spans="1:40" x14ac:dyDescent="0.2">
      <c r="A2" s="77" t="s">
        <v>105</v>
      </c>
      <c r="B2" s="77"/>
      <c r="C2" s="77"/>
      <c r="D2" s="77"/>
      <c r="E2" s="77"/>
      <c r="F2" s="77"/>
      <c r="G2" s="77"/>
      <c r="H2" s="77"/>
      <c r="I2" s="77"/>
      <c r="J2" s="48"/>
      <c r="K2" s="48"/>
      <c r="L2" s="48"/>
      <c r="M2" s="48"/>
      <c r="N2" s="48"/>
      <c r="O2" s="48"/>
      <c r="P2" s="48"/>
      <c r="Q2" s="48"/>
      <c r="R2" s="2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72" t="s">
        <v>102</v>
      </c>
      <c r="AN2" s="76"/>
    </row>
    <row r="3" spans="1:40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N3" s="76"/>
    </row>
    <row r="4" spans="1:40" x14ac:dyDescent="0.2">
      <c r="A4" s="48"/>
      <c r="B4" s="48"/>
      <c r="C4" s="40" t="s">
        <v>77</v>
      </c>
      <c r="D4" s="78" cm="1">
        <f t="array" aca="1" ref="D4" ca="1">Week1!$D$4+7*(MID(CELL("filename",A1),FIND("]",CELL("filename",A1))+1,255)-1)</f>
        <v>44206</v>
      </c>
      <c r="E4" s="79"/>
      <c r="F4" s="79"/>
      <c r="G4" s="79"/>
      <c r="H4" s="79"/>
      <c r="I4" s="80"/>
      <c r="J4" s="48"/>
      <c r="K4" s="48"/>
      <c r="L4" s="40" t="s">
        <v>78</v>
      </c>
      <c r="M4" s="81">
        <v>1</v>
      </c>
      <c r="N4" s="82"/>
      <c r="O4" s="41" t="s">
        <v>84</v>
      </c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N4" s="76"/>
    </row>
    <row r="5" spans="1:40" x14ac:dyDescent="0.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40" ht="15.75" customHeight="1" x14ac:dyDescent="0.2">
      <c r="A6" s="93">
        <f ca="1">DATE(YEAR(J8),MONTH(J8),1)</f>
        <v>44197</v>
      </c>
      <c r="B6" s="93"/>
      <c r="C6" s="93"/>
      <c r="D6" s="93"/>
      <c r="E6" s="93"/>
      <c r="F6" s="93"/>
      <c r="G6" s="93"/>
      <c r="J6" s="83" t="s">
        <v>100</v>
      </c>
      <c r="K6" s="83"/>
      <c r="L6" s="83"/>
      <c r="M6" s="83"/>
      <c r="N6" s="83"/>
      <c r="O6" s="83"/>
      <c r="P6" s="83"/>
      <c r="Q6" s="83"/>
      <c r="R6" s="83"/>
      <c r="S6" s="1"/>
      <c r="T6" s="1"/>
      <c r="U6" s="86">
        <f ca="1">A33+1</f>
        <v>44209</v>
      </c>
      <c r="V6" s="86"/>
      <c r="W6" s="86"/>
      <c r="X6" s="86"/>
      <c r="Y6" s="86"/>
      <c r="Z6" s="86"/>
      <c r="AA6" s="86"/>
      <c r="AB6" s="86"/>
      <c r="AC6" s="86"/>
      <c r="AD6" s="74"/>
      <c r="AE6" s="74"/>
      <c r="AF6" s="74"/>
      <c r="AG6" s="74"/>
      <c r="AH6" s="74"/>
      <c r="AI6" s="74"/>
      <c r="AJ6" s="74"/>
      <c r="AK6" s="74"/>
      <c r="AL6" s="74"/>
      <c r="AN6" s="54"/>
    </row>
    <row r="7" spans="1:40" ht="15.75" customHeight="1" x14ac:dyDescent="0.2">
      <c r="A7" s="69" t="str">
        <f>CHOOSE(1+MOD($M$4+1-2,7),"Su","M","Tu","W","Th","F","Sa")</f>
        <v>Su</v>
      </c>
      <c r="B7" s="69" t="str">
        <f>CHOOSE(1+MOD($M$4+2-2,7),"Su","M","Tu","W","Th","F","Sa")</f>
        <v>M</v>
      </c>
      <c r="C7" s="69" t="str">
        <f>CHOOSE(1+MOD($M$4+3-2,7),"Su","M","Tu","W","Th","F","Sa")</f>
        <v>Tu</v>
      </c>
      <c r="D7" s="69" t="str">
        <f>CHOOSE(1+MOD($M$4+4-2,7),"Su","M","Tu","W","Th","F","Sa")</f>
        <v>W</v>
      </c>
      <c r="E7" s="69" t="str">
        <f>CHOOSE(1+MOD($M$4+5-2,7),"Su","M","Tu","W","Th","F","Sa")</f>
        <v>Th</v>
      </c>
      <c r="F7" s="69" t="str">
        <f>CHOOSE(1+MOD($M$4+6-2,7),"Su","M","Tu","W","Th","F","Sa")</f>
        <v>F</v>
      </c>
      <c r="G7" s="69" t="str">
        <f>CHOOSE(1+MOD($M$4+7-2,7),"Su","M","Tu","W","Th","F","Sa")</f>
        <v>Sa</v>
      </c>
      <c r="J7" s="84"/>
      <c r="K7" s="84"/>
      <c r="L7" s="84"/>
      <c r="M7" s="84"/>
      <c r="N7" s="84"/>
      <c r="O7" s="84"/>
      <c r="P7" s="84"/>
      <c r="Q7" s="84"/>
      <c r="R7" s="84"/>
      <c r="S7" s="1"/>
      <c r="T7" s="1"/>
      <c r="U7" s="86"/>
      <c r="V7" s="86"/>
      <c r="W7" s="86"/>
      <c r="X7" s="86"/>
      <c r="Y7" s="86"/>
      <c r="Z7" s="86"/>
      <c r="AA7" s="86"/>
      <c r="AB7" s="86"/>
      <c r="AC7" s="86"/>
      <c r="AD7" s="74"/>
      <c r="AE7" s="74"/>
      <c r="AF7" s="74"/>
      <c r="AG7" s="74"/>
      <c r="AH7" s="74"/>
      <c r="AI7" s="74"/>
      <c r="AJ7" s="74"/>
      <c r="AK7" s="74"/>
      <c r="AL7" s="74"/>
      <c r="AN7" s="54"/>
    </row>
    <row r="8" spans="1:40" ht="15.75" customHeight="1" x14ac:dyDescent="0.2">
      <c r="A8" s="50">
        <f ca="1">$A$6-(WEEKDAY($A$6,1)-($M$4-1))-IF((WEEKDAY($A$6,1)-($M$4-1))&lt;=0,7,0)+1</f>
        <v>44192</v>
      </c>
      <c r="B8" s="50">
        <f t="shared" ref="B8:B13" ca="1" si="0">A8+1</f>
        <v>44193</v>
      </c>
      <c r="C8" s="50">
        <f t="shared" ref="C8:G13" ca="1" si="1">B8+1</f>
        <v>44194</v>
      </c>
      <c r="D8" s="50">
        <f t="shared" ca="1" si="1"/>
        <v>44195</v>
      </c>
      <c r="E8" s="50">
        <f t="shared" ca="1" si="1"/>
        <v>44196</v>
      </c>
      <c r="F8" s="50">
        <f t="shared" ca="1" si="1"/>
        <v>44197</v>
      </c>
      <c r="G8" s="50">
        <f t="shared" ca="1" si="1"/>
        <v>44198</v>
      </c>
      <c r="J8" s="89">
        <f ca="1">D4</f>
        <v>44206</v>
      </c>
      <c r="K8" s="89"/>
      <c r="L8" s="89"/>
      <c r="M8" s="89"/>
      <c r="N8" s="91" t="s">
        <v>99</v>
      </c>
      <c r="O8" s="89">
        <f ca="1">J8+6</f>
        <v>44212</v>
      </c>
      <c r="P8" s="89"/>
      <c r="Q8" s="89"/>
      <c r="R8" s="89"/>
      <c r="S8" s="39"/>
      <c r="T8" s="1"/>
      <c r="U8" s="85" t="str">
        <f ca="1">IFERROR(INDEX(events,MATCH(U6,events_1,0))," - ")</f>
        <v xml:space="preserve"> - </v>
      </c>
      <c r="V8" s="85"/>
      <c r="W8" s="85"/>
      <c r="X8" s="85"/>
      <c r="Y8" s="85"/>
      <c r="Z8" s="85"/>
      <c r="AA8" s="85"/>
      <c r="AB8" s="85"/>
      <c r="AC8" s="85"/>
      <c r="AD8" s="74"/>
      <c r="AE8" s="74"/>
      <c r="AF8" s="74"/>
      <c r="AG8" s="74"/>
      <c r="AH8" s="74"/>
      <c r="AI8" s="74"/>
      <c r="AJ8" s="74"/>
      <c r="AK8" s="74"/>
      <c r="AL8" s="74"/>
      <c r="AN8" s="54"/>
    </row>
    <row r="9" spans="1:40" ht="15.75" customHeight="1" x14ac:dyDescent="0.2">
      <c r="A9" s="50">
        <f ca="1">G8+1</f>
        <v>44199</v>
      </c>
      <c r="B9" s="50">
        <f t="shared" ca="1" si="0"/>
        <v>44200</v>
      </c>
      <c r="C9" s="50">
        <f t="shared" ca="1" si="1"/>
        <v>44201</v>
      </c>
      <c r="D9" s="50">
        <f t="shared" ca="1" si="1"/>
        <v>44202</v>
      </c>
      <c r="E9" s="50">
        <f t="shared" ca="1" si="1"/>
        <v>44203</v>
      </c>
      <c r="F9" s="50">
        <f t="shared" ca="1" si="1"/>
        <v>44204</v>
      </c>
      <c r="G9" s="50">
        <f t="shared" ca="1" si="1"/>
        <v>44205</v>
      </c>
      <c r="J9" s="90"/>
      <c r="K9" s="90"/>
      <c r="L9" s="90"/>
      <c r="M9" s="90"/>
      <c r="N9" s="92"/>
      <c r="O9" s="90"/>
      <c r="P9" s="90"/>
      <c r="Q9" s="90"/>
      <c r="R9" s="90"/>
      <c r="S9" s="1"/>
      <c r="T9" s="1"/>
      <c r="U9" s="85" t="str">
        <f ca="1">IFERROR(INDEX(events,MATCH(U6,events_2,0))," - ")</f>
        <v xml:space="preserve"> - </v>
      </c>
      <c r="V9" s="85"/>
      <c r="W9" s="85"/>
      <c r="X9" s="85"/>
      <c r="Y9" s="85"/>
      <c r="Z9" s="85"/>
      <c r="AA9" s="85"/>
      <c r="AB9" s="85"/>
      <c r="AC9" s="85"/>
      <c r="AD9" s="74"/>
      <c r="AE9" s="74"/>
      <c r="AF9" s="74"/>
      <c r="AG9" s="74"/>
      <c r="AH9" s="74"/>
      <c r="AI9" s="74"/>
      <c r="AJ9" s="74"/>
      <c r="AK9" s="74"/>
      <c r="AL9" s="74"/>
      <c r="AN9" s="54"/>
    </row>
    <row r="10" spans="1:40" ht="15.75" customHeight="1" x14ac:dyDescent="0.2">
      <c r="A10" s="50">
        <f ca="1">G9+1</f>
        <v>44206</v>
      </c>
      <c r="B10" s="50">
        <f t="shared" ca="1" si="0"/>
        <v>44207</v>
      </c>
      <c r="C10" s="50">
        <f t="shared" ca="1" si="1"/>
        <v>44208</v>
      </c>
      <c r="D10" s="50">
        <f t="shared" ca="1" si="1"/>
        <v>44209</v>
      </c>
      <c r="E10" s="50">
        <f t="shared" ca="1" si="1"/>
        <v>44210</v>
      </c>
      <c r="F10" s="50">
        <f t="shared" ca="1" si="1"/>
        <v>44211</v>
      </c>
      <c r="G10" s="50">
        <f t="shared" ca="1" si="1"/>
        <v>44212</v>
      </c>
      <c r="J10" s="1"/>
      <c r="K10" s="1"/>
      <c r="L10" s="1"/>
      <c r="M10" s="1"/>
      <c r="N10" s="1"/>
      <c r="O10" s="1"/>
      <c r="P10" s="1"/>
      <c r="Q10" s="1"/>
      <c r="R10" s="70"/>
      <c r="S10" s="1"/>
      <c r="T10" s="1"/>
      <c r="U10" s="85" t="str">
        <f ca="1">IFERROR(INDEX(events,MATCH(U6,events_3,0))," - ")</f>
        <v xml:space="preserve"> - </v>
      </c>
      <c r="V10" s="85"/>
      <c r="W10" s="85"/>
      <c r="X10" s="85"/>
      <c r="Y10" s="85"/>
      <c r="Z10" s="85"/>
      <c r="AA10" s="85"/>
      <c r="AB10" s="85"/>
      <c r="AC10" s="85"/>
      <c r="AD10" s="74"/>
      <c r="AE10" s="74"/>
      <c r="AF10" s="74"/>
      <c r="AG10" s="74"/>
      <c r="AH10" s="74"/>
      <c r="AI10" s="74"/>
      <c r="AJ10" s="74"/>
      <c r="AK10" s="74"/>
      <c r="AL10" s="74"/>
    </row>
    <row r="11" spans="1:40" ht="15.75" customHeight="1" x14ac:dyDescent="0.2">
      <c r="A11" s="50">
        <f ca="1">G10+1</f>
        <v>44213</v>
      </c>
      <c r="B11" s="50">
        <f t="shared" ca="1" si="0"/>
        <v>44214</v>
      </c>
      <c r="C11" s="50">
        <f t="shared" ca="1" si="1"/>
        <v>44215</v>
      </c>
      <c r="D11" s="50">
        <f t="shared" ca="1" si="1"/>
        <v>44216</v>
      </c>
      <c r="E11" s="50">
        <f t="shared" ca="1" si="1"/>
        <v>44217</v>
      </c>
      <c r="F11" s="50">
        <f t="shared" ca="1" si="1"/>
        <v>44218</v>
      </c>
      <c r="G11" s="50">
        <f t="shared" ca="1" si="1"/>
        <v>44219</v>
      </c>
      <c r="J11" s="71"/>
      <c r="K11" s="1"/>
      <c r="L11" s="1"/>
      <c r="M11" s="1"/>
      <c r="N11" s="1"/>
      <c r="O11" s="1"/>
      <c r="P11" s="1"/>
      <c r="Q11" s="1"/>
      <c r="R11" s="1"/>
      <c r="S11" s="1"/>
      <c r="T11" s="1"/>
      <c r="U11" s="85" t="str">
        <f ca="1">IFERROR(INDEX(events,MATCH(U6,events_4,0))," - ")</f>
        <v xml:space="preserve"> - </v>
      </c>
      <c r="V11" s="85"/>
      <c r="W11" s="85"/>
      <c r="X11" s="85"/>
      <c r="Y11" s="85"/>
      <c r="Z11" s="85"/>
      <c r="AA11" s="85"/>
      <c r="AB11" s="85"/>
      <c r="AC11" s="85"/>
      <c r="AD11" s="74"/>
      <c r="AE11" s="74"/>
      <c r="AF11" s="74"/>
      <c r="AG11" s="74"/>
      <c r="AH11" s="74"/>
      <c r="AI11" s="74"/>
      <c r="AJ11" s="74"/>
      <c r="AK11" s="74"/>
      <c r="AL11" s="74"/>
    </row>
    <row r="12" spans="1:40" ht="15.75" customHeight="1" x14ac:dyDescent="0.2">
      <c r="A12" s="50">
        <f ca="1">G11+1</f>
        <v>44220</v>
      </c>
      <c r="B12" s="50">
        <f t="shared" ca="1" si="0"/>
        <v>44221</v>
      </c>
      <c r="C12" s="50">
        <f t="shared" ca="1" si="1"/>
        <v>44222</v>
      </c>
      <c r="D12" s="50">
        <f t="shared" ca="1" si="1"/>
        <v>44223</v>
      </c>
      <c r="E12" s="50">
        <f t="shared" ca="1" si="1"/>
        <v>44224</v>
      </c>
      <c r="F12" s="50">
        <f t="shared" ca="1" si="1"/>
        <v>44225</v>
      </c>
      <c r="G12" s="50">
        <f t="shared" ca="1" si="1"/>
        <v>44226</v>
      </c>
      <c r="H12" s="1"/>
      <c r="I12" s="1"/>
      <c r="J12" s="1"/>
      <c r="K12" s="1"/>
      <c r="S12" s="1"/>
      <c r="T12" s="1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</row>
    <row r="13" spans="1:40" ht="15.75" customHeight="1" x14ac:dyDescent="0.2">
      <c r="A13" s="50">
        <f ca="1">G12+1</f>
        <v>44227</v>
      </c>
      <c r="B13" s="50">
        <f t="shared" ca="1" si="0"/>
        <v>44228</v>
      </c>
      <c r="C13" s="50">
        <f t="shared" ca="1" si="1"/>
        <v>44229</v>
      </c>
      <c r="D13" s="50">
        <f t="shared" ca="1" si="1"/>
        <v>44230</v>
      </c>
      <c r="E13" s="50">
        <f t="shared" ca="1" si="1"/>
        <v>44231</v>
      </c>
      <c r="F13" s="50">
        <f t="shared" ca="1" si="1"/>
        <v>44232</v>
      </c>
      <c r="G13" s="50">
        <f t="shared" ca="1" si="1"/>
        <v>44233</v>
      </c>
      <c r="H13" s="1"/>
      <c r="I13" s="1"/>
      <c r="J13" s="1"/>
      <c r="K13" s="1"/>
      <c r="S13" s="1"/>
      <c r="T13" s="1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</row>
    <row r="14" spans="1:40" ht="15.75" customHeight="1" x14ac:dyDescent="0.2"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</row>
    <row r="15" spans="1:40" ht="15.75" customHeight="1" x14ac:dyDescent="0.2">
      <c r="A15" s="88">
        <f ca="1">J8</f>
        <v>44206</v>
      </c>
      <c r="B15" s="88"/>
      <c r="C15" s="88"/>
      <c r="D15" s="88"/>
      <c r="E15" s="88"/>
      <c r="F15" s="88"/>
      <c r="G15" s="88"/>
      <c r="H15" s="88"/>
      <c r="I15" s="88"/>
      <c r="J15" s="73"/>
      <c r="K15" s="73"/>
      <c r="L15" s="73"/>
      <c r="M15" s="73"/>
      <c r="N15" s="73"/>
      <c r="O15" s="73"/>
      <c r="P15" s="73"/>
      <c r="Q15" s="73"/>
      <c r="R15" s="73"/>
      <c r="S15" s="1"/>
      <c r="T15" s="1"/>
      <c r="U15" s="86">
        <f ca="1">U6+1</f>
        <v>44210</v>
      </c>
      <c r="V15" s="86"/>
      <c r="W15" s="86"/>
      <c r="X15" s="86"/>
      <c r="Y15" s="86"/>
      <c r="Z15" s="86"/>
      <c r="AA15" s="86"/>
      <c r="AB15" s="86"/>
      <c r="AC15" s="86"/>
      <c r="AD15" s="74"/>
      <c r="AE15" s="74"/>
      <c r="AF15" s="74"/>
      <c r="AG15" s="74"/>
      <c r="AH15" s="74"/>
      <c r="AI15" s="74"/>
      <c r="AJ15" s="74"/>
      <c r="AK15" s="74"/>
      <c r="AL15" s="74"/>
    </row>
    <row r="16" spans="1:40" ht="15.75" customHeight="1" x14ac:dyDescent="0.2">
      <c r="A16" s="88"/>
      <c r="B16" s="88"/>
      <c r="C16" s="88"/>
      <c r="D16" s="88"/>
      <c r="E16" s="88"/>
      <c r="F16" s="88"/>
      <c r="G16" s="88"/>
      <c r="H16" s="88"/>
      <c r="I16" s="88"/>
      <c r="J16" s="73"/>
      <c r="K16" s="73"/>
      <c r="L16" s="73"/>
      <c r="M16" s="73"/>
      <c r="N16" s="73"/>
      <c r="O16" s="73"/>
      <c r="P16" s="73"/>
      <c r="Q16" s="73"/>
      <c r="R16" s="73"/>
      <c r="S16" s="1"/>
      <c r="T16" s="1"/>
      <c r="U16" s="86"/>
      <c r="V16" s="86"/>
      <c r="W16" s="86"/>
      <c r="X16" s="86"/>
      <c r="Y16" s="86"/>
      <c r="Z16" s="86"/>
      <c r="AA16" s="86"/>
      <c r="AB16" s="86"/>
      <c r="AC16" s="86"/>
      <c r="AD16" s="74"/>
      <c r="AE16" s="74"/>
      <c r="AF16" s="74"/>
      <c r="AG16" s="74"/>
      <c r="AH16" s="74"/>
      <c r="AI16" s="74"/>
      <c r="AJ16" s="74"/>
      <c r="AK16" s="74"/>
      <c r="AL16" s="74"/>
    </row>
    <row r="17" spans="1:38" ht="15.75" customHeight="1" x14ac:dyDescent="0.2">
      <c r="A17" s="87" t="str">
        <f ca="1">IFERROR(INDEX(events,MATCH(A15,events_1,0))," - ")</f>
        <v xml:space="preserve"> - </v>
      </c>
      <c r="B17" s="87"/>
      <c r="C17" s="87"/>
      <c r="D17" s="87"/>
      <c r="E17" s="87"/>
      <c r="F17" s="87"/>
      <c r="G17" s="87"/>
      <c r="H17" s="87"/>
      <c r="I17" s="87"/>
      <c r="J17" s="73"/>
      <c r="K17" s="73"/>
      <c r="L17" s="73"/>
      <c r="M17" s="73"/>
      <c r="N17" s="73"/>
      <c r="O17" s="73"/>
      <c r="P17" s="73"/>
      <c r="Q17" s="73"/>
      <c r="R17" s="73"/>
      <c r="S17" s="1"/>
      <c r="T17" s="1"/>
      <c r="U17" s="85" t="str">
        <f ca="1">IFERROR(INDEX(events,MATCH(U15,events_1,0))," - ")</f>
        <v xml:space="preserve"> - </v>
      </c>
      <c r="V17" s="85"/>
      <c r="W17" s="85"/>
      <c r="X17" s="85"/>
      <c r="Y17" s="85"/>
      <c r="Z17" s="85"/>
      <c r="AA17" s="85"/>
      <c r="AB17" s="85"/>
      <c r="AC17" s="85"/>
      <c r="AD17" s="74"/>
      <c r="AE17" s="74"/>
      <c r="AF17" s="74"/>
      <c r="AG17" s="74"/>
      <c r="AH17" s="74"/>
      <c r="AI17" s="74"/>
      <c r="AJ17" s="74"/>
      <c r="AK17" s="74"/>
      <c r="AL17" s="74"/>
    </row>
    <row r="18" spans="1:38" ht="15.75" customHeight="1" x14ac:dyDescent="0.2">
      <c r="A18" s="87" t="str">
        <f ca="1">IFERROR(INDEX(events,MATCH(A15,events_2,0))," - ")</f>
        <v xml:space="preserve"> - </v>
      </c>
      <c r="B18" s="87"/>
      <c r="C18" s="87"/>
      <c r="D18" s="87"/>
      <c r="E18" s="87"/>
      <c r="F18" s="87"/>
      <c r="G18" s="87"/>
      <c r="H18" s="87"/>
      <c r="I18" s="87"/>
      <c r="J18" s="73"/>
      <c r="K18" s="73"/>
      <c r="L18" s="73"/>
      <c r="M18" s="73"/>
      <c r="N18" s="73"/>
      <c r="O18" s="73"/>
      <c r="P18" s="73"/>
      <c r="Q18" s="73"/>
      <c r="R18" s="73"/>
      <c r="S18" s="1"/>
      <c r="T18" s="1"/>
      <c r="U18" s="85" t="str">
        <f ca="1">IFERROR(INDEX(events,MATCH(U15,events_2,0))," - ")</f>
        <v xml:space="preserve"> - </v>
      </c>
      <c r="V18" s="85"/>
      <c r="W18" s="85"/>
      <c r="X18" s="85"/>
      <c r="Y18" s="85"/>
      <c r="Z18" s="85"/>
      <c r="AA18" s="85"/>
      <c r="AB18" s="85"/>
      <c r="AC18" s="85"/>
      <c r="AD18" s="74"/>
      <c r="AE18" s="74"/>
      <c r="AF18" s="74"/>
      <c r="AG18" s="74"/>
      <c r="AH18" s="74"/>
      <c r="AI18" s="74"/>
      <c r="AJ18" s="74"/>
      <c r="AK18" s="74"/>
      <c r="AL18" s="74"/>
    </row>
    <row r="19" spans="1:38" ht="15.75" customHeight="1" x14ac:dyDescent="0.2">
      <c r="A19" s="87" t="str">
        <f ca="1">IFERROR(INDEX(events,MATCH(A15,events_3,0))," - ")</f>
        <v xml:space="preserve"> - </v>
      </c>
      <c r="B19" s="87"/>
      <c r="C19" s="87"/>
      <c r="D19" s="87"/>
      <c r="E19" s="87"/>
      <c r="F19" s="87"/>
      <c r="G19" s="87"/>
      <c r="H19" s="87"/>
      <c r="I19" s="87"/>
      <c r="J19" s="73"/>
      <c r="K19" s="73"/>
      <c r="L19" s="73"/>
      <c r="M19" s="73"/>
      <c r="N19" s="73"/>
      <c r="O19" s="73"/>
      <c r="P19" s="73"/>
      <c r="Q19" s="73"/>
      <c r="R19" s="73"/>
      <c r="S19" s="1"/>
      <c r="T19" s="1"/>
      <c r="U19" s="85" t="str">
        <f ca="1">IFERROR(INDEX(events,MATCH(U15,events_3,0))," - ")</f>
        <v xml:space="preserve"> - </v>
      </c>
      <c r="V19" s="85"/>
      <c r="W19" s="85"/>
      <c r="X19" s="85"/>
      <c r="Y19" s="85"/>
      <c r="Z19" s="85"/>
      <c r="AA19" s="85"/>
      <c r="AB19" s="85"/>
      <c r="AC19" s="85"/>
      <c r="AD19" s="74"/>
      <c r="AE19" s="74"/>
      <c r="AF19" s="74"/>
      <c r="AG19" s="74"/>
      <c r="AH19" s="74"/>
      <c r="AI19" s="74"/>
      <c r="AJ19" s="74"/>
      <c r="AK19" s="74"/>
      <c r="AL19" s="74"/>
    </row>
    <row r="20" spans="1:38" ht="15.75" customHeight="1" x14ac:dyDescent="0.2">
      <c r="A20" s="87" t="str">
        <f ca="1">IFERROR(INDEX(events,MATCH(A15,events_4,0))," - ")</f>
        <v xml:space="preserve"> - </v>
      </c>
      <c r="B20" s="87"/>
      <c r="C20" s="87"/>
      <c r="D20" s="87"/>
      <c r="E20" s="87"/>
      <c r="F20" s="87"/>
      <c r="G20" s="87"/>
      <c r="H20" s="87"/>
      <c r="I20" s="87"/>
      <c r="J20" s="73"/>
      <c r="K20" s="73"/>
      <c r="L20" s="73"/>
      <c r="M20" s="73"/>
      <c r="N20" s="73"/>
      <c r="O20" s="73"/>
      <c r="P20" s="73"/>
      <c r="Q20" s="73"/>
      <c r="R20" s="73"/>
      <c r="S20" s="1"/>
      <c r="T20" s="1"/>
      <c r="U20" s="85" t="str">
        <f ca="1">IFERROR(INDEX(events,MATCH(U15,events_4,0))," - ")</f>
        <v xml:space="preserve"> - </v>
      </c>
      <c r="V20" s="85"/>
      <c r="W20" s="85"/>
      <c r="X20" s="85"/>
      <c r="Y20" s="85"/>
      <c r="Z20" s="85"/>
      <c r="AA20" s="85"/>
      <c r="AB20" s="85"/>
      <c r="AC20" s="85"/>
      <c r="AD20" s="74"/>
      <c r="AE20" s="74"/>
      <c r="AF20" s="74"/>
      <c r="AG20" s="74"/>
      <c r="AH20" s="74"/>
      <c r="AI20" s="74"/>
      <c r="AJ20" s="74"/>
      <c r="AK20" s="74"/>
      <c r="AL20" s="74"/>
    </row>
    <row r="21" spans="1:38" ht="15.75" customHeight="1" x14ac:dyDescent="0.2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1"/>
      <c r="T21" s="1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</row>
    <row r="22" spans="1:38" ht="15.7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1"/>
      <c r="T22" s="1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</row>
    <row r="23" spans="1:38" ht="15.75" customHeight="1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1"/>
      <c r="T23" s="1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</row>
    <row r="24" spans="1:38" ht="15.75" customHeight="1" x14ac:dyDescent="0.2">
      <c r="A24" s="86">
        <f ca="1">A15+1</f>
        <v>44207</v>
      </c>
      <c r="B24" s="86"/>
      <c r="C24" s="86"/>
      <c r="D24" s="86"/>
      <c r="E24" s="86"/>
      <c r="F24" s="86"/>
      <c r="G24" s="86"/>
      <c r="H24" s="86"/>
      <c r="I24" s="86"/>
      <c r="J24" s="74"/>
      <c r="K24" s="74"/>
      <c r="L24" s="74"/>
      <c r="M24" s="74"/>
      <c r="N24" s="74"/>
      <c r="O24" s="74"/>
      <c r="P24" s="74"/>
      <c r="Q24" s="74"/>
      <c r="R24" s="74"/>
      <c r="S24" s="1"/>
      <c r="T24" s="1"/>
      <c r="U24" s="86">
        <f ca="1">U15+1</f>
        <v>44211</v>
      </c>
      <c r="V24" s="86"/>
      <c r="W24" s="86"/>
      <c r="X24" s="86"/>
      <c r="Y24" s="86"/>
      <c r="Z24" s="86"/>
      <c r="AA24" s="86"/>
      <c r="AB24" s="86"/>
      <c r="AC24" s="86"/>
      <c r="AD24" s="74"/>
      <c r="AE24" s="74"/>
      <c r="AF24" s="74"/>
      <c r="AG24" s="74"/>
      <c r="AH24" s="74"/>
      <c r="AI24" s="74"/>
      <c r="AJ24" s="74"/>
      <c r="AK24" s="74"/>
      <c r="AL24" s="74"/>
    </row>
    <row r="25" spans="1:38" ht="15.75" customHeight="1" x14ac:dyDescent="0.2">
      <c r="A25" s="86"/>
      <c r="B25" s="86"/>
      <c r="C25" s="86"/>
      <c r="D25" s="86"/>
      <c r="E25" s="86"/>
      <c r="F25" s="86"/>
      <c r="G25" s="86"/>
      <c r="H25" s="86"/>
      <c r="I25" s="86"/>
      <c r="J25" s="74"/>
      <c r="K25" s="74"/>
      <c r="L25" s="74"/>
      <c r="M25" s="74"/>
      <c r="N25" s="74"/>
      <c r="O25" s="74"/>
      <c r="P25" s="74"/>
      <c r="Q25" s="74"/>
      <c r="R25" s="74"/>
      <c r="S25" s="1"/>
      <c r="T25" s="1"/>
      <c r="U25" s="86"/>
      <c r="V25" s="86"/>
      <c r="W25" s="86"/>
      <c r="X25" s="86"/>
      <c r="Y25" s="86"/>
      <c r="Z25" s="86"/>
      <c r="AA25" s="86"/>
      <c r="AB25" s="86"/>
      <c r="AC25" s="86"/>
      <c r="AD25" s="74"/>
      <c r="AE25" s="74"/>
      <c r="AF25" s="74"/>
      <c r="AG25" s="74"/>
      <c r="AH25" s="74"/>
      <c r="AI25" s="74"/>
      <c r="AJ25" s="74"/>
      <c r="AK25" s="74"/>
      <c r="AL25" s="74"/>
    </row>
    <row r="26" spans="1:38" ht="15.75" customHeight="1" x14ac:dyDescent="0.2">
      <c r="A26" s="85" t="str">
        <f ca="1">IFERROR(INDEX(events,MATCH(A24,events_1,0))," - ")</f>
        <v xml:space="preserve"> - </v>
      </c>
      <c r="B26" s="85"/>
      <c r="C26" s="85"/>
      <c r="D26" s="85"/>
      <c r="E26" s="85"/>
      <c r="F26" s="85"/>
      <c r="G26" s="85"/>
      <c r="H26" s="85"/>
      <c r="I26" s="85"/>
      <c r="J26" s="74"/>
      <c r="K26" s="74"/>
      <c r="L26" s="74"/>
      <c r="M26" s="74"/>
      <c r="N26" s="74"/>
      <c r="O26" s="74"/>
      <c r="P26" s="74"/>
      <c r="Q26" s="74"/>
      <c r="R26" s="74"/>
      <c r="S26" s="1"/>
      <c r="T26" s="1"/>
      <c r="U26" s="85" t="str">
        <f ca="1">IFERROR(INDEX(events,MATCH(U24,events_1,0))," - ")</f>
        <v xml:space="preserve"> - </v>
      </c>
      <c r="V26" s="85"/>
      <c r="W26" s="85"/>
      <c r="X26" s="85"/>
      <c r="Y26" s="85"/>
      <c r="Z26" s="85"/>
      <c r="AA26" s="85"/>
      <c r="AB26" s="85"/>
      <c r="AC26" s="85"/>
      <c r="AD26" s="74"/>
      <c r="AE26" s="74"/>
      <c r="AF26" s="74"/>
      <c r="AG26" s="74"/>
      <c r="AH26" s="74"/>
      <c r="AI26" s="74"/>
      <c r="AJ26" s="74"/>
      <c r="AK26" s="74"/>
      <c r="AL26" s="74"/>
    </row>
    <row r="27" spans="1:38" ht="15.75" customHeight="1" x14ac:dyDescent="0.2">
      <c r="A27" s="85" t="str">
        <f ca="1">IFERROR(INDEX(events,MATCH(A24,events_2,0))," - ")</f>
        <v xml:space="preserve"> - </v>
      </c>
      <c r="B27" s="85"/>
      <c r="C27" s="85"/>
      <c r="D27" s="85"/>
      <c r="E27" s="85"/>
      <c r="F27" s="85"/>
      <c r="G27" s="85"/>
      <c r="H27" s="85"/>
      <c r="I27" s="85"/>
      <c r="J27" s="74"/>
      <c r="K27" s="74"/>
      <c r="L27" s="74"/>
      <c r="M27" s="74"/>
      <c r="N27" s="74"/>
      <c r="O27" s="74"/>
      <c r="P27" s="74"/>
      <c r="Q27" s="74"/>
      <c r="R27" s="74"/>
      <c r="S27" s="1"/>
      <c r="T27" s="1"/>
      <c r="U27" s="85" t="str">
        <f ca="1">IFERROR(INDEX(events,MATCH(U24,events_2,0))," - ")</f>
        <v xml:space="preserve"> - </v>
      </c>
      <c r="V27" s="85"/>
      <c r="W27" s="85"/>
      <c r="X27" s="85"/>
      <c r="Y27" s="85"/>
      <c r="Z27" s="85"/>
      <c r="AA27" s="85"/>
      <c r="AB27" s="85"/>
      <c r="AC27" s="85"/>
      <c r="AD27" s="74"/>
      <c r="AE27" s="74"/>
      <c r="AF27" s="74"/>
      <c r="AG27" s="74"/>
      <c r="AH27" s="74"/>
      <c r="AI27" s="74"/>
      <c r="AJ27" s="74"/>
      <c r="AK27" s="74"/>
      <c r="AL27" s="74"/>
    </row>
    <row r="28" spans="1:38" ht="15.75" customHeight="1" x14ac:dyDescent="0.2">
      <c r="A28" s="85" t="str">
        <f ca="1">IFERROR(INDEX(events,MATCH(A24,events_3,0))," - ")</f>
        <v xml:space="preserve"> - </v>
      </c>
      <c r="B28" s="85"/>
      <c r="C28" s="85"/>
      <c r="D28" s="85"/>
      <c r="E28" s="85"/>
      <c r="F28" s="85"/>
      <c r="G28" s="85"/>
      <c r="H28" s="85"/>
      <c r="I28" s="85"/>
      <c r="J28" s="74"/>
      <c r="K28" s="74"/>
      <c r="L28" s="74"/>
      <c r="M28" s="74"/>
      <c r="N28" s="74"/>
      <c r="O28" s="74"/>
      <c r="P28" s="74"/>
      <c r="Q28" s="74"/>
      <c r="R28" s="74"/>
      <c r="S28" s="1"/>
      <c r="T28" s="1"/>
      <c r="U28" s="85" t="str">
        <f ca="1">IFERROR(INDEX(events,MATCH(U24,events_3,0))," - ")</f>
        <v xml:space="preserve"> - </v>
      </c>
      <c r="V28" s="85"/>
      <c r="W28" s="85"/>
      <c r="X28" s="85"/>
      <c r="Y28" s="85"/>
      <c r="Z28" s="85"/>
      <c r="AA28" s="85"/>
      <c r="AB28" s="85"/>
      <c r="AC28" s="85"/>
      <c r="AD28" s="74"/>
      <c r="AE28" s="74"/>
      <c r="AF28" s="74"/>
      <c r="AG28" s="74"/>
      <c r="AH28" s="74"/>
      <c r="AI28" s="74"/>
      <c r="AJ28" s="74"/>
      <c r="AK28" s="74"/>
      <c r="AL28" s="74"/>
    </row>
    <row r="29" spans="1:38" ht="15.75" customHeight="1" x14ac:dyDescent="0.2">
      <c r="A29" s="85" t="str">
        <f ca="1">IFERROR(INDEX(events,MATCH(A24,events_4,0))," - ")</f>
        <v xml:space="preserve"> - </v>
      </c>
      <c r="B29" s="85"/>
      <c r="C29" s="85"/>
      <c r="D29" s="85"/>
      <c r="E29" s="85"/>
      <c r="F29" s="85"/>
      <c r="G29" s="85"/>
      <c r="H29" s="85"/>
      <c r="I29" s="85"/>
      <c r="J29" s="74"/>
      <c r="K29" s="74"/>
      <c r="L29" s="74"/>
      <c r="M29" s="74"/>
      <c r="N29" s="74"/>
      <c r="O29" s="74"/>
      <c r="P29" s="74"/>
      <c r="Q29" s="74"/>
      <c r="R29" s="74"/>
      <c r="S29" s="1"/>
      <c r="T29" s="1"/>
      <c r="U29" s="85" t="str">
        <f ca="1">IFERROR(INDEX(events,MATCH(U24,events_4,0))," - ")</f>
        <v xml:space="preserve"> - </v>
      </c>
      <c r="V29" s="85"/>
      <c r="W29" s="85"/>
      <c r="X29" s="85"/>
      <c r="Y29" s="85"/>
      <c r="Z29" s="85"/>
      <c r="AA29" s="85"/>
      <c r="AB29" s="85"/>
      <c r="AC29" s="85"/>
      <c r="AD29" s="74"/>
      <c r="AE29" s="74"/>
      <c r="AF29" s="74"/>
      <c r="AG29" s="74"/>
      <c r="AH29" s="74"/>
      <c r="AI29" s="74"/>
      <c r="AJ29" s="74"/>
      <c r="AK29" s="74"/>
      <c r="AL29" s="74"/>
    </row>
    <row r="30" spans="1:38" ht="15.7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1"/>
      <c r="T30" s="1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</row>
    <row r="31" spans="1:38" ht="15.75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1"/>
      <c r="T31" s="1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</row>
    <row r="32" spans="1:38" ht="15.75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1"/>
      <c r="T32" s="1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</row>
    <row r="33" spans="1:38" ht="15.75" customHeight="1" x14ac:dyDescent="0.2">
      <c r="A33" s="86">
        <f ca="1">A24+1</f>
        <v>44208</v>
      </c>
      <c r="B33" s="86"/>
      <c r="C33" s="86"/>
      <c r="D33" s="86"/>
      <c r="E33" s="86"/>
      <c r="F33" s="86"/>
      <c r="G33" s="86"/>
      <c r="H33" s="86"/>
      <c r="I33" s="86"/>
      <c r="J33" s="74"/>
      <c r="K33" s="74"/>
      <c r="L33" s="74"/>
      <c r="M33" s="74"/>
      <c r="N33" s="74"/>
      <c r="O33" s="74"/>
      <c r="P33" s="74"/>
      <c r="Q33" s="74"/>
      <c r="R33" s="74"/>
      <c r="S33" s="1"/>
      <c r="T33" s="1"/>
      <c r="U33" s="88">
        <f ca="1">U24+1</f>
        <v>44212</v>
      </c>
      <c r="V33" s="88"/>
      <c r="W33" s="88"/>
      <c r="X33" s="88"/>
      <c r="Y33" s="88"/>
      <c r="Z33" s="88"/>
      <c r="AA33" s="88"/>
      <c r="AB33" s="88"/>
      <c r="AC33" s="88"/>
      <c r="AD33" s="73"/>
      <c r="AE33" s="73"/>
      <c r="AF33" s="73"/>
      <c r="AG33" s="73"/>
      <c r="AH33" s="73"/>
      <c r="AI33" s="73"/>
      <c r="AJ33" s="73"/>
      <c r="AK33" s="73"/>
      <c r="AL33" s="73"/>
    </row>
    <row r="34" spans="1:38" ht="15.75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74"/>
      <c r="K34" s="74"/>
      <c r="L34" s="74"/>
      <c r="M34" s="74"/>
      <c r="N34" s="74"/>
      <c r="O34" s="74"/>
      <c r="P34" s="74"/>
      <c r="Q34" s="74"/>
      <c r="R34" s="74"/>
      <c r="S34" s="1"/>
      <c r="T34" s="1"/>
      <c r="U34" s="88"/>
      <c r="V34" s="88"/>
      <c r="W34" s="88"/>
      <c r="X34" s="88"/>
      <c r="Y34" s="88"/>
      <c r="Z34" s="88"/>
      <c r="AA34" s="88"/>
      <c r="AB34" s="88"/>
      <c r="AC34" s="88"/>
      <c r="AD34" s="73"/>
      <c r="AE34" s="73"/>
      <c r="AF34" s="73"/>
      <c r="AG34" s="73"/>
      <c r="AH34" s="73"/>
      <c r="AI34" s="73"/>
      <c r="AJ34" s="73"/>
      <c r="AK34" s="73"/>
      <c r="AL34" s="73"/>
    </row>
    <row r="35" spans="1:38" ht="15.75" customHeight="1" x14ac:dyDescent="0.2">
      <c r="A35" s="85" t="str">
        <f ca="1">IFERROR(INDEX(events,MATCH(A33,events_1,0))," - ")</f>
        <v xml:space="preserve"> - </v>
      </c>
      <c r="B35" s="85"/>
      <c r="C35" s="85"/>
      <c r="D35" s="85"/>
      <c r="E35" s="85"/>
      <c r="F35" s="85"/>
      <c r="G35" s="85"/>
      <c r="H35" s="85"/>
      <c r="I35" s="85"/>
      <c r="J35" s="74"/>
      <c r="K35" s="74"/>
      <c r="L35" s="74"/>
      <c r="M35" s="74"/>
      <c r="N35" s="74"/>
      <c r="O35" s="74"/>
      <c r="P35" s="74"/>
      <c r="Q35" s="74"/>
      <c r="R35" s="74"/>
      <c r="S35" s="1"/>
      <c r="T35" s="1"/>
      <c r="U35" s="87" t="str">
        <f ca="1">IFERROR(INDEX(events,MATCH(U33,events_1,0))," - ")</f>
        <v xml:space="preserve"> - </v>
      </c>
      <c r="V35" s="87"/>
      <c r="W35" s="87"/>
      <c r="X35" s="87"/>
      <c r="Y35" s="87"/>
      <c r="Z35" s="87"/>
      <c r="AA35" s="87"/>
      <c r="AB35" s="87"/>
      <c r="AC35" s="87"/>
      <c r="AD35" s="73"/>
      <c r="AE35" s="73"/>
      <c r="AF35" s="73"/>
      <c r="AG35" s="73"/>
      <c r="AH35" s="73"/>
      <c r="AI35" s="73"/>
      <c r="AJ35" s="73"/>
      <c r="AK35" s="73"/>
      <c r="AL35" s="73"/>
    </row>
    <row r="36" spans="1:38" ht="15.75" customHeight="1" x14ac:dyDescent="0.2">
      <c r="A36" s="85" t="str">
        <f ca="1">IFERROR(INDEX(events,MATCH(A33,events_2,0))," - ")</f>
        <v xml:space="preserve"> - </v>
      </c>
      <c r="B36" s="85"/>
      <c r="C36" s="85"/>
      <c r="D36" s="85"/>
      <c r="E36" s="85"/>
      <c r="F36" s="85"/>
      <c r="G36" s="85"/>
      <c r="H36" s="85"/>
      <c r="I36" s="85"/>
      <c r="J36" s="74"/>
      <c r="K36" s="74"/>
      <c r="L36" s="74"/>
      <c r="M36" s="74"/>
      <c r="N36" s="74"/>
      <c r="O36" s="74"/>
      <c r="P36" s="74"/>
      <c r="Q36" s="74"/>
      <c r="R36" s="74"/>
      <c r="S36" s="1"/>
      <c r="T36" s="1"/>
      <c r="U36" s="87" t="str">
        <f ca="1">IFERROR(INDEX(events,MATCH(U33,events_2,0))," - ")</f>
        <v xml:space="preserve"> - </v>
      </c>
      <c r="V36" s="87"/>
      <c r="W36" s="87"/>
      <c r="X36" s="87"/>
      <c r="Y36" s="87"/>
      <c r="Z36" s="87"/>
      <c r="AA36" s="87"/>
      <c r="AB36" s="87"/>
      <c r="AC36" s="87"/>
      <c r="AD36" s="73"/>
      <c r="AE36" s="73"/>
      <c r="AF36" s="73"/>
      <c r="AG36" s="73"/>
      <c r="AH36" s="73"/>
      <c r="AI36" s="73"/>
      <c r="AJ36" s="73"/>
      <c r="AK36" s="73"/>
      <c r="AL36" s="73"/>
    </row>
    <row r="37" spans="1:38" ht="15.75" customHeight="1" x14ac:dyDescent="0.2">
      <c r="A37" s="85" t="str">
        <f ca="1">IFERROR(INDEX(events,MATCH(A33,events_3,0))," - ")</f>
        <v xml:space="preserve"> - </v>
      </c>
      <c r="B37" s="85"/>
      <c r="C37" s="85"/>
      <c r="D37" s="85"/>
      <c r="E37" s="85"/>
      <c r="F37" s="85"/>
      <c r="G37" s="85"/>
      <c r="H37" s="85"/>
      <c r="I37" s="85"/>
      <c r="J37" s="74"/>
      <c r="K37" s="74"/>
      <c r="L37" s="74"/>
      <c r="M37" s="74"/>
      <c r="N37" s="74"/>
      <c r="O37" s="74"/>
      <c r="P37" s="74"/>
      <c r="Q37" s="74"/>
      <c r="R37" s="74"/>
      <c r="S37" s="1"/>
      <c r="T37" s="1"/>
      <c r="U37" s="87" t="str">
        <f ca="1">IFERROR(INDEX(events,MATCH(U33,events_3,0))," - ")</f>
        <v xml:space="preserve"> - </v>
      </c>
      <c r="V37" s="87"/>
      <c r="W37" s="87"/>
      <c r="X37" s="87"/>
      <c r="Y37" s="87"/>
      <c r="Z37" s="87"/>
      <c r="AA37" s="87"/>
      <c r="AB37" s="87"/>
      <c r="AC37" s="87"/>
      <c r="AD37" s="73"/>
      <c r="AE37" s="73"/>
      <c r="AF37" s="73"/>
      <c r="AG37" s="73"/>
      <c r="AH37" s="73"/>
      <c r="AI37" s="73"/>
      <c r="AJ37" s="73"/>
      <c r="AK37" s="73"/>
      <c r="AL37" s="73"/>
    </row>
    <row r="38" spans="1:38" ht="15.75" customHeight="1" x14ac:dyDescent="0.2">
      <c r="A38" s="85" t="str">
        <f ca="1">IFERROR(INDEX(events,MATCH(A33,events_4,0))," - ")</f>
        <v xml:space="preserve"> - </v>
      </c>
      <c r="B38" s="85"/>
      <c r="C38" s="85"/>
      <c r="D38" s="85"/>
      <c r="E38" s="85"/>
      <c r="F38" s="85"/>
      <c r="G38" s="85"/>
      <c r="H38" s="85"/>
      <c r="I38" s="85"/>
      <c r="J38" s="74"/>
      <c r="K38" s="74"/>
      <c r="L38" s="74"/>
      <c r="M38" s="74"/>
      <c r="N38" s="74"/>
      <c r="O38" s="74"/>
      <c r="P38" s="74"/>
      <c r="Q38" s="74"/>
      <c r="R38" s="74"/>
      <c r="S38" s="1"/>
      <c r="T38" s="1"/>
      <c r="U38" s="87" t="str">
        <f ca="1">IFERROR(INDEX(events,MATCH(U33,events_4,0))," - ")</f>
        <v xml:space="preserve"> - </v>
      </c>
      <c r="V38" s="87"/>
      <c r="W38" s="87"/>
      <c r="X38" s="87"/>
      <c r="Y38" s="87"/>
      <c r="Z38" s="87"/>
      <c r="AA38" s="87"/>
      <c r="AB38" s="87"/>
      <c r="AC38" s="87"/>
      <c r="AD38" s="73"/>
      <c r="AE38" s="73"/>
      <c r="AF38" s="73"/>
      <c r="AG38" s="73"/>
      <c r="AH38" s="73"/>
      <c r="AI38" s="73"/>
      <c r="AJ38" s="73"/>
      <c r="AK38" s="73"/>
      <c r="AL38" s="73"/>
    </row>
    <row r="39" spans="1:38" ht="15.75" customHeight="1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1"/>
      <c r="T39" s="1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</row>
    <row r="40" spans="1:38" ht="15.75" customHeight="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1"/>
      <c r="T40" s="1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</row>
  </sheetData>
  <mergeCells count="45">
    <mergeCell ref="A36:I36"/>
    <mergeCell ref="U36:AC36"/>
    <mergeCell ref="A37:I37"/>
    <mergeCell ref="U37:AC37"/>
    <mergeCell ref="A38:I38"/>
    <mergeCell ref="U38:AC38"/>
    <mergeCell ref="A29:I29"/>
    <mergeCell ref="U29:AC29"/>
    <mergeCell ref="A33:I34"/>
    <mergeCell ref="U33:AC34"/>
    <mergeCell ref="A35:I35"/>
    <mergeCell ref="U35:AC35"/>
    <mergeCell ref="A26:I26"/>
    <mergeCell ref="U26:AC26"/>
    <mergeCell ref="A27:I27"/>
    <mergeCell ref="U27:AC27"/>
    <mergeCell ref="A28:I28"/>
    <mergeCell ref="U28:AC28"/>
    <mergeCell ref="A19:I19"/>
    <mergeCell ref="U19:AC19"/>
    <mergeCell ref="A20:I20"/>
    <mergeCell ref="U20:AC20"/>
    <mergeCell ref="A24:I25"/>
    <mergeCell ref="U24:AC25"/>
    <mergeCell ref="A18:I18"/>
    <mergeCell ref="U18:AC18"/>
    <mergeCell ref="J8:M9"/>
    <mergeCell ref="N8:N9"/>
    <mergeCell ref="O8:R9"/>
    <mergeCell ref="U8:AC8"/>
    <mergeCell ref="U9:AC9"/>
    <mergeCell ref="U10:AC10"/>
    <mergeCell ref="U11:AC11"/>
    <mergeCell ref="A15:I16"/>
    <mergeCell ref="U15:AC16"/>
    <mergeCell ref="A17:I17"/>
    <mergeCell ref="U17:AC17"/>
    <mergeCell ref="A6:G6"/>
    <mergeCell ref="J6:R7"/>
    <mergeCell ref="U6:AC7"/>
    <mergeCell ref="AF1:AL1"/>
    <mergeCell ref="AN1:AN4"/>
    <mergeCell ref="A2:I2"/>
    <mergeCell ref="D4:I4"/>
    <mergeCell ref="M4:N4"/>
  </mergeCells>
  <conditionalFormatting sqref="A8:G13">
    <cfRule type="expression" dxfId="35" priority="1">
      <formula>MONTH(A8)&lt;&gt;MONTH($A$6)</formula>
    </cfRule>
    <cfRule type="cellIs" dxfId="34" priority="2" operator="between">
      <formula>$J$8</formula>
      <formula>$O$8</formula>
    </cfRule>
    <cfRule type="expression" dxfId="33" priority="3" stopIfTrue="1">
      <formula>AND(NOT(A8=""),NOT(ISERROR(MATCH(A8,events_1,0))))</formula>
    </cfRule>
  </conditionalFormatting>
  <hyperlinks>
    <hyperlink ref="A2" r:id="rId1" display="More Calendars" xr:uid="{73A01D93-9E4E-4E34-BE2B-2FEDA482C519}"/>
    <hyperlink ref="A2:I2" r:id="rId2" display="Weekly Planner" xr:uid="{931FD72F-4193-48A4-BA94-31D1AE9A0126}"/>
  </hyperlinks>
  <printOptions horizontalCentered="1"/>
  <pageMargins left="0.5" right="0.5" top="0.5" bottom="0.5" header="0.3" footer="0.3"/>
  <pageSetup orientation="landscape" r:id="rId3"/>
  <headerFooter>
    <oddFooter>&amp;L&amp;8&amp;K01+046© 2021 Vertex42 LLC&amp;R&amp;8&amp;K01+046https://www.vertex42.com/calendars/weekly-planner.html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7D421-197E-4860-940D-1E98F03AA487}">
  <dimension ref="A1:AN40"/>
  <sheetViews>
    <sheetView showGridLines="0" zoomScaleNormal="100" workbookViewId="0"/>
  </sheetViews>
  <sheetFormatPr defaultRowHeight="12.75" x14ac:dyDescent="0.2"/>
  <cols>
    <col min="1" max="18" width="3.42578125" style="58" customWidth="1"/>
    <col min="19" max="20" width="2.85546875" style="58" customWidth="1"/>
    <col min="21" max="38" width="3.42578125" style="58" customWidth="1"/>
    <col min="39" max="39" width="3.7109375" style="58" customWidth="1"/>
    <col min="40" max="40" width="41.85546875" style="58" customWidth="1"/>
    <col min="41" max="16384" width="9.140625" style="58"/>
  </cols>
  <sheetData>
    <row r="1" spans="1:40" ht="24.75" customHeight="1" x14ac:dyDescent="0.2">
      <c r="A1" s="34" t="s">
        <v>101</v>
      </c>
      <c r="B1" s="35"/>
      <c r="C1" s="35"/>
      <c r="D1" s="35"/>
      <c r="E1" s="35"/>
      <c r="F1" s="35"/>
      <c r="G1" s="35"/>
      <c r="H1" s="35"/>
      <c r="I1" s="35"/>
      <c r="J1" s="36"/>
      <c r="K1" s="37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94" t="s">
        <v>92</v>
      </c>
      <c r="AG1" s="94"/>
      <c r="AH1" s="94"/>
      <c r="AI1" s="94"/>
      <c r="AJ1" s="94"/>
      <c r="AK1" s="94"/>
      <c r="AL1" s="94"/>
      <c r="AN1" s="76" t="s">
        <v>106</v>
      </c>
    </row>
    <row r="2" spans="1:40" x14ac:dyDescent="0.2">
      <c r="A2" s="77" t="s">
        <v>105</v>
      </c>
      <c r="B2" s="77"/>
      <c r="C2" s="77"/>
      <c r="D2" s="77"/>
      <c r="E2" s="77"/>
      <c r="F2" s="77"/>
      <c r="G2" s="77"/>
      <c r="H2" s="77"/>
      <c r="I2" s="77"/>
      <c r="J2" s="48"/>
      <c r="K2" s="48"/>
      <c r="L2" s="48"/>
      <c r="M2" s="48"/>
      <c r="N2" s="48"/>
      <c r="O2" s="48"/>
      <c r="P2" s="48"/>
      <c r="Q2" s="48"/>
      <c r="R2" s="2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72" t="s">
        <v>102</v>
      </c>
      <c r="AN2" s="76"/>
    </row>
    <row r="3" spans="1:40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N3" s="76"/>
    </row>
    <row r="4" spans="1:40" x14ac:dyDescent="0.2">
      <c r="A4" s="48"/>
      <c r="B4" s="48"/>
      <c r="C4" s="40" t="s">
        <v>77</v>
      </c>
      <c r="D4" s="78" cm="1">
        <f t="array" aca="1" ref="D4" ca="1">Week1!$D$4+7*(MID(CELL("filename",A1),FIND("]",CELL("filename",A1))+1,255)-1)</f>
        <v>44213</v>
      </c>
      <c r="E4" s="79"/>
      <c r="F4" s="79"/>
      <c r="G4" s="79"/>
      <c r="H4" s="79"/>
      <c r="I4" s="80"/>
      <c r="J4" s="48"/>
      <c r="K4" s="48"/>
      <c r="L4" s="40" t="s">
        <v>78</v>
      </c>
      <c r="M4" s="81">
        <v>1</v>
      </c>
      <c r="N4" s="82"/>
      <c r="O4" s="41" t="s">
        <v>84</v>
      </c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N4" s="76"/>
    </row>
    <row r="5" spans="1:40" x14ac:dyDescent="0.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40" ht="15.75" customHeight="1" x14ac:dyDescent="0.2">
      <c r="A6" s="93">
        <f ca="1">DATE(YEAR(J8),MONTH(J8),1)</f>
        <v>44197</v>
      </c>
      <c r="B6" s="93"/>
      <c r="C6" s="93"/>
      <c r="D6" s="93"/>
      <c r="E6" s="93"/>
      <c r="F6" s="93"/>
      <c r="G6" s="93"/>
      <c r="J6" s="83" t="s">
        <v>100</v>
      </c>
      <c r="K6" s="83"/>
      <c r="L6" s="83"/>
      <c r="M6" s="83"/>
      <c r="N6" s="83"/>
      <c r="O6" s="83"/>
      <c r="P6" s="83"/>
      <c r="Q6" s="83"/>
      <c r="R6" s="83"/>
      <c r="S6" s="1"/>
      <c r="T6" s="1"/>
      <c r="U6" s="86">
        <f ca="1">A33+1</f>
        <v>44216</v>
      </c>
      <c r="V6" s="86"/>
      <c r="W6" s="86"/>
      <c r="X6" s="86"/>
      <c r="Y6" s="86"/>
      <c r="Z6" s="86"/>
      <c r="AA6" s="86"/>
      <c r="AB6" s="86"/>
      <c r="AC6" s="86"/>
      <c r="AD6" s="74"/>
      <c r="AE6" s="74"/>
      <c r="AF6" s="74"/>
      <c r="AG6" s="74"/>
      <c r="AH6" s="74"/>
      <c r="AI6" s="74"/>
      <c r="AJ6" s="74"/>
      <c r="AK6" s="74"/>
      <c r="AL6" s="74"/>
      <c r="AN6" s="54"/>
    </row>
    <row r="7" spans="1:40" ht="15.75" customHeight="1" x14ac:dyDescent="0.2">
      <c r="A7" s="69" t="str">
        <f>CHOOSE(1+MOD($M$4+1-2,7),"Su","M","Tu","W","Th","F","Sa")</f>
        <v>Su</v>
      </c>
      <c r="B7" s="69" t="str">
        <f>CHOOSE(1+MOD($M$4+2-2,7),"Su","M","Tu","W","Th","F","Sa")</f>
        <v>M</v>
      </c>
      <c r="C7" s="69" t="str">
        <f>CHOOSE(1+MOD($M$4+3-2,7),"Su","M","Tu","W","Th","F","Sa")</f>
        <v>Tu</v>
      </c>
      <c r="D7" s="69" t="str">
        <f>CHOOSE(1+MOD($M$4+4-2,7),"Su","M","Tu","W","Th","F","Sa")</f>
        <v>W</v>
      </c>
      <c r="E7" s="69" t="str">
        <f>CHOOSE(1+MOD($M$4+5-2,7),"Su","M","Tu","W","Th","F","Sa")</f>
        <v>Th</v>
      </c>
      <c r="F7" s="69" t="str">
        <f>CHOOSE(1+MOD($M$4+6-2,7),"Su","M","Tu","W","Th","F","Sa")</f>
        <v>F</v>
      </c>
      <c r="G7" s="69" t="str">
        <f>CHOOSE(1+MOD($M$4+7-2,7),"Su","M","Tu","W","Th","F","Sa")</f>
        <v>Sa</v>
      </c>
      <c r="J7" s="84"/>
      <c r="K7" s="84"/>
      <c r="L7" s="84"/>
      <c r="M7" s="84"/>
      <c r="N7" s="84"/>
      <c r="O7" s="84"/>
      <c r="P7" s="84"/>
      <c r="Q7" s="84"/>
      <c r="R7" s="84"/>
      <c r="S7" s="1"/>
      <c r="T7" s="1"/>
      <c r="U7" s="86"/>
      <c r="V7" s="86"/>
      <c r="W7" s="86"/>
      <c r="X7" s="86"/>
      <c r="Y7" s="86"/>
      <c r="Z7" s="86"/>
      <c r="AA7" s="86"/>
      <c r="AB7" s="86"/>
      <c r="AC7" s="86"/>
      <c r="AD7" s="74"/>
      <c r="AE7" s="74"/>
      <c r="AF7" s="74"/>
      <c r="AG7" s="74"/>
      <c r="AH7" s="74"/>
      <c r="AI7" s="74"/>
      <c r="AJ7" s="74"/>
      <c r="AK7" s="74"/>
      <c r="AL7" s="74"/>
      <c r="AN7" s="54"/>
    </row>
    <row r="8" spans="1:40" ht="15.75" customHeight="1" x14ac:dyDescent="0.2">
      <c r="A8" s="50">
        <f ca="1">$A$6-(WEEKDAY($A$6,1)-($M$4-1))-IF((WEEKDAY($A$6,1)-($M$4-1))&lt;=0,7,0)+1</f>
        <v>44192</v>
      </c>
      <c r="B8" s="50">
        <f t="shared" ref="B8:B13" ca="1" si="0">A8+1</f>
        <v>44193</v>
      </c>
      <c r="C8" s="50">
        <f t="shared" ref="C8:G13" ca="1" si="1">B8+1</f>
        <v>44194</v>
      </c>
      <c r="D8" s="50">
        <f t="shared" ca="1" si="1"/>
        <v>44195</v>
      </c>
      <c r="E8" s="50">
        <f t="shared" ca="1" si="1"/>
        <v>44196</v>
      </c>
      <c r="F8" s="50">
        <f t="shared" ca="1" si="1"/>
        <v>44197</v>
      </c>
      <c r="G8" s="50">
        <f t="shared" ca="1" si="1"/>
        <v>44198</v>
      </c>
      <c r="J8" s="89">
        <f ca="1">D4</f>
        <v>44213</v>
      </c>
      <c r="K8" s="89"/>
      <c r="L8" s="89"/>
      <c r="M8" s="89"/>
      <c r="N8" s="91" t="s">
        <v>99</v>
      </c>
      <c r="O8" s="89">
        <f ca="1">J8+6</f>
        <v>44219</v>
      </c>
      <c r="P8" s="89"/>
      <c r="Q8" s="89"/>
      <c r="R8" s="89"/>
      <c r="S8" s="39"/>
      <c r="T8" s="1"/>
      <c r="U8" s="85" t="str">
        <f ca="1">IFERROR(INDEX(events,MATCH(U6,events_1,0))," - ")</f>
        <v xml:space="preserve"> - </v>
      </c>
      <c r="V8" s="85"/>
      <c r="W8" s="85"/>
      <c r="X8" s="85"/>
      <c r="Y8" s="85"/>
      <c r="Z8" s="85"/>
      <c r="AA8" s="85"/>
      <c r="AB8" s="85"/>
      <c r="AC8" s="85"/>
      <c r="AD8" s="74"/>
      <c r="AE8" s="74"/>
      <c r="AF8" s="74"/>
      <c r="AG8" s="74"/>
      <c r="AH8" s="74"/>
      <c r="AI8" s="74"/>
      <c r="AJ8" s="74"/>
      <c r="AK8" s="74"/>
      <c r="AL8" s="74"/>
      <c r="AN8" s="54"/>
    </row>
    <row r="9" spans="1:40" ht="15.75" customHeight="1" x14ac:dyDescent="0.2">
      <c r="A9" s="50">
        <f ca="1">G8+1</f>
        <v>44199</v>
      </c>
      <c r="B9" s="50">
        <f t="shared" ca="1" si="0"/>
        <v>44200</v>
      </c>
      <c r="C9" s="50">
        <f t="shared" ca="1" si="1"/>
        <v>44201</v>
      </c>
      <c r="D9" s="50">
        <f t="shared" ca="1" si="1"/>
        <v>44202</v>
      </c>
      <c r="E9" s="50">
        <f t="shared" ca="1" si="1"/>
        <v>44203</v>
      </c>
      <c r="F9" s="50">
        <f t="shared" ca="1" si="1"/>
        <v>44204</v>
      </c>
      <c r="G9" s="50">
        <f t="shared" ca="1" si="1"/>
        <v>44205</v>
      </c>
      <c r="J9" s="90"/>
      <c r="K9" s="90"/>
      <c r="L9" s="90"/>
      <c r="M9" s="90"/>
      <c r="N9" s="92"/>
      <c r="O9" s="90"/>
      <c r="P9" s="90"/>
      <c r="Q9" s="90"/>
      <c r="R9" s="90"/>
      <c r="S9" s="1"/>
      <c r="T9" s="1"/>
      <c r="U9" s="85" t="str">
        <f ca="1">IFERROR(INDEX(events,MATCH(U6,events_2,0))," - ")</f>
        <v xml:space="preserve"> - </v>
      </c>
      <c r="V9" s="85"/>
      <c r="W9" s="85"/>
      <c r="X9" s="85"/>
      <c r="Y9" s="85"/>
      <c r="Z9" s="85"/>
      <c r="AA9" s="85"/>
      <c r="AB9" s="85"/>
      <c r="AC9" s="85"/>
      <c r="AD9" s="74"/>
      <c r="AE9" s="74"/>
      <c r="AF9" s="74"/>
      <c r="AG9" s="74"/>
      <c r="AH9" s="74"/>
      <c r="AI9" s="74"/>
      <c r="AJ9" s="74"/>
      <c r="AK9" s="74"/>
      <c r="AL9" s="74"/>
      <c r="AN9" s="54"/>
    </row>
    <row r="10" spans="1:40" ht="15.75" customHeight="1" x14ac:dyDescent="0.2">
      <c r="A10" s="50">
        <f ca="1">G9+1</f>
        <v>44206</v>
      </c>
      <c r="B10" s="50">
        <f t="shared" ca="1" si="0"/>
        <v>44207</v>
      </c>
      <c r="C10" s="50">
        <f t="shared" ca="1" si="1"/>
        <v>44208</v>
      </c>
      <c r="D10" s="50">
        <f t="shared" ca="1" si="1"/>
        <v>44209</v>
      </c>
      <c r="E10" s="50">
        <f t="shared" ca="1" si="1"/>
        <v>44210</v>
      </c>
      <c r="F10" s="50">
        <f t="shared" ca="1" si="1"/>
        <v>44211</v>
      </c>
      <c r="G10" s="50">
        <f t="shared" ca="1" si="1"/>
        <v>44212</v>
      </c>
      <c r="J10" s="1"/>
      <c r="K10" s="1"/>
      <c r="L10" s="1"/>
      <c r="M10" s="1"/>
      <c r="N10" s="1"/>
      <c r="O10" s="1"/>
      <c r="P10" s="1"/>
      <c r="Q10" s="1"/>
      <c r="R10" s="70"/>
      <c r="S10" s="1"/>
      <c r="T10" s="1"/>
      <c r="U10" s="85" t="str">
        <f ca="1">IFERROR(INDEX(events,MATCH(U6,events_3,0))," - ")</f>
        <v xml:space="preserve"> - </v>
      </c>
      <c r="V10" s="85"/>
      <c r="W10" s="85"/>
      <c r="X10" s="85"/>
      <c r="Y10" s="85"/>
      <c r="Z10" s="85"/>
      <c r="AA10" s="85"/>
      <c r="AB10" s="85"/>
      <c r="AC10" s="85"/>
      <c r="AD10" s="74"/>
      <c r="AE10" s="74"/>
      <c r="AF10" s="74"/>
      <c r="AG10" s="74"/>
      <c r="AH10" s="74"/>
      <c r="AI10" s="74"/>
      <c r="AJ10" s="74"/>
      <c r="AK10" s="74"/>
      <c r="AL10" s="74"/>
    </row>
    <row r="11" spans="1:40" ht="15.75" customHeight="1" x14ac:dyDescent="0.2">
      <c r="A11" s="50">
        <f ca="1">G10+1</f>
        <v>44213</v>
      </c>
      <c r="B11" s="50">
        <f t="shared" ca="1" si="0"/>
        <v>44214</v>
      </c>
      <c r="C11" s="50">
        <f t="shared" ca="1" si="1"/>
        <v>44215</v>
      </c>
      <c r="D11" s="50">
        <f t="shared" ca="1" si="1"/>
        <v>44216</v>
      </c>
      <c r="E11" s="50">
        <f t="shared" ca="1" si="1"/>
        <v>44217</v>
      </c>
      <c r="F11" s="50">
        <f t="shared" ca="1" si="1"/>
        <v>44218</v>
      </c>
      <c r="G11" s="50">
        <f t="shared" ca="1" si="1"/>
        <v>44219</v>
      </c>
      <c r="J11" s="71"/>
      <c r="K11" s="1"/>
      <c r="L11" s="1"/>
      <c r="M11" s="1"/>
      <c r="N11" s="1"/>
      <c r="O11" s="1"/>
      <c r="P11" s="1"/>
      <c r="Q11" s="1"/>
      <c r="R11" s="1"/>
      <c r="S11" s="1"/>
      <c r="T11" s="1"/>
      <c r="U11" s="85" t="str">
        <f ca="1">IFERROR(INDEX(events,MATCH(U6,events_4,0))," - ")</f>
        <v xml:space="preserve"> - </v>
      </c>
      <c r="V11" s="85"/>
      <c r="W11" s="85"/>
      <c r="X11" s="85"/>
      <c r="Y11" s="85"/>
      <c r="Z11" s="85"/>
      <c r="AA11" s="85"/>
      <c r="AB11" s="85"/>
      <c r="AC11" s="85"/>
      <c r="AD11" s="74"/>
      <c r="AE11" s="74"/>
      <c r="AF11" s="74"/>
      <c r="AG11" s="74"/>
      <c r="AH11" s="74"/>
      <c r="AI11" s="74"/>
      <c r="AJ11" s="74"/>
      <c r="AK11" s="74"/>
      <c r="AL11" s="74"/>
    </row>
    <row r="12" spans="1:40" ht="15.75" customHeight="1" x14ac:dyDescent="0.2">
      <c r="A12" s="50">
        <f ca="1">G11+1</f>
        <v>44220</v>
      </c>
      <c r="B12" s="50">
        <f t="shared" ca="1" si="0"/>
        <v>44221</v>
      </c>
      <c r="C12" s="50">
        <f t="shared" ca="1" si="1"/>
        <v>44222</v>
      </c>
      <c r="D12" s="50">
        <f t="shared" ca="1" si="1"/>
        <v>44223</v>
      </c>
      <c r="E12" s="50">
        <f t="shared" ca="1" si="1"/>
        <v>44224</v>
      </c>
      <c r="F12" s="50">
        <f t="shared" ca="1" si="1"/>
        <v>44225</v>
      </c>
      <c r="G12" s="50">
        <f t="shared" ca="1" si="1"/>
        <v>44226</v>
      </c>
      <c r="H12" s="1"/>
      <c r="I12" s="1"/>
      <c r="J12" s="1"/>
      <c r="K12" s="1"/>
      <c r="S12" s="1"/>
      <c r="T12" s="1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</row>
    <row r="13" spans="1:40" ht="15.75" customHeight="1" x14ac:dyDescent="0.2">
      <c r="A13" s="50">
        <f ca="1">G12+1</f>
        <v>44227</v>
      </c>
      <c r="B13" s="50">
        <f t="shared" ca="1" si="0"/>
        <v>44228</v>
      </c>
      <c r="C13" s="50">
        <f t="shared" ca="1" si="1"/>
        <v>44229</v>
      </c>
      <c r="D13" s="50">
        <f t="shared" ca="1" si="1"/>
        <v>44230</v>
      </c>
      <c r="E13" s="50">
        <f t="shared" ca="1" si="1"/>
        <v>44231</v>
      </c>
      <c r="F13" s="50">
        <f t="shared" ca="1" si="1"/>
        <v>44232</v>
      </c>
      <c r="G13" s="50">
        <f t="shared" ca="1" si="1"/>
        <v>44233</v>
      </c>
      <c r="H13" s="1"/>
      <c r="I13" s="1"/>
      <c r="J13" s="1"/>
      <c r="K13" s="1"/>
      <c r="S13" s="1"/>
      <c r="T13" s="1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</row>
    <row r="14" spans="1:40" ht="15.75" customHeight="1" x14ac:dyDescent="0.2"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</row>
    <row r="15" spans="1:40" ht="15.75" customHeight="1" x14ac:dyDescent="0.2">
      <c r="A15" s="88">
        <f ca="1">J8</f>
        <v>44213</v>
      </c>
      <c r="B15" s="88"/>
      <c r="C15" s="88"/>
      <c r="D15" s="88"/>
      <c r="E15" s="88"/>
      <c r="F15" s="88"/>
      <c r="G15" s="88"/>
      <c r="H15" s="88"/>
      <c r="I15" s="88"/>
      <c r="J15" s="73"/>
      <c r="K15" s="73"/>
      <c r="L15" s="73"/>
      <c r="M15" s="73"/>
      <c r="N15" s="73"/>
      <c r="O15" s="73"/>
      <c r="P15" s="73"/>
      <c r="Q15" s="73"/>
      <c r="R15" s="73"/>
      <c r="S15" s="1"/>
      <c r="T15" s="1"/>
      <c r="U15" s="86">
        <f ca="1">U6+1</f>
        <v>44217</v>
      </c>
      <c r="V15" s="86"/>
      <c r="W15" s="86"/>
      <c r="X15" s="86"/>
      <c r="Y15" s="86"/>
      <c r="Z15" s="86"/>
      <c r="AA15" s="86"/>
      <c r="AB15" s="86"/>
      <c r="AC15" s="86"/>
      <c r="AD15" s="74"/>
      <c r="AE15" s="74"/>
      <c r="AF15" s="74"/>
      <c r="AG15" s="74"/>
      <c r="AH15" s="74"/>
      <c r="AI15" s="74"/>
      <c r="AJ15" s="74"/>
      <c r="AK15" s="74"/>
      <c r="AL15" s="74"/>
    </row>
    <row r="16" spans="1:40" ht="15.75" customHeight="1" x14ac:dyDescent="0.2">
      <c r="A16" s="88"/>
      <c r="B16" s="88"/>
      <c r="C16" s="88"/>
      <c r="D16" s="88"/>
      <c r="E16" s="88"/>
      <c r="F16" s="88"/>
      <c r="G16" s="88"/>
      <c r="H16" s="88"/>
      <c r="I16" s="88"/>
      <c r="J16" s="73"/>
      <c r="K16" s="73"/>
      <c r="L16" s="73"/>
      <c r="M16" s="73"/>
      <c r="N16" s="73"/>
      <c r="O16" s="73"/>
      <c r="P16" s="73"/>
      <c r="Q16" s="73"/>
      <c r="R16" s="73"/>
      <c r="S16" s="1"/>
      <c r="T16" s="1"/>
      <c r="U16" s="86"/>
      <c r="V16" s="86"/>
      <c r="W16" s="86"/>
      <c r="X16" s="86"/>
      <c r="Y16" s="86"/>
      <c r="Z16" s="86"/>
      <c r="AA16" s="86"/>
      <c r="AB16" s="86"/>
      <c r="AC16" s="86"/>
      <c r="AD16" s="74"/>
      <c r="AE16" s="74"/>
      <c r="AF16" s="74"/>
      <c r="AG16" s="74"/>
      <c r="AH16" s="74"/>
      <c r="AI16" s="74"/>
      <c r="AJ16" s="74"/>
      <c r="AK16" s="74"/>
      <c r="AL16" s="74"/>
    </row>
    <row r="17" spans="1:38" ht="15.75" customHeight="1" x14ac:dyDescent="0.2">
      <c r="A17" s="87" t="str">
        <f ca="1">IFERROR(INDEX(events,MATCH(A15,events_1,0))," - ")</f>
        <v xml:space="preserve"> - </v>
      </c>
      <c r="B17" s="87"/>
      <c r="C17" s="87"/>
      <c r="D17" s="87"/>
      <c r="E17" s="87"/>
      <c r="F17" s="87"/>
      <c r="G17" s="87"/>
      <c r="H17" s="87"/>
      <c r="I17" s="87"/>
      <c r="J17" s="73"/>
      <c r="K17" s="73"/>
      <c r="L17" s="73"/>
      <c r="M17" s="73"/>
      <c r="N17" s="73"/>
      <c r="O17" s="73"/>
      <c r="P17" s="73"/>
      <c r="Q17" s="73"/>
      <c r="R17" s="73"/>
      <c r="S17" s="1"/>
      <c r="T17" s="1"/>
      <c r="U17" s="85" t="str">
        <f ca="1">IFERROR(INDEX(events,MATCH(U15,events_1,0))," - ")</f>
        <v xml:space="preserve"> - </v>
      </c>
      <c r="V17" s="85"/>
      <c r="W17" s="85"/>
      <c r="X17" s="85"/>
      <c r="Y17" s="85"/>
      <c r="Z17" s="85"/>
      <c r="AA17" s="85"/>
      <c r="AB17" s="85"/>
      <c r="AC17" s="85"/>
      <c r="AD17" s="74"/>
      <c r="AE17" s="74"/>
      <c r="AF17" s="74"/>
      <c r="AG17" s="74"/>
      <c r="AH17" s="74"/>
      <c r="AI17" s="74"/>
      <c r="AJ17" s="74"/>
      <c r="AK17" s="74"/>
      <c r="AL17" s="74"/>
    </row>
    <row r="18" spans="1:38" ht="15.75" customHeight="1" x14ac:dyDescent="0.2">
      <c r="A18" s="87" t="str">
        <f ca="1">IFERROR(INDEX(events,MATCH(A15,events_2,0))," - ")</f>
        <v xml:space="preserve"> - </v>
      </c>
      <c r="B18" s="87"/>
      <c r="C18" s="87"/>
      <c r="D18" s="87"/>
      <c r="E18" s="87"/>
      <c r="F18" s="87"/>
      <c r="G18" s="87"/>
      <c r="H18" s="87"/>
      <c r="I18" s="87"/>
      <c r="J18" s="73"/>
      <c r="K18" s="73"/>
      <c r="L18" s="73"/>
      <c r="M18" s="73"/>
      <c r="N18" s="73"/>
      <c r="O18" s="73"/>
      <c r="P18" s="73"/>
      <c r="Q18" s="73"/>
      <c r="R18" s="73"/>
      <c r="S18" s="1"/>
      <c r="T18" s="1"/>
      <c r="U18" s="85" t="str">
        <f ca="1">IFERROR(INDEX(events,MATCH(U15,events_2,0))," - ")</f>
        <v xml:space="preserve"> - </v>
      </c>
      <c r="V18" s="85"/>
      <c r="W18" s="85"/>
      <c r="X18" s="85"/>
      <c r="Y18" s="85"/>
      <c r="Z18" s="85"/>
      <c r="AA18" s="85"/>
      <c r="AB18" s="85"/>
      <c r="AC18" s="85"/>
      <c r="AD18" s="74"/>
      <c r="AE18" s="74"/>
      <c r="AF18" s="74"/>
      <c r="AG18" s="74"/>
      <c r="AH18" s="74"/>
      <c r="AI18" s="74"/>
      <c r="AJ18" s="74"/>
      <c r="AK18" s="74"/>
      <c r="AL18" s="74"/>
    </row>
    <row r="19" spans="1:38" ht="15.75" customHeight="1" x14ac:dyDescent="0.2">
      <c r="A19" s="87" t="str">
        <f ca="1">IFERROR(INDEX(events,MATCH(A15,events_3,0))," - ")</f>
        <v xml:space="preserve"> - </v>
      </c>
      <c r="B19" s="87"/>
      <c r="C19" s="87"/>
      <c r="D19" s="87"/>
      <c r="E19" s="87"/>
      <c r="F19" s="87"/>
      <c r="G19" s="87"/>
      <c r="H19" s="87"/>
      <c r="I19" s="87"/>
      <c r="J19" s="73"/>
      <c r="K19" s="73"/>
      <c r="L19" s="73"/>
      <c r="M19" s="73"/>
      <c r="N19" s="73"/>
      <c r="O19" s="73"/>
      <c r="P19" s="73"/>
      <c r="Q19" s="73"/>
      <c r="R19" s="73"/>
      <c r="S19" s="1"/>
      <c r="T19" s="1"/>
      <c r="U19" s="85" t="str">
        <f ca="1">IFERROR(INDEX(events,MATCH(U15,events_3,0))," - ")</f>
        <v xml:space="preserve"> - </v>
      </c>
      <c r="V19" s="85"/>
      <c r="W19" s="85"/>
      <c r="X19" s="85"/>
      <c r="Y19" s="85"/>
      <c r="Z19" s="85"/>
      <c r="AA19" s="85"/>
      <c r="AB19" s="85"/>
      <c r="AC19" s="85"/>
      <c r="AD19" s="74"/>
      <c r="AE19" s="74"/>
      <c r="AF19" s="74"/>
      <c r="AG19" s="74"/>
      <c r="AH19" s="74"/>
      <c r="AI19" s="74"/>
      <c r="AJ19" s="74"/>
      <c r="AK19" s="74"/>
      <c r="AL19" s="74"/>
    </row>
    <row r="20" spans="1:38" ht="15.75" customHeight="1" x14ac:dyDescent="0.2">
      <c r="A20" s="87" t="str">
        <f ca="1">IFERROR(INDEX(events,MATCH(A15,events_4,0))," - ")</f>
        <v xml:space="preserve"> - </v>
      </c>
      <c r="B20" s="87"/>
      <c r="C20" s="87"/>
      <c r="D20" s="87"/>
      <c r="E20" s="87"/>
      <c r="F20" s="87"/>
      <c r="G20" s="87"/>
      <c r="H20" s="87"/>
      <c r="I20" s="87"/>
      <c r="J20" s="73"/>
      <c r="K20" s="73"/>
      <c r="L20" s="73"/>
      <c r="M20" s="73"/>
      <c r="N20" s="73"/>
      <c r="O20" s="73"/>
      <c r="P20" s="73"/>
      <c r="Q20" s="73"/>
      <c r="R20" s="73"/>
      <c r="S20" s="1"/>
      <c r="T20" s="1"/>
      <c r="U20" s="85" t="str">
        <f ca="1">IFERROR(INDEX(events,MATCH(U15,events_4,0))," - ")</f>
        <v xml:space="preserve"> - </v>
      </c>
      <c r="V20" s="85"/>
      <c r="W20" s="85"/>
      <c r="X20" s="85"/>
      <c r="Y20" s="85"/>
      <c r="Z20" s="85"/>
      <c r="AA20" s="85"/>
      <c r="AB20" s="85"/>
      <c r="AC20" s="85"/>
      <c r="AD20" s="74"/>
      <c r="AE20" s="74"/>
      <c r="AF20" s="74"/>
      <c r="AG20" s="74"/>
      <c r="AH20" s="74"/>
      <c r="AI20" s="74"/>
      <c r="AJ20" s="74"/>
      <c r="AK20" s="74"/>
      <c r="AL20" s="74"/>
    </row>
    <row r="21" spans="1:38" ht="15.75" customHeight="1" x14ac:dyDescent="0.2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1"/>
      <c r="T21" s="1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</row>
    <row r="22" spans="1:38" ht="15.7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1"/>
      <c r="T22" s="1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</row>
    <row r="23" spans="1:38" ht="15.75" customHeight="1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1"/>
      <c r="T23" s="1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</row>
    <row r="24" spans="1:38" ht="15.75" customHeight="1" x14ac:dyDescent="0.2">
      <c r="A24" s="86">
        <f ca="1">A15+1</f>
        <v>44214</v>
      </c>
      <c r="B24" s="86"/>
      <c r="C24" s="86"/>
      <c r="D24" s="86"/>
      <c r="E24" s="86"/>
      <c r="F24" s="86"/>
      <c r="G24" s="86"/>
      <c r="H24" s="86"/>
      <c r="I24" s="86"/>
      <c r="J24" s="74"/>
      <c r="K24" s="74"/>
      <c r="L24" s="74"/>
      <c r="M24" s="74"/>
      <c r="N24" s="74"/>
      <c r="O24" s="74"/>
      <c r="P24" s="74"/>
      <c r="Q24" s="74"/>
      <c r="R24" s="74"/>
      <c r="S24" s="1"/>
      <c r="T24" s="1"/>
      <c r="U24" s="86">
        <f ca="1">U15+1</f>
        <v>44218</v>
      </c>
      <c r="V24" s="86"/>
      <c r="W24" s="86"/>
      <c r="X24" s="86"/>
      <c r="Y24" s="86"/>
      <c r="Z24" s="86"/>
      <c r="AA24" s="86"/>
      <c r="AB24" s="86"/>
      <c r="AC24" s="86"/>
      <c r="AD24" s="74"/>
      <c r="AE24" s="74"/>
      <c r="AF24" s="74"/>
      <c r="AG24" s="74"/>
      <c r="AH24" s="74"/>
      <c r="AI24" s="74"/>
      <c r="AJ24" s="74"/>
      <c r="AK24" s="74"/>
      <c r="AL24" s="74"/>
    </row>
    <row r="25" spans="1:38" ht="15.75" customHeight="1" x14ac:dyDescent="0.2">
      <c r="A25" s="86"/>
      <c r="B25" s="86"/>
      <c r="C25" s="86"/>
      <c r="D25" s="86"/>
      <c r="E25" s="86"/>
      <c r="F25" s="86"/>
      <c r="G25" s="86"/>
      <c r="H25" s="86"/>
      <c r="I25" s="86"/>
      <c r="J25" s="74"/>
      <c r="K25" s="74"/>
      <c r="L25" s="74"/>
      <c r="M25" s="74"/>
      <c r="N25" s="74"/>
      <c r="O25" s="74"/>
      <c r="P25" s="74"/>
      <c r="Q25" s="74"/>
      <c r="R25" s="74"/>
      <c r="S25" s="1"/>
      <c r="T25" s="1"/>
      <c r="U25" s="86"/>
      <c r="V25" s="86"/>
      <c r="W25" s="86"/>
      <c r="X25" s="86"/>
      <c r="Y25" s="86"/>
      <c r="Z25" s="86"/>
      <c r="AA25" s="86"/>
      <c r="AB25" s="86"/>
      <c r="AC25" s="86"/>
      <c r="AD25" s="74"/>
      <c r="AE25" s="74"/>
      <c r="AF25" s="74"/>
      <c r="AG25" s="74"/>
      <c r="AH25" s="74"/>
      <c r="AI25" s="74"/>
      <c r="AJ25" s="74"/>
      <c r="AK25" s="74"/>
      <c r="AL25" s="74"/>
    </row>
    <row r="26" spans="1:38" ht="15.75" customHeight="1" x14ac:dyDescent="0.2">
      <c r="A26" s="85" t="str">
        <f ca="1">IFERROR(INDEX(events,MATCH(A24,events_1,0))," - ")</f>
        <v>ML King Day</v>
      </c>
      <c r="B26" s="85"/>
      <c r="C26" s="85"/>
      <c r="D26" s="85"/>
      <c r="E26" s="85"/>
      <c r="F26" s="85"/>
      <c r="G26" s="85"/>
      <c r="H26" s="85"/>
      <c r="I26" s="85"/>
      <c r="J26" s="74"/>
      <c r="K26" s="74"/>
      <c r="L26" s="74"/>
      <c r="M26" s="74"/>
      <c r="N26" s="74"/>
      <c r="O26" s="74"/>
      <c r="P26" s="74"/>
      <c r="Q26" s="74"/>
      <c r="R26" s="74"/>
      <c r="S26" s="1"/>
      <c r="T26" s="1"/>
      <c r="U26" s="85" t="str">
        <f ca="1">IFERROR(INDEX(events,MATCH(U24,events_1,0))," - ")</f>
        <v xml:space="preserve"> - </v>
      </c>
      <c r="V26" s="85"/>
      <c r="W26" s="85"/>
      <c r="X26" s="85"/>
      <c r="Y26" s="85"/>
      <c r="Z26" s="85"/>
      <c r="AA26" s="85"/>
      <c r="AB26" s="85"/>
      <c r="AC26" s="85"/>
      <c r="AD26" s="74"/>
      <c r="AE26" s="74"/>
      <c r="AF26" s="74"/>
      <c r="AG26" s="74"/>
      <c r="AH26" s="74"/>
      <c r="AI26" s="74"/>
      <c r="AJ26" s="74"/>
      <c r="AK26" s="74"/>
      <c r="AL26" s="74"/>
    </row>
    <row r="27" spans="1:38" ht="15.75" customHeight="1" x14ac:dyDescent="0.2">
      <c r="A27" s="85" t="str">
        <f ca="1">IFERROR(INDEX(events,MATCH(A24,events_2,0))," - ")</f>
        <v xml:space="preserve"> - </v>
      </c>
      <c r="B27" s="85"/>
      <c r="C27" s="85"/>
      <c r="D27" s="85"/>
      <c r="E27" s="85"/>
      <c r="F27" s="85"/>
      <c r="G27" s="85"/>
      <c r="H27" s="85"/>
      <c r="I27" s="85"/>
      <c r="J27" s="74"/>
      <c r="K27" s="74"/>
      <c r="L27" s="74"/>
      <c r="M27" s="74"/>
      <c r="N27" s="74"/>
      <c r="O27" s="74"/>
      <c r="P27" s="74"/>
      <c r="Q27" s="74"/>
      <c r="R27" s="74"/>
      <c r="S27" s="1"/>
      <c r="T27" s="1"/>
      <c r="U27" s="85" t="str">
        <f ca="1">IFERROR(INDEX(events,MATCH(U24,events_2,0))," - ")</f>
        <v xml:space="preserve"> - </v>
      </c>
      <c r="V27" s="85"/>
      <c r="W27" s="85"/>
      <c r="X27" s="85"/>
      <c r="Y27" s="85"/>
      <c r="Z27" s="85"/>
      <c r="AA27" s="85"/>
      <c r="AB27" s="85"/>
      <c r="AC27" s="85"/>
      <c r="AD27" s="74"/>
      <c r="AE27" s="74"/>
      <c r="AF27" s="74"/>
      <c r="AG27" s="74"/>
      <c r="AH27" s="74"/>
      <c r="AI27" s="74"/>
      <c r="AJ27" s="74"/>
      <c r="AK27" s="74"/>
      <c r="AL27" s="74"/>
    </row>
    <row r="28" spans="1:38" ht="15.75" customHeight="1" x14ac:dyDescent="0.2">
      <c r="A28" s="85" t="str">
        <f ca="1">IFERROR(INDEX(events,MATCH(A24,events_3,0))," - ")</f>
        <v xml:space="preserve"> - </v>
      </c>
      <c r="B28" s="85"/>
      <c r="C28" s="85"/>
      <c r="D28" s="85"/>
      <c r="E28" s="85"/>
      <c r="F28" s="85"/>
      <c r="G28" s="85"/>
      <c r="H28" s="85"/>
      <c r="I28" s="85"/>
      <c r="J28" s="74"/>
      <c r="K28" s="74"/>
      <c r="L28" s="74"/>
      <c r="M28" s="74"/>
      <c r="N28" s="74"/>
      <c r="O28" s="74"/>
      <c r="P28" s="74"/>
      <c r="Q28" s="74"/>
      <c r="R28" s="74"/>
      <c r="S28" s="1"/>
      <c r="T28" s="1"/>
      <c r="U28" s="85" t="str">
        <f ca="1">IFERROR(INDEX(events,MATCH(U24,events_3,0))," - ")</f>
        <v xml:space="preserve"> - </v>
      </c>
      <c r="V28" s="85"/>
      <c r="W28" s="85"/>
      <c r="X28" s="85"/>
      <c r="Y28" s="85"/>
      <c r="Z28" s="85"/>
      <c r="AA28" s="85"/>
      <c r="AB28" s="85"/>
      <c r="AC28" s="85"/>
      <c r="AD28" s="74"/>
      <c r="AE28" s="74"/>
      <c r="AF28" s="74"/>
      <c r="AG28" s="74"/>
      <c r="AH28" s="74"/>
      <c r="AI28" s="74"/>
      <c r="AJ28" s="74"/>
      <c r="AK28" s="74"/>
      <c r="AL28" s="74"/>
    </row>
    <row r="29" spans="1:38" ht="15.75" customHeight="1" x14ac:dyDescent="0.2">
      <c r="A29" s="85" t="str">
        <f ca="1">IFERROR(INDEX(events,MATCH(A24,events_4,0))," - ")</f>
        <v xml:space="preserve"> - </v>
      </c>
      <c r="B29" s="85"/>
      <c r="C29" s="85"/>
      <c r="D29" s="85"/>
      <c r="E29" s="85"/>
      <c r="F29" s="85"/>
      <c r="G29" s="85"/>
      <c r="H29" s="85"/>
      <c r="I29" s="85"/>
      <c r="J29" s="74"/>
      <c r="K29" s="74"/>
      <c r="L29" s="74"/>
      <c r="M29" s="74"/>
      <c r="N29" s="74"/>
      <c r="O29" s="74"/>
      <c r="P29" s="74"/>
      <c r="Q29" s="74"/>
      <c r="R29" s="74"/>
      <c r="S29" s="1"/>
      <c r="T29" s="1"/>
      <c r="U29" s="85" t="str">
        <f ca="1">IFERROR(INDEX(events,MATCH(U24,events_4,0))," - ")</f>
        <v xml:space="preserve"> - </v>
      </c>
      <c r="V29" s="85"/>
      <c r="W29" s="85"/>
      <c r="X29" s="85"/>
      <c r="Y29" s="85"/>
      <c r="Z29" s="85"/>
      <c r="AA29" s="85"/>
      <c r="AB29" s="85"/>
      <c r="AC29" s="85"/>
      <c r="AD29" s="74"/>
      <c r="AE29" s="74"/>
      <c r="AF29" s="74"/>
      <c r="AG29" s="74"/>
      <c r="AH29" s="74"/>
      <c r="AI29" s="74"/>
      <c r="AJ29" s="74"/>
      <c r="AK29" s="74"/>
      <c r="AL29" s="74"/>
    </row>
    <row r="30" spans="1:38" ht="15.7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1"/>
      <c r="T30" s="1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</row>
    <row r="31" spans="1:38" ht="15.75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1"/>
      <c r="T31" s="1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</row>
    <row r="32" spans="1:38" ht="15.75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1"/>
      <c r="T32" s="1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</row>
    <row r="33" spans="1:38" ht="15.75" customHeight="1" x14ac:dyDescent="0.2">
      <c r="A33" s="86">
        <f ca="1">A24+1</f>
        <v>44215</v>
      </c>
      <c r="B33" s="86"/>
      <c r="C33" s="86"/>
      <c r="D33" s="86"/>
      <c r="E33" s="86"/>
      <c r="F33" s="86"/>
      <c r="G33" s="86"/>
      <c r="H33" s="86"/>
      <c r="I33" s="86"/>
      <c r="J33" s="74"/>
      <c r="K33" s="74"/>
      <c r="L33" s="74"/>
      <c r="M33" s="74"/>
      <c r="N33" s="74"/>
      <c r="O33" s="74"/>
      <c r="P33" s="74"/>
      <c r="Q33" s="74"/>
      <c r="R33" s="74"/>
      <c r="S33" s="1"/>
      <c r="T33" s="1"/>
      <c r="U33" s="88">
        <f ca="1">U24+1</f>
        <v>44219</v>
      </c>
      <c r="V33" s="88"/>
      <c r="W33" s="88"/>
      <c r="X33" s="88"/>
      <c r="Y33" s="88"/>
      <c r="Z33" s="88"/>
      <c r="AA33" s="88"/>
      <c r="AB33" s="88"/>
      <c r="AC33" s="88"/>
      <c r="AD33" s="73"/>
      <c r="AE33" s="73"/>
      <c r="AF33" s="73"/>
      <c r="AG33" s="73"/>
      <c r="AH33" s="73"/>
      <c r="AI33" s="73"/>
      <c r="AJ33" s="73"/>
      <c r="AK33" s="73"/>
      <c r="AL33" s="73"/>
    </row>
    <row r="34" spans="1:38" ht="15.75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74"/>
      <c r="K34" s="74"/>
      <c r="L34" s="74"/>
      <c r="M34" s="74"/>
      <c r="N34" s="74"/>
      <c r="O34" s="74"/>
      <c r="P34" s="74"/>
      <c r="Q34" s="74"/>
      <c r="R34" s="74"/>
      <c r="S34" s="1"/>
      <c r="T34" s="1"/>
      <c r="U34" s="88"/>
      <c r="V34" s="88"/>
      <c r="W34" s="88"/>
      <c r="X34" s="88"/>
      <c r="Y34" s="88"/>
      <c r="Z34" s="88"/>
      <c r="AA34" s="88"/>
      <c r="AB34" s="88"/>
      <c r="AC34" s="88"/>
      <c r="AD34" s="73"/>
      <c r="AE34" s="73"/>
      <c r="AF34" s="73"/>
      <c r="AG34" s="73"/>
      <c r="AH34" s="73"/>
      <c r="AI34" s="73"/>
      <c r="AJ34" s="73"/>
      <c r="AK34" s="73"/>
      <c r="AL34" s="73"/>
    </row>
    <row r="35" spans="1:38" ht="15.75" customHeight="1" x14ac:dyDescent="0.2">
      <c r="A35" s="85" t="str">
        <f ca="1">IFERROR(INDEX(events,MATCH(A33,events_1,0))," - ")</f>
        <v xml:space="preserve"> - </v>
      </c>
      <c r="B35" s="85"/>
      <c r="C35" s="85"/>
      <c r="D35" s="85"/>
      <c r="E35" s="85"/>
      <c r="F35" s="85"/>
      <c r="G35" s="85"/>
      <c r="H35" s="85"/>
      <c r="I35" s="85"/>
      <c r="J35" s="74"/>
      <c r="K35" s="74"/>
      <c r="L35" s="74"/>
      <c r="M35" s="74"/>
      <c r="N35" s="74"/>
      <c r="O35" s="74"/>
      <c r="P35" s="74"/>
      <c r="Q35" s="74"/>
      <c r="R35" s="74"/>
      <c r="S35" s="1"/>
      <c r="T35" s="1"/>
      <c r="U35" s="87" t="str">
        <f ca="1">IFERROR(INDEX(events,MATCH(U33,events_1,0))," - ")</f>
        <v xml:space="preserve"> - </v>
      </c>
      <c r="V35" s="87"/>
      <c r="W35" s="87"/>
      <c r="X35" s="87"/>
      <c r="Y35" s="87"/>
      <c r="Z35" s="87"/>
      <c r="AA35" s="87"/>
      <c r="AB35" s="87"/>
      <c r="AC35" s="87"/>
      <c r="AD35" s="73"/>
      <c r="AE35" s="73"/>
      <c r="AF35" s="73"/>
      <c r="AG35" s="73"/>
      <c r="AH35" s="73"/>
      <c r="AI35" s="73"/>
      <c r="AJ35" s="73"/>
      <c r="AK35" s="73"/>
      <c r="AL35" s="73"/>
    </row>
    <row r="36" spans="1:38" ht="15.75" customHeight="1" x14ac:dyDescent="0.2">
      <c r="A36" s="85" t="str">
        <f ca="1">IFERROR(INDEX(events,MATCH(A33,events_2,0))," - ")</f>
        <v xml:space="preserve"> - </v>
      </c>
      <c r="B36" s="85"/>
      <c r="C36" s="85"/>
      <c r="D36" s="85"/>
      <c r="E36" s="85"/>
      <c r="F36" s="85"/>
      <c r="G36" s="85"/>
      <c r="H36" s="85"/>
      <c r="I36" s="85"/>
      <c r="J36" s="74"/>
      <c r="K36" s="74"/>
      <c r="L36" s="74"/>
      <c r="M36" s="74"/>
      <c r="N36" s="74"/>
      <c r="O36" s="74"/>
      <c r="P36" s="74"/>
      <c r="Q36" s="74"/>
      <c r="R36" s="74"/>
      <c r="S36" s="1"/>
      <c r="T36" s="1"/>
      <c r="U36" s="87" t="str">
        <f ca="1">IFERROR(INDEX(events,MATCH(U33,events_2,0))," - ")</f>
        <v xml:space="preserve"> - </v>
      </c>
      <c r="V36" s="87"/>
      <c r="W36" s="87"/>
      <c r="X36" s="87"/>
      <c r="Y36" s="87"/>
      <c r="Z36" s="87"/>
      <c r="AA36" s="87"/>
      <c r="AB36" s="87"/>
      <c r="AC36" s="87"/>
      <c r="AD36" s="73"/>
      <c r="AE36" s="73"/>
      <c r="AF36" s="73"/>
      <c r="AG36" s="73"/>
      <c r="AH36" s="73"/>
      <c r="AI36" s="73"/>
      <c r="AJ36" s="73"/>
      <c r="AK36" s="73"/>
      <c r="AL36" s="73"/>
    </row>
    <row r="37" spans="1:38" ht="15.75" customHeight="1" x14ac:dyDescent="0.2">
      <c r="A37" s="85" t="str">
        <f ca="1">IFERROR(INDEX(events,MATCH(A33,events_3,0))," - ")</f>
        <v xml:space="preserve"> - </v>
      </c>
      <c r="B37" s="85"/>
      <c r="C37" s="85"/>
      <c r="D37" s="85"/>
      <c r="E37" s="85"/>
      <c r="F37" s="85"/>
      <c r="G37" s="85"/>
      <c r="H37" s="85"/>
      <c r="I37" s="85"/>
      <c r="J37" s="74"/>
      <c r="K37" s="74"/>
      <c r="L37" s="74"/>
      <c r="M37" s="74"/>
      <c r="N37" s="74"/>
      <c r="O37" s="74"/>
      <c r="P37" s="74"/>
      <c r="Q37" s="74"/>
      <c r="R37" s="74"/>
      <c r="S37" s="1"/>
      <c r="T37" s="1"/>
      <c r="U37" s="87" t="str">
        <f ca="1">IFERROR(INDEX(events,MATCH(U33,events_3,0))," - ")</f>
        <v xml:space="preserve"> - </v>
      </c>
      <c r="V37" s="87"/>
      <c r="W37" s="87"/>
      <c r="X37" s="87"/>
      <c r="Y37" s="87"/>
      <c r="Z37" s="87"/>
      <c r="AA37" s="87"/>
      <c r="AB37" s="87"/>
      <c r="AC37" s="87"/>
      <c r="AD37" s="73"/>
      <c r="AE37" s="73"/>
      <c r="AF37" s="73"/>
      <c r="AG37" s="73"/>
      <c r="AH37" s="73"/>
      <c r="AI37" s="73"/>
      <c r="AJ37" s="73"/>
      <c r="AK37" s="73"/>
      <c r="AL37" s="73"/>
    </row>
    <row r="38" spans="1:38" ht="15.75" customHeight="1" x14ac:dyDescent="0.2">
      <c r="A38" s="85" t="str">
        <f ca="1">IFERROR(INDEX(events,MATCH(A33,events_4,0))," - ")</f>
        <v xml:space="preserve"> - </v>
      </c>
      <c r="B38" s="85"/>
      <c r="C38" s="85"/>
      <c r="D38" s="85"/>
      <c r="E38" s="85"/>
      <c r="F38" s="85"/>
      <c r="G38" s="85"/>
      <c r="H38" s="85"/>
      <c r="I38" s="85"/>
      <c r="J38" s="74"/>
      <c r="K38" s="74"/>
      <c r="L38" s="74"/>
      <c r="M38" s="74"/>
      <c r="N38" s="74"/>
      <c r="O38" s="74"/>
      <c r="P38" s="74"/>
      <c r="Q38" s="74"/>
      <c r="R38" s="74"/>
      <c r="S38" s="1"/>
      <c r="T38" s="1"/>
      <c r="U38" s="87" t="str">
        <f ca="1">IFERROR(INDEX(events,MATCH(U33,events_4,0))," - ")</f>
        <v xml:space="preserve"> - </v>
      </c>
      <c r="V38" s="87"/>
      <c r="W38" s="87"/>
      <c r="X38" s="87"/>
      <c r="Y38" s="87"/>
      <c r="Z38" s="87"/>
      <c r="AA38" s="87"/>
      <c r="AB38" s="87"/>
      <c r="AC38" s="87"/>
      <c r="AD38" s="73"/>
      <c r="AE38" s="73"/>
      <c r="AF38" s="73"/>
      <c r="AG38" s="73"/>
      <c r="AH38" s="73"/>
      <c r="AI38" s="73"/>
      <c r="AJ38" s="73"/>
      <c r="AK38" s="73"/>
      <c r="AL38" s="73"/>
    </row>
    <row r="39" spans="1:38" ht="15.75" customHeight="1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1"/>
      <c r="T39" s="1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</row>
    <row r="40" spans="1:38" ht="15.75" customHeight="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1"/>
      <c r="T40" s="1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</row>
  </sheetData>
  <mergeCells count="45">
    <mergeCell ref="A36:I36"/>
    <mergeCell ref="U36:AC36"/>
    <mergeCell ref="A37:I37"/>
    <mergeCell ref="U37:AC37"/>
    <mergeCell ref="A38:I38"/>
    <mergeCell ref="U38:AC38"/>
    <mergeCell ref="A29:I29"/>
    <mergeCell ref="U29:AC29"/>
    <mergeCell ref="A33:I34"/>
    <mergeCell ref="U33:AC34"/>
    <mergeCell ref="A35:I35"/>
    <mergeCell ref="U35:AC35"/>
    <mergeCell ref="A26:I26"/>
    <mergeCell ref="U26:AC26"/>
    <mergeCell ref="A27:I27"/>
    <mergeCell ref="U27:AC27"/>
    <mergeCell ref="A28:I28"/>
    <mergeCell ref="U28:AC28"/>
    <mergeCell ref="A19:I19"/>
    <mergeCell ref="U19:AC19"/>
    <mergeCell ref="A20:I20"/>
    <mergeCell ref="U20:AC20"/>
    <mergeCell ref="A24:I25"/>
    <mergeCell ref="U24:AC25"/>
    <mergeCell ref="A18:I18"/>
    <mergeCell ref="U18:AC18"/>
    <mergeCell ref="J8:M9"/>
    <mergeCell ref="N8:N9"/>
    <mergeCell ref="O8:R9"/>
    <mergeCell ref="U8:AC8"/>
    <mergeCell ref="U9:AC9"/>
    <mergeCell ref="U10:AC10"/>
    <mergeCell ref="U11:AC11"/>
    <mergeCell ref="A15:I16"/>
    <mergeCell ref="U15:AC16"/>
    <mergeCell ref="A17:I17"/>
    <mergeCell ref="U17:AC17"/>
    <mergeCell ref="A6:G6"/>
    <mergeCell ref="J6:R7"/>
    <mergeCell ref="U6:AC7"/>
    <mergeCell ref="AF1:AL1"/>
    <mergeCell ref="AN1:AN4"/>
    <mergeCell ref="A2:I2"/>
    <mergeCell ref="D4:I4"/>
    <mergeCell ref="M4:N4"/>
  </mergeCells>
  <conditionalFormatting sqref="A8:G13">
    <cfRule type="expression" dxfId="32" priority="1">
      <formula>MONTH(A8)&lt;&gt;MONTH($A$6)</formula>
    </cfRule>
    <cfRule type="cellIs" dxfId="31" priority="2" operator="between">
      <formula>$J$8</formula>
      <formula>$O$8</formula>
    </cfRule>
    <cfRule type="expression" dxfId="30" priority="3" stopIfTrue="1">
      <formula>AND(NOT(A8=""),NOT(ISERROR(MATCH(A8,events_1,0))))</formula>
    </cfRule>
  </conditionalFormatting>
  <hyperlinks>
    <hyperlink ref="A2" r:id="rId1" display="More Calendars" xr:uid="{6E2AE95B-5924-41E7-B87F-A16CEE32AB94}"/>
    <hyperlink ref="A2:I2" r:id="rId2" display="Weekly Planner" xr:uid="{0A4210A8-AD0B-4AF7-AAA1-C48522FFFFE6}"/>
  </hyperlinks>
  <printOptions horizontalCentered="1"/>
  <pageMargins left="0.5" right="0.5" top="0.5" bottom="0.5" header="0.3" footer="0.3"/>
  <pageSetup orientation="landscape" r:id="rId3"/>
  <headerFooter>
    <oddFooter>&amp;L&amp;8&amp;K01+046© 2021 Vertex42 LLC&amp;R&amp;8&amp;K01+046https://www.vertex42.com/calendars/weekly-planner.html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3E4E7-9A43-4E88-B910-D9B081E128EA}">
  <dimension ref="A1:AN40"/>
  <sheetViews>
    <sheetView showGridLines="0" zoomScaleNormal="100" workbookViewId="0"/>
  </sheetViews>
  <sheetFormatPr defaultRowHeight="12.75" x14ac:dyDescent="0.2"/>
  <cols>
    <col min="1" max="18" width="3.42578125" style="58" customWidth="1"/>
    <col min="19" max="20" width="2.85546875" style="58" customWidth="1"/>
    <col min="21" max="38" width="3.42578125" style="58" customWidth="1"/>
    <col min="39" max="39" width="3.7109375" style="58" customWidth="1"/>
    <col min="40" max="40" width="41.85546875" style="58" customWidth="1"/>
    <col min="41" max="16384" width="9.140625" style="58"/>
  </cols>
  <sheetData>
    <row r="1" spans="1:40" ht="24.75" customHeight="1" x14ac:dyDescent="0.2">
      <c r="A1" s="34" t="s">
        <v>101</v>
      </c>
      <c r="B1" s="35"/>
      <c r="C1" s="35"/>
      <c r="D1" s="35"/>
      <c r="E1" s="35"/>
      <c r="F1" s="35"/>
      <c r="G1" s="35"/>
      <c r="H1" s="35"/>
      <c r="I1" s="35"/>
      <c r="J1" s="36"/>
      <c r="K1" s="37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94" t="s">
        <v>92</v>
      </c>
      <c r="AG1" s="94"/>
      <c r="AH1" s="94"/>
      <c r="AI1" s="94"/>
      <c r="AJ1" s="94"/>
      <c r="AK1" s="94"/>
      <c r="AL1" s="94"/>
      <c r="AN1" s="76" t="s">
        <v>106</v>
      </c>
    </row>
    <row r="2" spans="1:40" x14ac:dyDescent="0.2">
      <c r="A2" s="77" t="s">
        <v>105</v>
      </c>
      <c r="B2" s="77"/>
      <c r="C2" s="77"/>
      <c r="D2" s="77"/>
      <c r="E2" s="77"/>
      <c r="F2" s="77"/>
      <c r="G2" s="77"/>
      <c r="H2" s="77"/>
      <c r="I2" s="77"/>
      <c r="J2" s="48"/>
      <c r="K2" s="48"/>
      <c r="L2" s="48"/>
      <c r="M2" s="48"/>
      <c r="N2" s="48"/>
      <c r="O2" s="48"/>
      <c r="P2" s="48"/>
      <c r="Q2" s="48"/>
      <c r="R2" s="2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72" t="s">
        <v>102</v>
      </c>
      <c r="AN2" s="76"/>
    </row>
    <row r="3" spans="1:40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N3" s="76"/>
    </row>
    <row r="4" spans="1:40" x14ac:dyDescent="0.2">
      <c r="A4" s="48"/>
      <c r="B4" s="48"/>
      <c r="C4" s="40" t="s">
        <v>77</v>
      </c>
      <c r="D4" s="78" cm="1">
        <f t="array" aca="1" ref="D4" ca="1">Week1!$D$4+7*(MID(CELL("filename",A1),FIND("]",CELL("filename",A1))+1,255)-1)</f>
        <v>44220</v>
      </c>
      <c r="E4" s="79"/>
      <c r="F4" s="79"/>
      <c r="G4" s="79"/>
      <c r="H4" s="79"/>
      <c r="I4" s="80"/>
      <c r="J4" s="48"/>
      <c r="K4" s="48"/>
      <c r="L4" s="40" t="s">
        <v>78</v>
      </c>
      <c r="M4" s="81">
        <v>1</v>
      </c>
      <c r="N4" s="82"/>
      <c r="O4" s="41" t="s">
        <v>84</v>
      </c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N4" s="76"/>
    </row>
    <row r="5" spans="1:40" x14ac:dyDescent="0.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40" ht="15.75" customHeight="1" x14ac:dyDescent="0.2">
      <c r="A6" s="93">
        <f ca="1">DATE(YEAR(J8),MONTH(J8),1)</f>
        <v>44197</v>
      </c>
      <c r="B6" s="93"/>
      <c r="C6" s="93"/>
      <c r="D6" s="93"/>
      <c r="E6" s="93"/>
      <c r="F6" s="93"/>
      <c r="G6" s="93"/>
      <c r="J6" s="83" t="s">
        <v>100</v>
      </c>
      <c r="K6" s="83"/>
      <c r="L6" s="83"/>
      <c r="M6" s="83"/>
      <c r="N6" s="83"/>
      <c r="O6" s="83"/>
      <c r="P6" s="83"/>
      <c r="Q6" s="83"/>
      <c r="R6" s="83"/>
      <c r="S6" s="1"/>
      <c r="T6" s="1"/>
      <c r="U6" s="86">
        <f ca="1">A33+1</f>
        <v>44223</v>
      </c>
      <c r="V6" s="86"/>
      <c r="W6" s="86"/>
      <c r="X6" s="86"/>
      <c r="Y6" s="86"/>
      <c r="Z6" s="86"/>
      <c r="AA6" s="86"/>
      <c r="AB6" s="86"/>
      <c r="AC6" s="86"/>
      <c r="AD6" s="74"/>
      <c r="AE6" s="74"/>
      <c r="AF6" s="74"/>
      <c r="AG6" s="74"/>
      <c r="AH6" s="74"/>
      <c r="AI6" s="74"/>
      <c r="AJ6" s="74"/>
      <c r="AK6" s="74"/>
      <c r="AL6" s="74"/>
      <c r="AN6" s="54"/>
    </row>
    <row r="7" spans="1:40" ht="15.75" customHeight="1" x14ac:dyDescent="0.2">
      <c r="A7" s="69" t="str">
        <f>CHOOSE(1+MOD($M$4+1-2,7),"Su","M","Tu","W","Th","F","Sa")</f>
        <v>Su</v>
      </c>
      <c r="B7" s="69" t="str">
        <f>CHOOSE(1+MOD($M$4+2-2,7),"Su","M","Tu","W","Th","F","Sa")</f>
        <v>M</v>
      </c>
      <c r="C7" s="69" t="str">
        <f>CHOOSE(1+MOD($M$4+3-2,7),"Su","M","Tu","W","Th","F","Sa")</f>
        <v>Tu</v>
      </c>
      <c r="D7" s="69" t="str">
        <f>CHOOSE(1+MOD($M$4+4-2,7),"Su","M","Tu","W","Th","F","Sa")</f>
        <v>W</v>
      </c>
      <c r="E7" s="69" t="str">
        <f>CHOOSE(1+MOD($M$4+5-2,7),"Su","M","Tu","W","Th","F","Sa")</f>
        <v>Th</v>
      </c>
      <c r="F7" s="69" t="str">
        <f>CHOOSE(1+MOD($M$4+6-2,7),"Su","M","Tu","W","Th","F","Sa")</f>
        <v>F</v>
      </c>
      <c r="G7" s="69" t="str">
        <f>CHOOSE(1+MOD($M$4+7-2,7),"Su","M","Tu","W","Th","F","Sa")</f>
        <v>Sa</v>
      </c>
      <c r="J7" s="84"/>
      <c r="K7" s="84"/>
      <c r="L7" s="84"/>
      <c r="M7" s="84"/>
      <c r="N7" s="84"/>
      <c r="O7" s="84"/>
      <c r="P7" s="84"/>
      <c r="Q7" s="84"/>
      <c r="R7" s="84"/>
      <c r="S7" s="1"/>
      <c r="T7" s="1"/>
      <c r="U7" s="86"/>
      <c r="V7" s="86"/>
      <c r="W7" s="86"/>
      <c r="X7" s="86"/>
      <c r="Y7" s="86"/>
      <c r="Z7" s="86"/>
      <c r="AA7" s="86"/>
      <c r="AB7" s="86"/>
      <c r="AC7" s="86"/>
      <c r="AD7" s="74"/>
      <c r="AE7" s="74"/>
      <c r="AF7" s="74"/>
      <c r="AG7" s="74"/>
      <c r="AH7" s="74"/>
      <c r="AI7" s="74"/>
      <c r="AJ7" s="74"/>
      <c r="AK7" s="74"/>
      <c r="AL7" s="74"/>
      <c r="AN7" s="54"/>
    </row>
    <row r="8" spans="1:40" ht="15.75" customHeight="1" x14ac:dyDescent="0.2">
      <c r="A8" s="50">
        <f ca="1">$A$6-(WEEKDAY($A$6,1)-($M$4-1))-IF((WEEKDAY($A$6,1)-($M$4-1))&lt;=0,7,0)+1</f>
        <v>44192</v>
      </c>
      <c r="B8" s="50">
        <f t="shared" ref="B8:B13" ca="1" si="0">A8+1</f>
        <v>44193</v>
      </c>
      <c r="C8" s="50">
        <f t="shared" ref="C8:G13" ca="1" si="1">B8+1</f>
        <v>44194</v>
      </c>
      <c r="D8" s="50">
        <f t="shared" ca="1" si="1"/>
        <v>44195</v>
      </c>
      <c r="E8" s="50">
        <f t="shared" ca="1" si="1"/>
        <v>44196</v>
      </c>
      <c r="F8" s="50">
        <f t="shared" ca="1" si="1"/>
        <v>44197</v>
      </c>
      <c r="G8" s="50">
        <f t="shared" ca="1" si="1"/>
        <v>44198</v>
      </c>
      <c r="J8" s="89">
        <f ca="1">D4</f>
        <v>44220</v>
      </c>
      <c r="K8" s="89"/>
      <c r="L8" s="89"/>
      <c r="M8" s="89"/>
      <c r="N8" s="91" t="s">
        <v>99</v>
      </c>
      <c r="O8" s="89">
        <f ca="1">J8+6</f>
        <v>44226</v>
      </c>
      <c r="P8" s="89"/>
      <c r="Q8" s="89"/>
      <c r="R8" s="89"/>
      <c r="S8" s="39"/>
      <c r="T8" s="1"/>
      <c r="U8" s="85" t="str">
        <f ca="1">IFERROR(INDEX(events,MATCH(U6,events_1,0))," - ")</f>
        <v xml:space="preserve"> - </v>
      </c>
      <c r="V8" s="85"/>
      <c r="W8" s="85"/>
      <c r="X8" s="85"/>
      <c r="Y8" s="85"/>
      <c r="Z8" s="85"/>
      <c r="AA8" s="85"/>
      <c r="AB8" s="85"/>
      <c r="AC8" s="85"/>
      <c r="AD8" s="74"/>
      <c r="AE8" s="74"/>
      <c r="AF8" s="74"/>
      <c r="AG8" s="74"/>
      <c r="AH8" s="74"/>
      <c r="AI8" s="74"/>
      <c r="AJ8" s="74"/>
      <c r="AK8" s="74"/>
      <c r="AL8" s="74"/>
      <c r="AN8" s="54"/>
    </row>
    <row r="9" spans="1:40" ht="15.75" customHeight="1" x14ac:dyDescent="0.2">
      <c r="A9" s="50">
        <f ca="1">G8+1</f>
        <v>44199</v>
      </c>
      <c r="B9" s="50">
        <f t="shared" ca="1" si="0"/>
        <v>44200</v>
      </c>
      <c r="C9" s="50">
        <f t="shared" ca="1" si="1"/>
        <v>44201</v>
      </c>
      <c r="D9" s="50">
        <f t="shared" ca="1" si="1"/>
        <v>44202</v>
      </c>
      <c r="E9" s="50">
        <f t="shared" ca="1" si="1"/>
        <v>44203</v>
      </c>
      <c r="F9" s="50">
        <f t="shared" ca="1" si="1"/>
        <v>44204</v>
      </c>
      <c r="G9" s="50">
        <f t="shared" ca="1" si="1"/>
        <v>44205</v>
      </c>
      <c r="J9" s="90"/>
      <c r="K9" s="90"/>
      <c r="L9" s="90"/>
      <c r="M9" s="90"/>
      <c r="N9" s="92"/>
      <c r="O9" s="90"/>
      <c r="P9" s="90"/>
      <c r="Q9" s="90"/>
      <c r="R9" s="90"/>
      <c r="S9" s="1"/>
      <c r="T9" s="1"/>
      <c r="U9" s="85" t="str">
        <f ca="1">IFERROR(INDEX(events,MATCH(U6,events_2,0))," - ")</f>
        <v xml:space="preserve"> - </v>
      </c>
      <c r="V9" s="85"/>
      <c r="W9" s="85"/>
      <c r="X9" s="85"/>
      <c r="Y9" s="85"/>
      <c r="Z9" s="85"/>
      <c r="AA9" s="85"/>
      <c r="AB9" s="85"/>
      <c r="AC9" s="85"/>
      <c r="AD9" s="74"/>
      <c r="AE9" s="74"/>
      <c r="AF9" s="74"/>
      <c r="AG9" s="74"/>
      <c r="AH9" s="74"/>
      <c r="AI9" s="74"/>
      <c r="AJ9" s="74"/>
      <c r="AK9" s="74"/>
      <c r="AL9" s="74"/>
      <c r="AN9" s="54"/>
    </row>
    <row r="10" spans="1:40" ht="15.75" customHeight="1" x14ac:dyDescent="0.2">
      <c r="A10" s="50">
        <f ca="1">G9+1</f>
        <v>44206</v>
      </c>
      <c r="B10" s="50">
        <f t="shared" ca="1" si="0"/>
        <v>44207</v>
      </c>
      <c r="C10" s="50">
        <f t="shared" ca="1" si="1"/>
        <v>44208</v>
      </c>
      <c r="D10" s="50">
        <f t="shared" ca="1" si="1"/>
        <v>44209</v>
      </c>
      <c r="E10" s="50">
        <f t="shared" ca="1" si="1"/>
        <v>44210</v>
      </c>
      <c r="F10" s="50">
        <f t="shared" ca="1" si="1"/>
        <v>44211</v>
      </c>
      <c r="G10" s="50">
        <f t="shared" ca="1" si="1"/>
        <v>44212</v>
      </c>
      <c r="J10" s="1"/>
      <c r="K10" s="1"/>
      <c r="L10" s="1"/>
      <c r="M10" s="1"/>
      <c r="N10" s="1"/>
      <c r="O10" s="1"/>
      <c r="P10" s="1"/>
      <c r="Q10" s="1"/>
      <c r="R10" s="70"/>
      <c r="S10" s="1"/>
      <c r="T10" s="1"/>
      <c r="U10" s="85" t="str">
        <f ca="1">IFERROR(INDEX(events,MATCH(U6,events_3,0))," - ")</f>
        <v xml:space="preserve"> - </v>
      </c>
      <c r="V10" s="85"/>
      <c r="W10" s="85"/>
      <c r="X10" s="85"/>
      <c r="Y10" s="85"/>
      <c r="Z10" s="85"/>
      <c r="AA10" s="85"/>
      <c r="AB10" s="85"/>
      <c r="AC10" s="85"/>
      <c r="AD10" s="74"/>
      <c r="AE10" s="74"/>
      <c r="AF10" s="74"/>
      <c r="AG10" s="74"/>
      <c r="AH10" s="74"/>
      <c r="AI10" s="74"/>
      <c r="AJ10" s="74"/>
      <c r="AK10" s="74"/>
      <c r="AL10" s="74"/>
    </row>
    <row r="11" spans="1:40" ht="15.75" customHeight="1" x14ac:dyDescent="0.2">
      <c r="A11" s="50">
        <f ca="1">G10+1</f>
        <v>44213</v>
      </c>
      <c r="B11" s="50">
        <f t="shared" ca="1" si="0"/>
        <v>44214</v>
      </c>
      <c r="C11" s="50">
        <f t="shared" ca="1" si="1"/>
        <v>44215</v>
      </c>
      <c r="D11" s="50">
        <f t="shared" ca="1" si="1"/>
        <v>44216</v>
      </c>
      <c r="E11" s="50">
        <f t="shared" ca="1" si="1"/>
        <v>44217</v>
      </c>
      <c r="F11" s="50">
        <f t="shared" ca="1" si="1"/>
        <v>44218</v>
      </c>
      <c r="G11" s="50">
        <f t="shared" ca="1" si="1"/>
        <v>44219</v>
      </c>
      <c r="J11" s="71"/>
      <c r="K11" s="1"/>
      <c r="L11" s="1"/>
      <c r="M11" s="1"/>
      <c r="N11" s="1"/>
      <c r="O11" s="1"/>
      <c r="P11" s="1"/>
      <c r="Q11" s="1"/>
      <c r="R11" s="1"/>
      <c r="S11" s="1"/>
      <c r="T11" s="1"/>
      <c r="U11" s="85" t="str">
        <f ca="1">IFERROR(INDEX(events,MATCH(U6,events_4,0))," - ")</f>
        <v xml:space="preserve"> - </v>
      </c>
      <c r="V11" s="85"/>
      <c r="W11" s="85"/>
      <c r="X11" s="85"/>
      <c r="Y11" s="85"/>
      <c r="Z11" s="85"/>
      <c r="AA11" s="85"/>
      <c r="AB11" s="85"/>
      <c r="AC11" s="85"/>
      <c r="AD11" s="74"/>
      <c r="AE11" s="74"/>
      <c r="AF11" s="74"/>
      <c r="AG11" s="74"/>
      <c r="AH11" s="74"/>
      <c r="AI11" s="74"/>
      <c r="AJ11" s="74"/>
      <c r="AK11" s="74"/>
      <c r="AL11" s="74"/>
    </row>
    <row r="12" spans="1:40" ht="15.75" customHeight="1" x14ac:dyDescent="0.2">
      <c r="A12" s="50">
        <f ca="1">G11+1</f>
        <v>44220</v>
      </c>
      <c r="B12" s="50">
        <f t="shared" ca="1" si="0"/>
        <v>44221</v>
      </c>
      <c r="C12" s="50">
        <f t="shared" ca="1" si="1"/>
        <v>44222</v>
      </c>
      <c r="D12" s="50">
        <f t="shared" ca="1" si="1"/>
        <v>44223</v>
      </c>
      <c r="E12" s="50">
        <f t="shared" ca="1" si="1"/>
        <v>44224</v>
      </c>
      <c r="F12" s="50">
        <f t="shared" ca="1" si="1"/>
        <v>44225</v>
      </c>
      <c r="G12" s="50">
        <f t="shared" ca="1" si="1"/>
        <v>44226</v>
      </c>
      <c r="H12" s="1"/>
      <c r="I12" s="1"/>
      <c r="J12" s="1"/>
      <c r="K12" s="1"/>
      <c r="S12" s="1"/>
      <c r="T12" s="1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</row>
    <row r="13" spans="1:40" ht="15.75" customHeight="1" x14ac:dyDescent="0.2">
      <c r="A13" s="50">
        <f ca="1">G12+1</f>
        <v>44227</v>
      </c>
      <c r="B13" s="50">
        <f t="shared" ca="1" si="0"/>
        <v>44228</v>
      </c>
      <c r="C13" s="50">
        <f t="shared" ca="1" si="1"/>
        <v>44229</v>
      </c>
      <c r="D13" s="50">
        <f t="shared" ca="1" si="1"/>
        <v>44230</v>
      </c>
      <c r="E13" s="50">
        <f t="shared" ca="1" si="1"/>
        <v>44231</v>
      </c>
      <c r="F13" s="50">
        <f t="shared" ca="1" si="1"/>
        <v>44232</v>
      </c>
      <c r="G13" s="50">
        <f t="shared" ca="1" si="1"/>
        <v>44233</v>
      </c>
      <c r="H13" s="1"/>
      <c r="I13" s="1"/>
      <c r="J13" s="1"/>
      <c r="K13" s="1"/>
      <c r="S13" s="1"/>
      <c r="T13" s="1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</row>
    <row r="14" spans="1:40" ht="15.75" customHeight="1" x14ac:dyDescent="0.2"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</row>
    <row r="15" spans="1:40" ht="15.75" customHeight="1" x14ac:dyDescent="0.2">
      <c r="A15" s="88">
        <f ca="1">J8</f>
        <v>44220</v>
      </c>
      <c r="B15" s="88"/>
      <c r="C15" s="88"/>
      <c r="D15" s="88"/>
      <c r="E15" s="88"/>
      <c r="F15" s="88"/>
      <c r="G15" s="88"/>
      <c r="H15" s="88"/>
      <c r="I15" s="88"/>
      <c r="J15" s="73"/>
      <c r="K15" s="73"/>
      <c r="L15" s="73"/>
      <c r="M15" s="73"/>
      <c r="N15" s="73"/>
      <c r="O15" s="73"/>
      <c r="P15" s="73"/>
      <c r="Q15" s="73"/>
      <c r="R15" s="73"/>
      <c r="S15" s="1"/>
      <c r="T15" s="1"/>
      <c r="U15" s="86">
        <f ca="1">U6+1</f>
        <v>44224</v>
      </c>
      <c r="V15" s="86"/>
      <c r="W15" s="86"/>
      <c r="X15" s="86"/>
      <c r="Y15" s="86"/>
      <c r="Z15" s="86"/>
      <c r="AA15" s="86"/>
      <c r="AB15" s="86"/>
      <c r="AC15" s="86"/>
      <c r="AD15" s="74"/>
      <c r="AE15" s="74"/>
      <c r="AF15" s="74"/>
      <c r="AG15" s="74"/>
      <c r="AH15" s="74"/>
      <c r="AI15" s="74"/>
      <c r="AJ15" s="74"/>
      <c r="AK15" s="74"/>
      <c r="AL15" s="74"/>
    </row>
    <row r="16" spans="1:40" ht="15.75" customHeight="1" x14ac:dyDescent="0.2">
      <c r="A16" s="88"/>
      <c r="B16" s="88"/>
      <c r="C16" s="88"/>
      <c r="D16" s="88"/>
      <c r="E16" s="88"/>
      <c r="F16" s="88"/>
      <c r="G16" s="88"/>
      <c r="H16" s="88"/>
      <c r="I16" s="88"/>
      <c r="J16" s="73"/>
      <c r="K16" s="73"/>
      <c r="L16" s="73"/>
      <c r="M16" s="73"/>
      <c r="N16" s="73"/>
      <c r="O16" s="73"/>
      <c r="P16" s="73"/>
      <c r="Q16" s="73"/>
      <c r="R16" s="73"/>
      <c r="S16" s="1"/>
      <c r="T16" s="1"/>
      <c r="U16" s="86"/>
      <c r="V16" s="86"/>
      <c r="W16" s="86"/>
      <c r="X16" s="86"/>
      <c r="Y16" s="86"/>
      <c r="Z16" s="86"/>
      <c r="AA16" s="86"/>
      <c r="AB16" s="86"/>
      <c r="AC16" s="86"/>
      <c r="AD16" s="74"/>
      <c r="AE16" s="74"/>
      <c r="AF16" s="74"/>
      <c r="AG16" s="74"/>
      <c r="AH16" s="74"/>
      <c r="AI16" s="74"/>
      <c r="AJ16" s="74"/>
      <c r="AK16" s="74"/>
      <c r="AL16" s="74"/>
    </row>
    <row r="17" spans="1:38" ht="15.75" customHeight="1" x14ac:dyDescent="0.2">
      <c r="A17" s="87" t="str">
        <f ca="1">IFERROR(INDEX(events,MATCH(A15,events_1,0))," - ")</f>
        <v xml:space="preserve"> - </v>
      </c>
      <c r="B17" s="87"/>
      <c r="C17" s="87"/>
      <c r="D17" s="87"/>
      <c r="E17" s="87"/>
      <c r="F17" s="87"/>
      <c r="G17" s="87"/>
      <c r="H17" s="87"/>
      <c r="I17" s="87"/>
      <c r="J17" s="73"/>
      <c r="K17" s="73"/>
      <c r="L17" s="73"/>
      <c r="M17" s="73"/>
      <c r="N17" s="73"/>
      <c r="O17" s="73"/>
      <c r="P17" s="73"/>
      <c r="Q17" s="73"/>
      <c r="R17" s="73"/>
      <c r="S17" s="1"/>
      <c r="T17" s="1"/>
      <c r="U17" s="85" t="str">
        <f ca="1">IFERROR(INDEX(events,MATCH(U15,events_1,0))," - ")</f>
        <v xml:space="preserve"> - </v>
      </c>
      <c r="V17" s="85"/>
      <c r="W17" s="85"/>
      <c r="X17" s="85"/>
      <c r="Y17" s="85"/>
      <c r="Z17" s="85"/>
      <c r="AA17" s="85"/>
      <c r="AB17" s="85"/>
      <c r="AC17" s="85"/>
      <c r="AD17" s="74"/>
      <c r="AE17" s="74"/>
      <c r="AF17" s="74"/>
      <c r="AG17" s="74"/>
      <c r="AH17" s="74"/>
      <c r="AI17" s="74"/>
      <c r="AJ17" s="74"/>
      <c r="AK17" s="74"/>
      <c r="AL17" s="74"/>
    </row>
    <row r="18" spans="1:38" ht="15.75" customHeight="1" x14ac:dyDescent="0.2">
      <c r="A18" s="87" t="str">
        <f ca="1">IFERROR(INDEX(events,MATCH(A15,events_2,0))," - ")</f>
        <v xml:space="preserve"> - </v>
      </c>
      <c r="B18" s="87"/>
      <c r="C18" s="87"/>
      <c r="D18" s="87"/>
      <c r="E18" s="87"/>
      <c r="F18" s="87"/>
      <c r="G18" s="87"/>
      <c r="H18" s="87"/>
      <c r="I18" s="87"/>
      <c r="J18" s="73"/>
      <c r="K18" s="73"/>
      <c r="L18" s="73"/>
      <c r="M18" s="73"/>
      <c r="N18" s="73"/>
      <c r="O18" s="73"/>
      <c r="P18" s="73"/>
      <c r="Q18" s="73"/>
      <c r="R18" s="73"/>
      <c r="S18" s="1"/>
      <c r="T18" s="1"/>
      <c r="U18" s="85" t="str">
        <f ca="1">IFERROR(INDEX(events,MATCH(U15,events_2,0))," - ")</f>
        <v xml:space="preserve"> - </v>
      </c>
      <c r="V18" s="85"/>
      <c r="W18" s="85"/>
      <c r="X18" s="85"/>
      <c r="Y18" s="85"/>
      <c r="Z18" s="85"/>
      <c r="AA18" s="85"/>
      <c r="AB18" s="85"/>
      <c r="AC18" s="85"/>
      <c r="AD18" s="74"/>
      <c r="AE18" s="74"/>
      <c r="AF18" s="74"/>
      <c r="AG18" s="74"/>
      <c r="AH18" s="74"/>
      <c r="AI18" s="74"/>
      <c r="AJ18" s="74"/>
      <c r="AK18" s="74"/>
      <c r="AL18" s="74"/>
    </row>
    <row r="19" spans="1:38" ht="15.75" customHeight="1" x14ac:dyDescent="0.2">
      <c r="A19" s="87" t="str">
        <f ca="1">IFERROR(INDEX(events,MATCH(A15,events_3,0))," - ")</f>
        <v xml:space="preserve"> - </v>
      </c>
      <c r="B19" s="87"/>
      <c r="C19" s="87"/>
      <c r="D19" s="87"/>
      <c r="E19" s="87"/>
      <c r="F19" s="87"/>
      <c r="G19" s="87"/>
      <c r="H19" s="87"/>
      <c r="I19" s="87"/>
      <c r="J19" s="73"/>
      <c r="K19" s="73"/>
      <c r="L19" s="73"/>
      <c r="M19" s="73"/>
      <c r="N19" s="73"/>
      <c r="O19" s="73"/>
      <c r="P19" s="73"/>
      <c r="Q19" s="73"/>
      <c r="R19" s="73"/>
      <c r="S19" s="1"/>
      <c r="T19" s="1"/>
      <c r="U19" s="85" t="str">
        <f ca="1">IFERROR(INDEX(events,MATCH(U15,events_3,0))," - ")</f>
        <v xml:space="preserve"> - </v>
      </c>
      <c r="V19" s="85"/>
      <c r="W19" s="85"/>
      <c r="X19" s="85"/>
      <c r="Y19" s="85"/>
      <c r="Z19" s="85"/>
      <c r="AA19" s="85"/>
      <c r="AB19" s="85"/>
      <c r="AC19" s="85"/>
      <c r="AD19" s="74"/>
      <c r="AE19" s="74"/>
      <c r="AF19" s="74"/>
      <c r="AG19" s="74"/>
      <c r="AH19" s="74"/>
      <c r="AI19" s="74"/>
      <c r="AJ19" s="74"/>
      <c r="AK19" s="74"/>
      <c r="AL19" s="74"/>
    </row>
    <row r="20" spans="1:38" ht="15.75" customHeight="1" x14ac:dyDescent="0.2">
      <c r="A20" s="87" t="str">
        <f ca="1">IFERROR(INDEX(events,MATCH(A15,events_4,0))," - ")</f>
        <v xml:space="preserve"> - </v>
      </c>
      <c r="B20" s="87"/>
      <c r="C20" s="87"/>
      <c r="D20" s="87"/>
      <c r="E20" s="87"/>
      <c r="F20" s="87"/>
      <c r="G20" s="87"/>
      <c r="H20" s="87"/>
      <c r="I20" s="87"/>
      <c r="J20" s="73"/>
      <c r="K20" s="73"/>
      <c r="L20" s="73"/>
      <c r="M20" s="73"/>
      <c r="N20" s="73"/>
      <c r="O20" s="73"/>
      <c r="P20" s="73"/>
      <c r="Q20" s="73"/>
      <c r="R20" s="73"/>
      <c r="S20" s="1"/>
      <c r="T20" s="1"/>
      <c r="U20" s="85" t="str">
        <f ca="1">IFERROR(INDEX(events,MATCH(U15,events_4,0))," - ")</f>
        <v xml:space="preserve"> - </v>
      </c>
      <c r="V20" s="85"/>
      <c r="W20" s="85"/>
      <c r="X20" s="85"/>
      <c r="Y20" s="85"/>
      <c r="Z20" s="85"/>
      <c r="AA20" s="85"/>
      <c r="AB20" s="85"/>
      <c r="AC20" s="85"/>
      <c r="AD20" s="74"/>
      <c r="AE20" s="74"/>
      <c r="AF20" s="74"/>
      <c r="AG20" s="74"/>
      <c r="AH20" s="74"/>
      <c r="AI20" s="74"/>
      <c r="AJ20" s="74"/>
      <c r="AK20" s="74"/>
      <c r="AL20" s="74"/>
    </row>
    <row r="21" spans="1:38" ht="15.75" customHeight="1" x14ac:dyDescent="0.2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1"/>
      <c r="T21" s="1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</row>
    <row r="22" spans="1:38" ht="15.7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1"/>
      <c r="T22" s="1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</row>
    <row r="23" spans="1:38" ht="15.75" customHeight="1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1"/>
      <c r="T23" s="1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</row>
    <row r="24" spans="1:38" ht="15.75" customHeight="1" x14ac:dyDescent="0.2">
      <c r="A24" s="86">
        <f ca="1">A15+1</f>
        <v>44221</v>
      </c>
      <c r="B24" s="86"/>
      <c r="C24" s="86"/>
      <c r="D24" s="86"/>
      <c r="E24" s="86"/>
      <c r="F24" s="86"/>
      <c r="G24" s="86"/>
      <c r="H24" s="86"/>
      <c r="I24" s="86"/>
      <c r="J24" s="74"/>
      <c r="K24" s="74"/>
      <c r="L24" s="74"/>
      <c r="M24" s="74"/>
      <c r="N24" s="74"/>
      <c r="O24" s="74"/>
      <c r="P24" s="74"/>
      <c r="Q24" s="74"/>
      <c r="R24" s="74"/>
      <c r="S24" s="1"/>
      <c r="T24" s="1"/>
      <c r="U24" s="86">
        <f ca="1">U15+1</f>
        <v>44225</v>
      </c>
      <c r="V24" s="86"/>
      <c r="W24" s="86"/>
      <c r="X24" s="86"/>
      <c r="Y24" s="86"/>
      <c r="Z24" s="86"/>
      <c r="AA24" s="86"/>
      <c r="AB24" s="86"/>
      <c r="AC24" s="86"/>
      <c r="AD24" s="74"/>
      <c r="AE24" s="74"/>
      <c r="AF24" s="74"/>
      <c r="AG24" s="74"/>
      <c r="AH24" s="74"/>
      <c r="AI24" s="74"/>
      <c r="AJ24" s="74"/>
      <c r="AK24" s="74"/>
      <c r="AL24" s="74"/>
    </row>
    <row r="25" spans="1:38" ht="15.75" customHeight="1" x14ac:dyDescent="0.2">
      <c r="A25" s="86"/>
      <c r="B25" s="86"/>
      <c r="C25" s="86"/>
      <c r="D25" s="86"/>
      <c r="E25" s="86"/>
      <c r="F25" s="86"/>
      <c r="G25" s="86"/>
      <c r="H25" s="86"/>
      <c r="I25" s="86"/>
      <c r="J25" s="74"/>
      <c r="K25" s="74"/>
      <c r="L25" s="74"/>
      <c r="M25" s="74"/>
      <c r="N25" s="74"/>
      <c r="O25" s="74"/>
      <c r="P25" s="74"/>
      <c r="Q25" s="74"/>
      <c r="R25" s="74"/>
      <c r="S25" s="1"/>
      <c r="T25" s="1"/>
      <c r="U25" s="86"/>
      <c r="V25" s="86"/>
      <c r="W25" s="86"/>
      <c r="X25" s="86"/>
      <c r="Y25" s="86"/>
      <c r="Z25" s="86"/>
      <c r="AA25" s="86"/>
      <c r="AB25" s="86"/>
      <c r="AC25" s="86"/>
      <c r="AD25" s="74"/>
      <c r="AE25" s="74"/>
      <c r="AF25" s="74"/>
      <c r="AG25" s="74"/>
      <c r="AH25" s="74"/>
      <c r="AI25" s="74"/>
      <c r="AJ25" s="74"/>
      <c r="AK25" s="74"/>
      <c r="AL25" s="74"/>
    </row>
    <row r="26" spans="1:38" ht="15.75" customHeight="1" x14ac:dyDescent="0.2">
      <c r="A26" s="85" t="str">
        <f ca="1">IFERROR(INDEX(events,MATCH(A24,events_1,0))," - ")</f>
        <v xml:space="preserve"> - </v>
      </c>
      <c r="B26" s="85"/>
      <c r="C26" s="85"/>
      <c r="D26" s="85"/>
      <c r="E26" s="85"/>
      <c r="F26" s="85"/>
      <c r="G26" s="85"/>
      <c r="H26" s="85"/>
      <c r="I26" s="85"/>
      <c r="J26" s="74"/>
      <c r="K26" s="74"/>
      <c r="L26" s="74"/>
      <c r="M26" s="74"/>
      <c r="N26" s="74"/>
      <c r="O26" s="74"/>
      <c r="P26" s="74"/>
      <c r="Q26" s="74"/>
      <c r="R26" s="74"/>
      <c r="S26" s="1"/>
      <c r="T26" s="1"/>
      <c r="U26" s="85" t="str">
        <f ca="1">IFERROR(INDEX(events,MATCH(U24,events_1,0))," - ")</f>
        <v xml:space="preserve"> - </v>
      </c>
      <c r="V26" s="85"/>
      <c r="W26" s="85"/>
      <c r="X26" s="85"/>
      <c r="Y26" s="85"/>
      <c r="Z26" s="85"/>
      <c r="AA26" s="85"/>
      <c r="AB26" s="85"/>
      <c r="AC26" s="85"/>
      <c r="AD26" s="74"/>
      <c r="AE26" s="74"/>
      <c r="AF26" s="74"/>
      <c r="AG26" s="74"/>
      <c r="AH26" s="74"/>
      <c r="AI26" s="74"/>
      <c r="AJ26" s="74"/>
      <c r="AK26" s="74"/>
      <c r="AL26" s="74"/>
    </row>
    <row r="27" spans="1:38" ht="15.75" customHeight="1" x14ac:dyDescent="0.2">
      <c r="A27" s="85" t="str">
        <f ca="1">IFERROR(INDEX(events,MATCH(A24,events_2,0))," - ")</f>
        <v xml:space="preserve"> - </v>
      </c>
      <c r="B27" s="85"/>
      <c r="C27" s="85"/>
      <c r="D27" s="85"/>
      <c r="E27" s="85"/>
      <c r="F27" s="85"/>
      <c r="G27" s="85"/>
      <c r="H27" s="85"/>
      <c r="I27" s="85"/>
      <c r="J27" s="74"/>
      <c r="K27" s="74"/>
      <c r="L27" s="74"/>
      <c r="M27" s="74"/>
      <c r="N27" s="74"/>
      <c r="O27" s="74"/>
      <c r="P27" s="74"/>
      <c r="Q27" s="74"/>
      <c r="R27" s="74"/>
      <c r="S27" s="1"/>
      <c r="T27" s="1"/>
      <c r="U27" s="85" t="str">
        <f ca="1">IFERROR(INDEX(events,MATCH(U24,events_2,0))," - ")</f>
        <v xml:space="preserve"> - </v>
      </c>
      <c r="V27" s="85"/>
      <c r="W27" s="85"/>
      <c r="X27" s="85"/>
      <c r="Y27" s="85"/>
      <c r="Z27" s="85"/>
      <c r="AA27" s="85"/>
      <c r="AB27" s="85"/>
      <c r="AC27" s="85"/>
      <c r="AD27" s="74"/>
      <c r="AE27" s="74"/>
      <c r="AF27" s="74"/>
      <c r="AG27" s="74"/>
      <c r="AH27" s="74"/>
      <c r="AI27" s="74"/>
      <c r="AJ27" s="74"/>
      <c r="AK27" s="74"/>
      <c r="AL27" s="74"/>
    </row>
    <row r="28" spans="1:38" ht="15.75" customHeight="1" x14ac:dyDescent="0.2">
      <c r="A28" s="85" t="str">
        <f ca="1">IFERROR(INDEX(events,MATCH(A24,events_3,0))," - ")</f>
        <v xml:space="preserve"> - </v>
      </c>
      <c r="B28" s="85"/>
      <c r="C28" s="85"/>
      <c r="D28" s="85"/>
      <c r="E28" s="85"/>
      <c r="F28" s="85"/>
      <c r="G28" s="85"/>
      <c r="H28" s="85"/>
      <c r="I28" s="85"/>
      <c r="J28" s="74"/>
      <c r="K28" s="74"/>
      <c r="L28" s="74"/>
      <c r="M28" s="74"/>
      <c r="N28" s="74"/>
      <c r="O28" s="74"/>
      <c r="P28" s="74"/>
      <c r="Q28" s="74"/>
      <c r="R28" s="74"/>
      <c r="S28" s="1"/>
      <c r="T28" s="1"/>
      <c r="U28" s="85" t="str">
        <f ca="1">IFERROR(INDEX(events,MATCH(U24,events_3,0))," - ")</f>
        <v xml:space="preserve"> - </v>
      </c>
      <c r="V28" s="85"/>
      <c r="W28" s="85"/>
      <c r="X28" s="85"/>
      <c r="Y28" s="85"/>
      <c r="Z28" s="85"/>
      <c r="AA28" s="85"/>
      <c r="AB28" s="85"/>
      <c r="AC28" s="85"/>
      <c r="AD28" s="74"/>
      <c r="AE28" s="74"/>
      <c r="AF28" s="74"/>
      <c r="AG28" s="74"/>
      <c r="AH28" s="74"/>
      <c r="AI28" s="74"/>
      <c r="AJ28" s="74"/>
      <c r="AK28" s="74"/>
      <c r="AL28" s="74"/>
    </row>
    <row r="29" spans="1:38" ht="15.75" customHeight="1" x14ac:dyDescent="0.2">
      <c r="A29" s="85" t="str">
        <f ca="1">IFERROR(INDEX(events,MATCH(A24,events_4,0))," - ")</f>
        <v xml:space="preserve"> - </v>
      </c>
      <c r="B29" s="85"/>
      <c r="C29" s="85"/>
      <c r="D29" s="85"/>
      <c r="E29" s="85"/>
      <c r="F29" s="85"/>
      <c r="G29" s="85"/>
      <c r="H29" s="85"/>
      <c r="I29" s="85"/>
      <c r="J29" s="74"/>
      <c r="K29" s="74"/>
      <c r="L29" s="74"/>
      <c r="M29" s="74"/>
      <c r="N29" s="74"/>
      <c r="O29" s="74"/>
      <c r="P29" s="74"/>
      <c r="Q29" s="74"/>
      <c r="R29" s="74"/>
      <c r="S29" s="1"/>
      <c r="T29" s="1"/>
      <c r="U29" s="85" t="str">
        <f ca="1">IFERROR(INDEX(events,MATCH(U24,events_4,0))," - ")</f>
        <v xml:space="preserve"> - </v>
      </c>
      <c r="V29" s="85"/>
      <c r="W29" s="85"/>
      <c r="X29" s="85"/>
      <c r="Y29" s="85"/>
      <c r="Z29" s="85"/>
      <c r="AA29" s="85"/>
      <c r="AB29" s="85"/>
      <c r="AC29" s="85"/>
      <c r="AD29" s="74"/>
      <c r="AE29" s="74"/>
      <c r="AF29" s="74"/>
      <c r="AG29" s="74"/>
      <c r="AH29" s="74"/>
      <c r="AI29" s="74"/>
      <c r="AJ29" s="74"/>
      <c r="AK29" s="74"/>
      <c r="AL29" s="74"/>
    </row>
    <row r="30" spans="1:38" ht="15.7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1"/>
      <c r="T30" s="1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</row>
    <row r="31" spans="1:38" ht="15.75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1"/>
      <c r="T31" s="1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</row>
    <row r="32" spans="1:38" ht="15.75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1"/>
      <c r="T32" s="1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</row>
    <row r="33" spans="1:38" ht="15.75" customHeight="1" x14ac:dyDescent="0.2">
      <c r="A33" s="86">
        <f ca="1">A24+1</f>
        <v>44222</v>
      </c>
      <c r="B33" s="86"/>
      <c r="C33" s="86"/>
      <c r="D33" s="86"/>
      <c r="E33" s="86"/>
      <c r="F33" s="86"/>
      <c r="G33" s="86"/>
      <c r="H33" s="86"/>
      <c r="I33" s="86"/>
      <c r="J33" s="74"/>
      <c r="K33" s="74"/>
      <c r="L33" s="74"/>
      <c r="M33" s="74"/>
      <c r="N33" s="74"/>
      <c r="O33" s="74"/>
      <c r="P33" s="74"/>
      <c r="Q33" s="74"/>
      <c r="R33" s="74"/>
      <c r="S33" s="1"/>
      <c r="T33" s="1"/>
      <c r="U33" s="88">
        <f ca="1">U24+1</f>
        <v>44226</v>
      </c>
      <c r="V33" s="88"/>
      <c r="W33" s="88"/>
      <c r="X33" s="88"/>
      <c r="Y33" s="88"/>
      <c r="Z33" s="88"/>
      <c r="AA33" s="88"/>
      <c r="AB33" s="88"/>
      <c r="AC33" s="88"/>
      <c r="AD33" s="73"/>
      <c r="AE33" s="73"/>
      <c r="AF33" s="73"/>
      <c r="AG33" s="73"/>
      <c r="AH33" s="73"/>
      <c r="AI33" s="73"/>
      <c r="AJ33" s="73"/>
      <c r="AK33" s="73"/>
      <c r="AL33" s="73"/>
    </row>
    <row r="34" spans="1:38" ht="15.75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74"/>
      <c r="K34" s="74"/>
      <c r="L34" s="74"/>
      <c r="M34" s="74"/>
      <c r="N34" s="74"/>
      <c r="O34" s="74"/>
      <c r="P34" s="74"/>
      <c r="Q34" s="74"/>
      <c r="R34" s="74"/>
      <c r="S34" s="1"/>
      <c r="T34" s="1"/>
      <c r="U34" s="88"/>
      <c r="V34" s="88"/>
      <c r="W34" s="88"/>
      <c r="X34" s="88"/>
      <c r="Y34" s="88"/>
      <c r="Z34" s="88"/>
      <c r="AA34" s="88"/>
      <c r="AB34" s="88"/>
      <c r="AC34" s="88"/>
      <c r="AD34" s="73"/>
      <c r="AE34" s="73"/>
      <c r="AF34" s="73"/>
      <c r="AG34" s="73"/>
      <c r="AH34" s="73"/>
      <c r="AI34" s="73"/>
      <c r="AJ34" s="73"/>
      <c r="AK34" s="73"/>
      <c r="AL34" s="73"/>
    </row>
    <row r="35" spans="1:38" ht="15.75" customHeight="1" x14ac:dyDescent="0.2">
      <c r="A35" s="85" t="str">
        <f ca="1">IFERROR(INDEX(events,MATCH(A33,events_1,0))," - ")</f>
        <v xml:space="preserve"> - </v>
      </c>
      <c r="B35" s="85"/>
      <c r="C35" s="85"/>
      <c r="D35" s="85"/>
      <c r="E35" s="85"/>
      <c r="F35" s="85"/>
      <c r="G35" s="85"/>
      <c r="H35" s="85"/>
      <c r="I35" s="85"/>
      <c r="J35" s="74"/>
      <c r="K35" s="74"/>
      <c r="L35" s="74"/>
      <c r="M35" s="74"/>
      <c r="N35" s="74"/>
      <c r="O35" s="74"/>
      <c r="P35" s="74"/>
      <c r="Q35" s="74"/>
      <c r="R35" s="74"/>
      <c r="S35" s="1"/>
      <c r="T35" s="1"/>
      <c r="U35" s="87" t="str">
        <f ca="1">IFERROR(INDEX(events,MATCH(U33,events_1,0))," - ")</f>
        <v xml:space="preserve"> - </v>
      </c>
      <c r="V35" s="87"/>
      <c r="W35" s="87"/>
      <c r="X35" s="87"/>
      <c r="Y35" s="87"/>
      <c r="Z35" s="87"/>
      <c r="AA35" s="87"/>
      <c r="AB35" s="87"/>
      <c r="AC35" s="87"/>
      <c r="AD35" s="73"/>
      <c r="AE35" s="73"/>
      <c r="AF35" s="73"/>
      <c r="AG35" s="73"/>
      <c r="AH35" s="73"/>
      <c r="AI35" s="73"/>
      <c r="AJ35" s="73"/>
      <c r="AK35" s="73"/>
      <c r="AL35" s="73"/>
    </row>
    <row r="36" spans="1:38" ht="15.75" customHeight="1" x14ac:dyDescent="0.2">
      <c r="A36" s="85" t="str">
        <f ca="1">IFERROR(INDEX(events,MATCH(A33,events_2,0))," - ")</f>
        <v xml:space="preserve"> - </v>
      </c>
      <c r="B36" s="85"/>
      <c r="C36" s="85"/>
      <c r="D36" s="85"/>
      <c r="E36" s="85"/>
      <c r="F36" s="85"/>
      <c r="G36" s="85"/>
      <c r="H36" s="85"/>
      <c r="I36" s="85"/>
      <c r="J36" s="74"/>
      <c r="K36" s="74"/>
      <c r="L36" s="74"/>
      <c r="M36" s="74"/>
      <c r="N36" s="74"/>
      <c r="O36" s="74"/>
      <c r="P36" s="74"/>
      <c r="Q36" s="74"/>
      <c r="R36" s="74"/>
      <c r="S36" s="1"/>
      <c r="T36" s="1"/>
      <c r="U36" s="87" t="str">
        <f ca="1">IFERROR(INDEX(events,MATCH(U33,events_2,0))," - ")</f>
        <v xml:space="preserve"> - </v>
      </c>
      <c r="V36" s="87"/>
      <c r="W36" s="87"/>
      <c r="X36" s="87"/>
      <c r="Y36" s="87"/>
      <c r="Z36" s="87"/>
      <c r="AA36" s="87"/>
      <c r="AB36" s="87"/>
      <c r="AC36" s="87"/>
      <c r="AD36" s="73"/>
      <c r="AE36" s="73"/>
      <c r="AF36" s="73"/>
      <c r="AG36" s="73"/>
      <c r="AH36" s="73"/>
      <c r="AI36" s="73"/>
      <c r="AJ36" s="73"/>
      <c r="AK36" s="73"/>
      <c r="AL36" s="73"/>
    </row>
    <row r="37" spans="1:38" ht="15.75" customHeight="1" x14ac:dyDescent="0.2">
      <c r="A37" s="85" t="str">
        <f ca="1">IFERROR(INDEX(events,MATCH(A33,events_3,0))," - ")</f>
        <v xml:space="preserve"> - </v>
      </c>
      <c r="B37" s="85"/>
      <c r="C37" s="85"/>
      <c r="D37" s="85"/>
      <c r="E37" s="85"/>
      <c r="F37" s="85"/>
      <c r="G37" s="85"/>
      <c r="H37" s="85"/>
      <c r="I37" s="85"/>
      <c r="J37" s="74"/>
      <c r="K37" s="74"/>
      <c r="L37" s="74"/>
      <c r="M37" s="74"/>
      <c r="N37" s="74"/>
      <c r="O37" s="74"/>
      <c r="P37" s="74"/>
      <c r="Q37" s="74"/>
      <c r="R37" s="74"/>
      <c r="S37" s="1"/>
      <c r="T37" s="1"/>
      <c r="U37" s="87" t="str">
        <f ca="1">IFERROR(INDEX(events,MATCH(U33,events_3,0))," - ")</f>
        <v xml:space="preserve"> - </v>
      </c>
      <c r="V37" s="87"/>
      <c r="W37" s="87"/>
      <c r="X37" s="87"/>
      <c r="Y37" s="87"/>
      <c r="Z37" s="87"/>
      <c r="AA37" s="87"/>
      <c r="AB37" s="87"/>
      <c r="AC37" s="87"/>
      <c r="AD37" s="73"/>
      <c r="AE37" s="73"/>
      <c r="AF37" s="73"/>
      <c r="AG37" s="73"/>
      <c r="AH37" s="73"/>
      <c r="AI37" s="73"/>
      <c r="AJ37" s="73"/>
      <c r="AK37" s="73"/>
      <c r="AL37" s="73"/>
    </row>
    <row r="38" spans="1:38" ht="15.75" customHeight="1" x14ac:dyDescent="0.2">
      <c r="A38" s="85" t="str">
        <f ca="1">IFERROR(INDEX(events,MATCH(A33,events_4,0))," - ")</f>
        <v xml:space="preserve"> - </v>
      </c>
      <c r="B38" s="85"/>
      <c r="C38" s="85"/>
      <c r="D38" s="85"/>
      <c r="E38" s="85"/>
      <c r="F38" s="85"/>
      <c r="G38" s="85"/>
      <c r="H38" s="85"/>
      <c r="I38" s="85"/>
      <c r="J38" s="74"/>
      <c r="K38" s="74"/>
      <c r="L38" s="74"/>
      <c r="M38" s="74"/>
      <c r="N38" s="74"/>
      <c r="O38" s="74"/>
      <c r="P38" s="74"/>
      <c r="Q38" s="74"/>
      <c r="R38" s="74"/>
      <c r="S38" s="1"/>
      <c r="T38" s="1"/>
      <c r="U38" s="87" t="str">
        <f ca="1">IFERROR(INDEX(events,MATCH(U33,events_4,0))," - ")</f>
        <v xml:space="preserve"> - </v>
      </c>
      <c r="V38" s="87"/>
      <c r="W38" s="87"/>
      <c r="X38" s="87"/>
      <c r="Y38" s="87"/>
      <c r="Z38" s="87"/>
      <c r="AA38" s="87"/>
      <c r="AB38" s="87"/>
      <c r="AC38" s="87"/>
      <c r="AD38" s="73"/>
      <c r="AE38" s="73"/>
      <c r="AF38" s="73"/>
      <c r="AG38" s="73"/>
      <c r="AH38" s="73"/>
      <c r="AI38" s="73"/>
      <c r="AJ38" s="73"/>
      <c r="AK38" s="73"/>
      <c r="AL38" s="73"/>
    </row>
    <row r="39" spans="1:38" ht="15.75" customHeight="1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1"/>
      <c r="T39" s="1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</row>
    <row r="40" spans="1:38" ht="15.75" customHeight="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1"/>
      <c r="T40" s="1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</row>
  </sheetData>
  <mergeCells count="45">
    <mergeCell ref="A36:I36"/>
    <mergeCell ref="U36:AC36"/>
    <mergeCell ref="A37:I37"/>
    <mergeCell ref="U37:AC37"/>
    <mergeCell ref="A38:I38"/>
    <mergeCell ref="U38:AC38"/>
    <mergeCell ref="A29:I29"/>
    <mergeCell ref="U29:AC29"/>
    <mergeCell ref="A33:I34"/>
    <mergeCell ref="U33:AC34"/>
    <mergeCell ref="A35:I35"/>
    <mergeCell ref="U35:AC35"/>
    <mergeCell ref="A26:I26"/>
    <mergeCell ref="U26:AC26"/>
    <mergeCell ref="A27:I27"/>
    <mergeCell ref="U27:AC27"/>
    <mergeCell ref="A28:I28"/>
    <mergeCell ref="U28:AC28"/>
    <mergeCell ref="A19:I19"/>
    <mergeCell ref="U19:AC19"/>
    <mergeCell ref="A20:I20"/>
    <mergeCell ref="U20:AC20"/>
    <mergeCell ref="A24:I25"/>
    <mergeCell ref="U24:AC25"/>
    <mergeCell ref="A18:I18"/>
    <mergeCell ref="U18:AC18"/>
    <mergeCell ref="J8:M9"/>
    <mergeCell ref="N8:N9"/>
    <mergeCell ref="O8:R9"/>
    <mergeCell ref="U8:AC8"/>
    <mergeCell ref="U9:AC9"/>
    <mergeCell ref="U10:AC10"/>
    <mergeCell ref="U11:AC11"/>
    <mergeCell ref="A15:I16"/>
    <mergeCell ref="U15:AC16"/>
    <mergeCell ref="A17:I17"/>
    <mergeCell ref="U17:AC17"/>
    <mergeCell ref="A6:G6"/>
    <mergeCell ref="J6:R7"/>
    <mergeCell ref="U6:AC7"/>
    <mergeCell ref="AF1:AL1"/>
    <mergeCell ref="AN1:AN4"/>
    <mergeCell ref="A2:I2"/>
    <mergeCell ref="D4:I4"/>
    <mergeCell ref="M4:N4"/>
  </mergeCells>
  <conditionalFormatting sqref="A8:G13">
    <cfRule type="expression" dxfId="29" priority="1">
      <formula>MONTH(A8)&lt;&gt;MONTH($A$6)</formula>
    </cfRule>
    <cfRule type="cellIs" dxfId="28" priority="2" operator="between">
      <formula>$J$8</formula>
      <formula>$O$8</formula>
    </cfRule>
    <cfRule type="expression" dxfId="27" priority="3" stopIfTrue="1">
      <formula>AND(NOT(A8=""),NOT(ISERROR(MATCH(A8,events_1,0))))</formula>
    </cfRule>
  </conditionalFormatting>
  <hyperlinks>
    <hyperlink ref="A2" r:id="rId1" display="More Calendars" xr:uid="{A67BA8F3-62D0-4134-B073-D5ACDDF439D2}"/>
    <hyperlink ref="A2:I2" r:id="rId2" display="Weekly Planner" xr:uid="{F9F369C7-239A-4E2B-986D-1BDDDB29CF3F}"/>
  </hyperlinks>
  <printOptions horizontalCentered="1"/>
  <pageMargins left="0.5" right="0.5" top="0.5" bottom="0.5" header="0.3" footer="0.3"/>
  <pageSetup orientation="landscape" r:id="rId3"/>
  <headerFooter>
    <oddFooter>&amp;L&amp;8&amp;K01+046© 2021 Vertex42 LLC&amp;R&amp;8&amp;K01+046https://www.vertex42.com/calendars/weekly-planner.html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85585-1180-4D78-88B0-6BEBEC17B2B4}">
  <dimension ref="A1:AN40"/>
  <sheetViews>
    <sheetView showGridLines="0" zoomScaleNormal="100" workbookViewId="0"/>
  </sheetViews>
  <sheetFormatPr defaultRowHeight="12.75" x14ac:dyDescent="0.2"/>
  <cols>
    <col min="1" max="18" width="3.42578125" style="58" customWidth="1"/>
    <col min="19" max="20" width="2.85546875" style="58" customWidth="1"/>
    <col min="21" max="38" width="3.42578125" style="58" customWidth="1"/>
    <col min="39" max="39" width="3.7109375" style="58" customWidth="1"/>
    <col min="40" max="40" width="41.85546875" style="58" customWidth="1"/>
    <col min="41" max="16384" width="9.140625" style="58"/>
  </cols>
  <sheetData>
    <row r="1" spans="1:40" ht="24.75" customHeight="1" x14ac:dyDescent="0.2">
      <c r="A1" s="34" t="s">
        <v>101</v>
      </c>
      <c r="B1" s="35"/>
      <c r="C1" s="35"/>
      <c r="D1" s="35"/>
      <c r="E1" s="35"/>
      <c r="F1" s="35"/>
      <c r="G1" s="35"/>
      <c r="H1" s="35"/>
      <c r="I1" s="35"/>
      <c r="J1" s="36"/>
      <c r="K1" s="37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94" t="s">
        <v>92</v>
      </c>
      <c r="AG1" s="94"/>
      <c r="AH1" s="94"/>
      <c r="AI1" s="94"/>
      <c r="AJ1" s="94"/>
      <c r="AK1" s="94"/>
      <c r="AL1" s="94"/>
      <c r="AN1" s="76" t="s">
        <v>106</v>
      </c>
    </row>
    <row r="2" spans="1:40" x14ac:dyDescent="0.2">
      <c r="A2" s="77" t="s">
        <v>105</v>
      </c>
      <c r="B2" s="77"/>
      <c r="C2" s="77"/>
      <c r="D2" s="77"/>
      <c r="E2" s="77"/>
      <c r="F2" s="77"/>
      <c r="G2" s="77"/>
      <c r="H2" s="77"/>
      <c r="I2" s="77"/>
      <c r="J2" s="48"/>
      <c r="K2" s="48"/>
      <c r="L2" s="48"/>
      <c r="M2" s="48"/>
      <c r="N2" s="48"/>
      <c r="O2" s="48"/>
      <c r="P2" s="48"/>
      <c r="Q2" s="48"/>
      <c r="R2" s="2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72" t="s">
        <v>102</v>
      </c>
      <c r="AN2" s="76"/>
    </row>
    <row r="3" spans="1:40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N3" s="76"/>
    </row>
    <row r="4" spans="1:40" x14ac:dyDescent="0.2">
      <c r="A4" s="48"/>
      <c r="B4" s="48"/>
      <c r="C4" s="40" t="s">
        <v>77</v>
      </c>
      <c r="D4" s="78" cm="1">
        <f t="array" aca="1" ref="D4" ca="1">Week1!$D$4+7*(MID(CELL("filename",A1),FIND("]",CELL("filename",A1))+1,255)-1)</f>
        <v>44227</v>
      </c>
      <c r="E4" s="79"/>
      <c r="F4" s="79"/>
      <c r="G4" s="79"/>
      <c r="H4" s="79"/>
      <c r="I4" s="80"/>
      <c r="J4" s="48"/>
      <c r="K4" s="48"/>
      <c r="L4" s="40" t="s">
        <v>78</v>
      </c>
      <c r="M4" s="81">
        <v>1</v>
      </c>
      <c r="N4" s="82"/>
      <c r="O4" s="41" t="s">
        <v>84</v>
      </c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N4" s="76"/>
    </row>
    <row r="5" spans="1:40" x14ac:dyDescent="0.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40" ht="15.75" customHeight="1" x14ac:dyDescent="0.2">
      <c r="A6" s="93">
        <f ca="1">DATE(YEAR(J8),MONTH(J8),1)</f>
        <v>44197</v>
      </c>
      <c r="B6" s="93"/>
      <c r="C6" s="93"/>
      <c r="D6" s="93"/>
      <c r="E6" s="93"/>
      <c r="F6" s="93"/>
      <c r="G6" s="93"/>
      <c r="J6" s="83" t="s">
        <v>100</v>
      </c>
      <c r="K6" s="83"/>
      <c r="L6" s="83"/>
      <c r="M6" s="83"/>
      <c r="N6" s="83"/>
      <c r="O6" s="83"/>
      <c r="P6" s="83"/>
      <c r="Q6" s="83"/>
      <c r="R6" s="83"/>
      <c r="S6" s="1"/>
      <c r="T6" s="1"/>
      <c r="U6" s="86">
        <f ca="1">A33+1</f>
        <v>44230</v>
      </c>
      <c r="V6" s="86"/>
      <c r="W6" s="86"/>
      <c r="X6" s="86"/>
      <c r="Y6" s="86"/>
      <c r="Z6" s="86"/>
      <c r="AA6" s="86"/>
      <c r="AB6" s="86"/>
      <c r="AC6" s="86"/>
      <c r="AD6" s="74"/>
      <c r="AE6" s="74"/>
      <c r="AF6" s="74"/>
      <c r="AG6" s="74"/>
      <c r="AH6" s="74"/>
      <c r="AI6" s="74"/>
      <c r="AJ6" s="74"/>
      <c r="AK6" s="74"/>
      <c r="AL6" s="74"/>
      <c r="AN6" s="54"/>
    </row>
    <row r="7" spans="1:40" ht="15.75" customHeight="1" x14ac:dyDescent="0.2">
      <c r="A7" s="69" t="str">
        <f>CHOOSE(1+MOD($M$4+1-2,7),"Su","M","Tu","W","Th","F","Sa")</f>
        <v>Su</v>
      </c>
      <c r="B7" s="69" t="str">
        <f>CHOOSE(1+MOD($M$4+2-2,7),"Su","M","Tu","W","Th","F","Sa")</f>
        <v>M</v>
      </c>
      <c r="C7" s="69" t="str">
        <f>CHOOSE(1+MOD($M$4+3-2,7),"Su","M","Tu","W","Th","F","Sa")</f>
        <v>Tu</v>
      </c>
      <c r="D7" s="69" t="str">
        <f>CHOOSE(1+MOD($M$4+4-2,7),"Su","M","Tu","W","Th","F","Sa")</f>
        <v>W</v>
      </c>
      <c r="E7" s="69" t="str">
        <f>CHOOSE(1+MOD($M$4+5-2,7),"Su","M","Tu","W","Th","F","Sa")</f>
        <v>Th</v>
      </c>
      <c r="F7" s="69" t="str">
        <f>CHOOSE(1+MOD($M$4+6-2,7),"Su","M","Tu","W","Th","F","Sa")</f>
        <v>F</v>
      </c>
      <c r="G7" s="69" t="str">
        <f>CHOOSE(1+MOD($M$4+7-2,7),"Su","M","Tu","W","Th","F","Sa")</f>
        <v>Sa</v>
      </c>
      <c r="J7" s="84"/>
      <c r="K7" s="84"/>
      <c r="L7" s="84"/>
      <c r="M7" s="84"/>
      <c r="N7" s="84"/>
      <c r="O7" s="84"/>
      <c r="P7" s="84"/>
      <c r="Q7" s="84"/>
      <c r="R7" s="84"/>
      <c r="S7" s="1"/>
      <c r="T7" s="1"/>
      <c r="U7" s="86"/>
      <c r="V7" s="86"/>
      <c r="W7" s="86"/>
      <c r="X7" s="86"/>
      <c r="Y7" s="86"/>
      <c r="Z7" s="86"/>
      <c r="AA7" s="86"/>
      <c r="AB7" s="86"/>
      <c r="AC7" s="86"/>
      <c r="AD7" s="74"/>
      <c r="AE7" s="74"/>
      <c r="AF7" s="74"/>
      <c r="AG7" s="74"/>
      <c r="AH7" s="74"/>
      <c r="AI7" s="74"/>
      <c r="AJ7" s="74"/>
      <c r="AK7" s="74"/>
      <c r="AL7" s="74"/>
      <c r="AN7" s="54"/>
    </row>
    <row r="8" spans="1:40" ht="15.75" customHeight="1" x14ac:dyDescent="0.2">
      <c r="A8" s="50">
        <f ca="1">$A$6-(WEEKDAY($A$6,1)-($M$4-1))-IF((WEEKDAY($A$6,1)-($M$4-1))&lt;=0,7,0)+1</f>
        <v>44192</v>
      </c>
      <c r="B8" s="50">
        <f t="shared" ref="B8:B13" ca="1" si="0">A8+1</f>
        <v>44193</v>
      </c>
      <c r="C8" s="50">
        <f t="shared" ref="C8:G13" ca="1" si="1">B8+1</f>
        <v>44194</v>
      </c>
      <c r="D8" s="50">
        <f t="shared" ca="1" si="1"/>
        <v>44195</v>
      </c>
      <c r="E8" s="50">
        <f t="shared" ca="1" si="1"/>
        <v>44196</v>
      </c>
      <c r="F8" s="50">
        <f t="shared" ca="1" si="1"/>
        <v>44197</v>
      </c>
      <c r="G8" s="50">
        <f t="shared" ca="1" si="1"/>
        <v>44198</v>
      </c>
      <c r="J8" s="89">
        <f ca="1">D4</f>
        <v>44227</v>
      </c>
      <c r="K8" s="89"/>
      <c r="L8" s="89"/>
      <c r="M8" s="89"/>
      <c r="N8" s="91" t="s">
        <v>99</v>
      </c>
      <c r="O8" s="89">
        <f ca="1">J8+6</f>
        <v>44233</v>
      </c>
      <c r="P8" s="89"/>
      <c r="Q8" s="89"/>
      <c r="R8" s="89"/>
      <c r="S8" s="39"/>
      <c r="T8" s="1"/>
      <c r="U8" s="85" t="str">
        <f ca="1">IFERROR(INDEX(events,MATCH(U6,events_1,0))," - ")</f>
        <v xml:space="preserve"> - </v>
      </c>
      <c r="V8" s="85"/>
      <c r="W8" s="85"/>
      <c r="X8" s="85"/>
      <c r="Y8" s="85"/>
      <c r="Z8" s="85"/>
      <c r="AA8" s="85"/>
      <c r="AB8" s="85"/>
      <c r="AC8" s="85"/>
      <c r="AD8" s="74"/>
      <c r="AE8" s="74"/>
      <c r="AF8" s="74"/>
      <c r="AG8" s="74"/>
      <c r="AH8" s="74"/>
      <c r="AI8" s="74"/>
      <c r="AJ8" s="74"/>
      <c r="AK8" s="74"/>
      <c r="AL8" s="74"/>
      <c r="AN8" s="54"/>
    </row>
    <row r="9" spans="1:40" ht="15.75" customHeight="1" x14ac:dyDescent="0.2">
      <c r="A9" s="50">
        <f ca="1">G8+1</f>
        <v>44199</v>
      </c>
      <c r="B9" s="50">
        <f t="shared" ca="1" si="0"/>
        <v>44200</v>
      </c>
      <c r="C9" s="50">
        <f t="shared" ca="1" si="1"/>
        <v>44201</v>
      </c>
      <c r="D9" s="50">
        <f t="shared" ca="1" si="1"/>
        <v>44202</v>
      </c>
      <c r="E9" s="50">
        <f t="shared" ca="1" si="1"/>
        <v>44203</v>
      </c>
      <c r="F9" s="50">
        <f t="shared" ca="1" si="1"/>
        <v>44204</v>
      </c>
      <c r="G9" s="50">
        <f t="shared" ca="1" si="1"/>
        <v>44205</v>
      </c>
      <c r="J9" s="90"/>
      <c r="K9" s="90"/>
      <c r="L9" s="90"/>
      <c r="M9" s="90"/>
      <c r="N9" s="92"/>
      <c r="O9" s="90"/>
      <c r="P9" s="90"/>
      <c r="Q9" s="90"/>
      <c r="R9" s="90"/>
      <c r="S9" s="1"/>
      <c r="T9" s="1"/>
      <c r="U9" s="85" t="str">
        <f ca="1">IFERROR(INDEX(events,MATCH(U6,events_2,0))," - ")</f>
        <v xml:space="preserve"> - </v>
      </c>
      <c r="V9" s="85"/>
      <c r="W9" s="85"/>
      <c r="X9" s="85"/>
      <c r="Y9" s="85"/>
      <c r="Z9" s="85"/>
      <c r="AA9" s="85"/>
      <c r="AB9" s="85"/>
      <c r="AC9" s="85"/>
      <c r="AD9" s="74"/>
      <c r="AE9" s="74"/>
      <c r="AF9" s="74"/>
      <c r="AG9" s="74"/>
      <c r="AH9" s="74"/>
      <c r="AI9" s="74"/>
      <c r="AJ9" s="74"/>
      <c r="AK9" s="74"/>
      <c r="AL9" s="74"/>
      <c r="AN9" s="54"/>
    </row>
    <row r="10" spans="1:40" ht="15.75" customHeight="1" x14ac:dyDescent="0.2">
      <c r="A10" s="50">
        <f ca="1">G9+1</f>
        <v>44206</v>
      </c>
      <c r="B10" s="50">
        <f t="shared" ca="1" si="0"/>
        <v>44207</v>
      </c>
      <c r="C10" s="50">
        <f t="shared" ca="1" si="1"/>
        <v>44208</v>
      </c>
      <c r="D10" s="50">
        <f t="shared" ca="1" si="1"/>
        <v>44209</v>
      </c>
      <c r="E10" s="50">
        <f t="shared" ca="1" si="1"/>
        <v>44210</v>
      </c>
      <c r="F10" s="50">
        <f t="shared" ca="1" si="1"/>
        <v>44211</v>
      </c>
      <c r="G10" s="50">
        <f t="shared" ca="1" si="1"/>
        <v>44212</v>
      </c>
      <c r="J10" s="1"/>
      <c r="K10" s="1"/>
      <c r="L10" s="1"/>
      <c r="M10" s="1"/>
      <c r="N10" s="1"/>
      <c r="O10" s="1"/>
      <c r="P10" s="1"/>
      <c r="Q10" s="1"/>
      <c r="R10" s="70"/>
      <c r="S10" s="1"/>
      <c r="T10" s="1"/>
      <c r="U10" s="85" t="str">
        <f ca="1">IFERROR(INDEX(events,MATCH(U6,events_3,0))," - ")</f>
        <v xml:space="preserve"> - </v>
      </c>
      <c r="V10" s="85"/>
      <c r="W10" s="85"/>
      <c r="X10" s="85"/>
      <c r="Y10" s="85"/>
      <c r="Z10" s="85"/>
      <c r="AA10" s="85"/>
      <c r="AB10" s="85"/>
      <c r="AC10" s="85"/>
      <c r="AD10" s="74"/>
      <c r="AE10" s="74"/>
      <c r="AF10" s="74"/>
      <c r="AG10" s="74"/>
      <c r="AH10" s="74"/>
      <c r="AI10" s="74"/>
      <c r="AJ10" s="74"/>
      <c r="AK10" s="74"/>
      <c r="AL10" s="74"/>
    </row>
    <row r="11" spans="1:40" ht="15.75" customHeight="1" x14ac:dyDescent="0.2">
      <c r="A11" s="50">
        <f ca="1">G10+1</f>
        <v>44213</v>
      </c>
      <c r="B11" s="50">
        <f t="shared" ca="1" si="0"/>
        <v>44214</v>
      </c>
      <c r="C11" s="50">
        <f t="shared" ca="1" si="1"/>
        <v>44215</v>
      </c>
      <c r="D11" s="50">
        <f t="shared" ca="1" si="1"/>
        <v>44216</v>
      </c>
      <c r="E11" s="50">
        <f t="shared" ca="1" si="1"/>
        <v>44217</v>
      </c>
      <c r="F11" s="50">
        <f t="shared" ca="1" si="1"/>
        <v>44218</v>
      </c>
      <c r="G11" s="50">
        <f t="shared" ca="1" si="1"/>
        <v>44219</v>
      </c>
      <c r="J11" s="71"/>
      <c r="K11" s="1"/>
      <c r="L11" s="1"/>
      <c r="M11" s="1"/>
      <c r="N11" s="1"/>
      <c r="O11" s="1"/>
      <c r="P11" s="1"/>
      <c r="Q11" s="1"/>
      <c r="R11" s="1"/>
      <c r="S11" s="1"/>
      <c r="T11" s="1"/>
      <c r="U11" s="85" t="str">
        <f ca="1">IFERROR(INDEX(events,MATCH(U6,events_4,0))," - ")</f>
        <v xml:space="preserve"> - </v>
      </c>
      <c r="V11" s="85"/>
      <c r="W11" s="85"/>
      <c r="X11" s="85"/>
      <c r="Y11" s="85"/>
      <c r="Z11" s="85"/>
      <c r="AA11" s="85"/>
      <c r="AB11" s="85"/>
      <c r="AC11" s="85"/>
      <c r="AD11" s="74"/>
      <c r="AE11" s="74"/>
      <c r="AF11" s="74"/>
      <c r="AG11" s="74"/>
      <c r="AH11" s="74"/>
      <c r="AI11" s="74"/>
      <c r="AJ11" s="74"/>
      <c r="AK11" s="74"/>
      <c r="AL11" s="74"/>
    </row>
    <row r="12" spans="1:40" ht="15.75" customHeight="1" x14ac:dyDescent="0.2">
      <c r="A12" s="50">
        <f ca="1">G11+1</f>
        <v>44220</v>
      </c>
      <c r="B12" s="50">
        <f t="shared" ca="1" si="0"/>
        <v>44221</v>
      </c>
      <c r="C12" s="50">
        <f t="shared" ca="1" si="1"/>
        <v>44222</v>
      </c>
      <c r="D12" s="50">
        <f t="shared" ca="1" si="1"/>
        <v>44223</v>
      </c>
      <c r="E12" s="50">
        <f t="shared" ca="1" si="1"/>
        <v>44224</v>
      </c>
      <c r="F12" s="50">
        <f t="shared" ca="1" si="1"/>
        <v>44225</v>
      </c>
      <c r="G12" s="50">
        <f t="shared" ca="1" si="1"/>
        <v>44226</v>
      </c>
      <c r="H12" s="1"/>
      <c r="I12" s="1"/>
      <c r="J12" s="1"/>
      <c r="K12" s="1"/>
      <c r="S12" s="1"/>
      <c r="T12" s="1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</row>
    <row r="13" spans="1:40" ht="15.75" customHeight="1" x14ac:dyDescent="0.2">
      <c r="A13" s="50">
        <f ca="1">G12+1</f>
        <v>44227</v>
      </c>
      <c r="B13" s="50">
        <f t="shared" ca="1" si="0"/>
        <v>44228</v>
      </c>
      <c r="C13" s="50">
        <f t="shared" ca="1" si="1"/>
        <v>44229</v>
      </c>
      <c r="D13" s="50">
        <f t="shared" ca="1" si="1"/>
        <v>44230</v>
      </c>
      <c r="E13" s="50">
        <f t="shared" ca="1" si="1"/>
        <v>44231</v>
      </c>
      <c r="F13" s="50">
        <f t="shared" ca="1" si="1"/>
        <v>44232</v>
      </c>
      <c r="G13" s="50">
        <f t="shared" ca="1" si="1"/>
        <v>44233</v>
      </c>
      <c r="H13" s="1"/>
      <c r="I13" s="1"/>
      <c r="J13" s="1"/>
      <c r="K13" s="1"/>
      <c r="S13" s="1"/>
      <c r="T13" s="1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</row>
    <row r="14" spans="1:40" ht="15.75" customHeight="1" x14ac:dyDescent="0.2"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</row>
    <row r="15" spans="1:40" ht="15.75" customHeight="1" x14ac:dyDescent="0.2">
      <c r="A15" s="88">
        <f ca="1">J8</f>
        <v>44227</v>
      </c>
      <c r="B15" s="88"/>
      <c r="C15" s="88"/>
      <c r="D15" s="88"/>
      <c r="E15" s="88"/>
      <c r="F15" s="88"/>
      <c r="G15" s="88"/>
      <c r="H15" s="88"/>
      <c r="I15" s="88"/>
      <c r="J15" s="73"/>
      <c r="K15" s="73"/>
      <c r="L15" s="73"/>
      <c r="M15" s="73"/>
      <c r="N15" s="73"/>
      <c r="O15" s="73"/>
      <c r="P15" s="73"/>
      <c r="Q15" s="73"/>
      <c r="R15" s="73"/>
      <c r="S15" s="1"/>
      <c r="T15" s="1"/>
      <c r="U15" s="86">
        <f ca="1">U6+1</f>
        <v>44231</v>
      </c>
      <c r="V15" s="86"/>
      <c r="W15" s="86"/>
      <c r="X15" s="86"/>
      <c r="Y15" s="86"/>
      <c r="Z15" s="86"/>
      <c r="AA15" s="86"/>
      <c r="AB15" s="86"/>
      <c r="AC15" s="86"/>
      <c r="AD15" s="74"/>
      <c r="AE15" s="74"/>
      <c r="AF15" s="74"/>
      <c r="AG15" s="74"/>
      <c r="AH15" s="74"/>
      <c r="AI15" s="74"/>
      <c r="AJ15" s="74"/>
      <c r="AK15" s="74"/>
      <c r="AL15" s="74"/>
    </row>
    <row r="16" spans="1:40" ht="15.75" customHeight="1" x14ac:dyDescent="0.2">
      <c r="A16" s="88"/>
      <c r="B16" s="88"/>
      <c r="C16" s="88"/>
      <c r="D16" s="88"/>
      <c r="E16" s="88"/>
      <c r="F16" s="88"/>
      <c r="G16" s="88"/>
      <c r="H16" s="88"/>
      <c r="I16" s="88"/>
      <c r="J16" s="73"/>
      <c r="K16" s="73"/>
      <c r="L16" s="73"/>
      <c r="M16" s="73"/>
      <c r="N16" s="73"/>
      <c r="O16" s="73"/>
      <c r="P16" s="73"/>
      <c r="Q16" s="73"/>
      <c r="R16" s="73"/>
      <c r="S16" s="1"/>
      <c r="T16" s="1"/>
      <c r="U16" s="86"/>
      <c r="V16" s="86"/>
      <c r="W16" s="86"/>
      <c r="X16" s="86"/>
      <c r="Y16" s="86"/>
      <c r="Z16" s="86"/>
      <c r="AA16" s="86"/>
      <c r="AB16" s="86"/>
      <c r="AC16" s="86"/>
      <c r="AD16" s="74"/>
      <c r="AE16" s="74"/>
      <c r="AF16" s="74"/>
      <c r="AG16" s="74"/>
      <c r="AH16" s="74"/>
      <c r="AI16" s="74"/>
      <c r="AJ16" s="74"/>
      <c r="AK16" s="74"/>
      <c r="AL16" s="74"/>
    </row>
    <row r="17" spans="1:38" ht="15.75" customHeight="1" x14ac:dyDescent="0.2">
      <c r="A17" s="87" t="str">
        <f ca="1">IFERROR(INDEX(events,MATCH(A15,events_1,0))," - ")</f>
        <v xml:space="preserve"> - </v>
      </c>
      <c r="B17" s="87"/>
      <c r="C17" s="87"/>
      <c r="D17" s="87"/>
      <c r="E17" s="87"/>
      <c r="F17" s="87"/>
      <c r="G17" s="87"/>
      <c r="H17" s="87"/>
      <c r="I17" s="87"/>
      <c r="J17" s="73"/>
      <c r="K17" s="73"/>
      <c r="L17" s="73"/>
      <c r="M17" s="73"/>
      <c r="N17" s="73"/>
      <c r="O17" s="73"/>
      <c r="P17" s="73"/>
      <c r="Q17" s="73"/>
      <c r="R17" s="73"/>
      <c r="S17" s="1"/>
      <c r="T17" s="1"/>
      <c r="U17" s="85" t="str">
        <f ca="1">IFERROR(INDEX(events,MATCH(U15,events_1,0))," - ")</f>
        <v xml:space="preserve"> - </v>
      </c>
      <c r="V17" s="85"/>
      <c r="W17" s="85"/>
      <c r="X17" s="85"/>
      <c r="Y17" s="85"/>
      <c r="Z17" s="85"/>
      <c r="AA17" s="85"/>
      <c r="AB17" s="85"/>
      <c r="AC17" s="85"/>
      <c r="AD17" s="74"/>
      <c r="AE17" s="74"/>
      <c r="AF17" s="74"/>
      <c r="AG17" s="74"/>
      <c r="AH17" s="74"/>
      <c r="AI17" s="74"/>
      <c r="AJ17" s="74"/>
      <c r="AK17" s="74"/>
      <c r="AL17" s="74"/>
    </row>
    <row r="18" spans="1:38" ht="15.75" customHeight="1" x14ac:dyDescent="0.2">
      <c r="A18" s="87" t="str">
        <f ca="1">IFERROR(INDEX(events,MATCH(A15,events_2,0))," - ")</f>
        <v xml:space="preserve"> - </v>
      </c>
      <c r="B18" s="87"/>
      <c r="C18" s="87"/>
      <c r="D18" s="87"/>
      <c r="E18" s="87"/>
      <c r="F18" s="87"/>
      <c r="G18" s="87"/>
      <c r="H18" s="87"/>
      <c r="I18" s="87"/>
      <c r="J18" s="73"/>
      <c r="K18" s="73"/>
      <c r="L18" s="73"/>
      <c r="M18" s="73"/>
      <c r="N18" s="73"/>
      <c r="O18" s="73"/>
      <c r="P18" s="73"/>
      <c r="Q18" s="73"/>
      <c r="R18" s="73"/>
      <c r="S18" s="1"/>
      <c r="T18" s="1"/>
      <c r="U18" s="85" t="str">
        <f ca="1">IFERROR(INDEX(events,MATCH(U15,events_2,0))," - ")</f>
        <v xml:space="preserve"> - </v>
      </c>
      <c r="V18" s="85"/>
      <c r="W18" s="85"/>
      <c r="X18" s="85"/>
      <c r="Y18" s="85"/>
      <c r="Z18" s="85"/>
      <c r="AA18" s="85"/>
      <c r="AB18" s="85"/>
      <c r="AC18" s="85"/>
      <c r="AD18" s="74"/>
      <c r="AE18" s="74"/>
      <c r="AF18" s="74"/>
      <c r="AG18" s="74"/>
      <c r="AH18" s="74"/>
      <c r="AI18" s="74"/>
      <c r="AJ18" s="74"/>
      <c r="AK18" s="74"/>
      <c r="AL18" s="74"/>
    </row>
    <row r="19" spans="1:38" ht="15.75" customHeight="1" x14ac:dyDescent="0.2">
      <c r="A19" s="87" t="str">
        <f ca="1">IFERROR(INDEX(events,MATCH(A15,events_3,0))," - ")</f>
        <v xml:space="preserve"> - </v>
      </c>
      <c r="B19" s="87"/>
      <c r="C19" s="87"/>
      <c r="D19" s="87"/>
      <c r="E19" s="87"/>
      <c r="F19" s="87"/>
      <c r="G19" s="87"/>
      <c r="H19" s="87"/>
      <c r="I19" s="87"/>
      <c r="J19" s="73"/>
      <c r="K19" s="73"/>
      <c r="L19" s="73"/>
      <c r="M19" s="73"/>
      <c r="N19" s="73"/>
      <c r="O19" s="73"/>
      <c r="P19" s="73"/>
      <c r="Q19" s="73"/>
      <c r="R19" s="73"/>
      <c r="S19" s="1"/>
      <c r="T19" s="1"/>
      <c r="U19" s="85" t="str">
        <f ca="1">IFERROR(INDEX(events,MATCH(U15,events_3,0))," - ")</f>
        <v xml:space="preserve"> - </v>
      </c>
      <c r="V19" s="85"/>
      <c r="W19" s="85"/>
      <c r="X19" s="85"/>
      <c r="Y19" s="85"/>
      <c r="Z19" s="85"/>
      <c r="AA19" s="85"/>
      <c r="AB19" s="85"/>
      <c r="AC19" s="85"/>
      <c r="AD19" s="74"/>
      <c r="AE19" s="74"/>
      <c r="AF19" s="74"/>
      <c r="AG19" s="74"/>
      <c r="AH19" s="74"/>
      <c r="AI19" s="74"/>
      <c r="AJ19" s="74"/>
      <c r="AK19" s="74"/>
      <c r="AL19" s="74"/>
    </row>
    <row r="20" spans="1:38" ht="15.75" customHeight="1" x14ac:dyDescent="0.2">
      <c r="A20" s="87" t="str">
        <f ca="1">IFERROR(INDEX(events,MATCH(A15,events_4,0))," - ")</f>
        <v xml:space="preserve"> - </v>
      </c>
      <c r="B20" s="87"/>
      <c r="C20" s="87"/>
      <c r="D20" s="87"/>
      <c r="E20" s="87"/>
      <c r="F20" s="87"/>
      <c r="G20" s="87"/>
      <c r="H20" s="87"/>
      <c r="I20" s="87"/>
      <c r="J20" s="73"/>
      <c r="K20" s="73"/>
      <c r="L20" s="73"/>
      <c r="M20" s="73"/>
      <c r="N20" s="73"/>
      <c r="O20" s="73"/>
      <c r="P20" s="73"/>
      <c r="Q20" s="73"/>
      <c r="R20" s="73"/>
      <c r="S20" s="1"/>
      <c r="T20" s="1"/>
      <c r="U20" s="85" t="str">
        <f ca="1">IFERROR(INDEX(events,MATCH(U15,events_4,0))," - ")</f>
        <v xml:space="preserve"> - </v>
      </c>
      <c r="V20" s="85"/>
      <c r="W20" s="85"/>
      <c r="X20" s="85"/>
      <c r="Y20" s="85"/>
      <c r="Z20" s="85"/>
      <c r="AA20" s="85"/>
      <c r="AB20" s="85"/>
      <c r="AC20" s="85"/>
      <c r="AD20" s="74"/>
      <c r="AE20" s="74"/>
      <c r="AF20" s="74"/>
      <c r="AG20" s="74"/>
      <c r="AH20" s="74"/>
      <c r="AI20" s="74"/>
      <c r="AJ20" s="74"/>
      <c r="AK20" s="74"/>
      <c r="AL20" s="74"/>
    </row>
    <row r="21" spans="1:38" ht="15.75" customHeight="1" x14ac:dyDescent="0.2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1"/>
      <c r="T21" s="1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</row>
    <row r="22" spans="1:38" ht="15.7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1"/>
      <c r="T22" s="1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</row>
    <row r="23" spans="1:38" ht="15.75" customHeight="1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1"/>
      <c r="T23" s="1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</row>
    <row r="24" spans="1:38" ht="15.75" customHeight="1" x14ac:dyDescent="0.2">
      <c r="A24" s="86">
        <f ca="1">A15+1</f>
        <v>44228</v>
      </c>
      <c r="B24" s="86"/>
      <c r="C24" s="86"/>
      <c r="D24" s="86"/>
      <c r="E24" s="86"/>
      <c r="F24" s="86"/>
      <c r="G24" s="86"/>
      <c r="H24" s="86"/>
      <c r="I24" s="86"/>
      <c r="J24" s="74"/>
      <c r="K24" s="74"/>
      <c r="L24" s="74"/>
      <c r="M24" s="74"/>
      <c r="N24" s="74"/>
      <c r="O24" s="74"/>
      <c r="P24" s="74"/>
      <c r="Q24" s="74"/>
      <c r="R24" s="74"/>
      <c r="S24" s="1"/>
      <c r="T24" s="1"/>
      <c r="U24" s="86">
        <f ca="1">U15+1</f>
        <v>44232</v>
      </c>
      <c r="V24" s="86"/>
      <c r="W24" s="86"/>
      <c r="X24" s="86"/>
      <c r="Y24" s="86"/>
      <c r="Z24" s="86"/>
      <c r="AA24" s="86"/>
      <c r="AB24" s="86"/>
      <c r="AC24" s="86"/>
      <c r="AD24" s="74"/>
      <c r="AE24" s="74"/>
      <c r="AF24" s="74"/>
      <c r="AG24" s="74"/>
      <c r="AH24" s="74"/>
      <c r="AI24" s="74"/>
      <c r="AJ24" s="74"/>
      <c r="AK24" s="74"/>
      <c r="AL24" s="74"/>
    </row>
    <row r="25" spans="1:38" ht="15.75" customHeight="1" x14ac:dyDescent="0.2">
      <c r="A25" s="86"/>
      <c r="B25" s="86"/>
      <c r="C25" s="86"/>
      <c r="D25" s="86"/>
      <c r="E25" s="86"/>
      <c r="F25" s="86"/>
      <c r="G25" s="86"/>
      <c r="H25" s="86"/>
      <c r="I25" s="86"/>
      <c r="J25" s="74"/>
      <c r="K25" s="74"/>
      <c r="L25" s="74"/>
      <c r="M25" s="74"/>
      <c r="N25" s="74"/>
      <c r="O25" s="74"/>
      <c r="P25" s="74"/>
      <c r="Q25" s="74"/>
      <c r="R25" s="74"/>
      <c r="S25" s="1"/>
      <c r="T25" s="1"/>
      <c r="U25" s="86"/>
      <c r="V25" s="86"/>
      <c r="W25" s="86"/>
      <c r="X25" s="86"/>
      <c r="Y25" s="86"/>
      <c r="Z25" s="86"/>
      <c r="AA25" s="86"/>
      <c r="AB25" s="86"/>
      <c r="AC25" s="86"/>
      <c r="AD25" s="74"/>
      <c r="AE25" s="74"/>
      <c r="AF25" s="74"/>
      <c r="AG25" s="74"/>
      <c r="AH25" s="74"/>
      <c r="AI25" s="74"/>
      <c r="AJ25" s="74"/>
      <c r="AK25" s="74"/>
      <c r="AL25" s="74"/>
    </row>
    <row r="26" spans="1:38" ht="15.75" customHeight="1" x14ac:dyDescent="0.2">
      <c r="A26" s="85" t="str">
        <f ca="1">IFERROR(INDEX(events,MATCH(A24,events_1,0))," - ")</f>
        <v xml:space="preserve"> - </v>
      </c>
      <c r="B26" s="85"/>
      <c r="C26" s="85"/>
      <c r="D26" s="85"/>
      <c r="E26" s="85"/>
      <c r="F26" s="85"/>
      <c r="G26" s="85"/>
      <c r="H26" s="85"/>
      <c r="I26" s="85"/>
      <c r="J26" s="74"/>
      <c r="K26" s="74"/>
      <c r="L26" s="74"/>
      <c r="M26" s="74"/>
      <c r="N26" s="74"/>
      <c r="O26" s="74"/>
      <c r="P26" s="74"/>
      <c r="Q26" s="74"/>
      <c r="R26" s="74"/>
      <c r="S26" s="1"/>
      <c r="T26" s="1"/>
      <c r="U26" s="85" t="str">
        <f ca="1">IFERROR(INDEX(events,MATCH(U24,events_1,0))," - ")</f>
        <v xml:space="preserve"> - </v>
      </c>
      <c r="V26" s="85"/>
      <c r="W26" s="85"/>
      <c r="X26" s="85"/>
      <c r="Y26" s="85"/>
      <c r="Z26" s="85"/>
      <c r="AA26" s="85"/>
      <c r="AB26" s="85"/>
      <c r="AC26" s="85"/>
      <c r="AD26" s="74"/>
      <c r="AE26" s="74"/>
      <c r="AF26" s="74"/>
      <c r="AG26" s="74"/>
      <c r="AH26" s="74"/>
      <c r="AI26" s="74"/>
      <c r="AJ26" s="74"/>
      <c r="AK26" s="74"/>
      <c r="AL26" s="74"/>
    </row>
    <row r="27" spans="1:38" ht="15.75" customHeight="1" x14ac:dyDescent="0.2">
      <c r="A27" s="85" t="str">
        <f ca="1">IFERROR(INDEX(events,MATCH(A24,events_2,0))," - ")</f>
        <v xml:space="preserve"> - </v>
      </c>
      <c r="B27" s="85"/>
      <c r="C27" s="85"/>
      <c r="D27" s="85"/>
      <c r="E27" s="85"/>
      <c r="F27" s="85"/>
      <c r="G27" s="85"/>
      <c r="H27" s="85"/>
      <c r="I27" s="85"/>
      <c r="J27" s="74"/>
      <c r="K27" s="74"/>
      <c r="L27" s="74"/>
      <c r="M27" s="74"/>
      <c r="N27" s="74"/>
      <c r="O27" s="74"/>
      <c r="P27" s="74"/>
      <c r="Q27" s="74"/>
      <c r="R27" s="74"/>
      <c r="S27" s="1"/>
      <c r="T27" s="1"/>
      <c r="U27" s="85" t="str">
        <f ca="1">IFERROR(INDEX(events,MATCH(U24,events_2,0))," - ")</f>
        <v xml:space="preserve"> - </v>
      </c>
      <c r="V27" s="85"/>
      <c r="W27" s="85"/>
      <c r="X27" s="85"/>
      <c r="Y27" s="85"/>
      <c r="Z27" s="85"/>
      <c r="AA27" s="85"/>
      <c r="AB27" s="85"/>
      <c r="AC27" s="85"/>
      <c r="AD27" s="74"/>
      <c r="AE27" s="74"/>
      <c r="AF27" s="74"/>
      <c r="AG27" s="74"/>
      <c r="AH27" s="74"/>
      <c r="AI27" s="74"/>
      <c r="AJ27" s="74"/>
      <c r="AK27" s="74"/>
      <c r="AL27" s="74"/>
    </row>
    <row r="28" spans="1:38" ht="15.75" customHeight="1" x14ac:dyDescent="0.2">
      <c r="A28" s="85" t="str">
        <f ca="1">IFERROR(INDEX(events,MATCH(A24,events_3,0))," - ")</f>
        <v xml:space="preserve"> - </v>
      </c>
      <c r="B28" s="85"/>
      <c r="C28" s="85"/>
      <c r="D28" s="85"/>
      <c r="E28" s="85"/>
      <c r="F28" s="85"/>
      <c r="G28" s="85"/>
      <c r="H28" s="85"/>
      <c r="I28" s="85"/>
      <c r="J28" s="74"/>
      <c r="K28" s="74"/>
      <c r="L28" s="74"/>
      <c r="M28" s="74"/>
      <c r="N28" s="74"/>
      <c r="O28" s="74"/>
      <c r="P28" s="74"/>
      <c r="Q28" s="74"/>
      <c r="R28" s="74"/>
      <c r="S28" s="1"/>
      <c r="T28" s="1"/>
      <c r="U28" s="85" t="str">
        <f ca="1">IFERROR(INDEX(events,MATCH(U24,events_3,0))," - ")</f>
        <v xml:space="preserve"> - </v>
      </c>
      <c r="V28" s="85"/>
      <c r="W28" s="85"/>
      <c r="X28" s="85"/>
      <c r="Y28" s="85"/>
      <c r="Z28" s="85"/>
      <c r="AA28" s="85"/>
      <c r="AB28" s="85"/>
      <c r="AC28" s="85"/>
      <c r="AD28" s="74"/>
      <c r="AE28" s="74"/>
      <c r="AF28" s="74"/>
      <c r="AG28" s="74"/>
      <c r="AH28" s="74"/>
      <c r="AI28" s="74"/>
      <c r="AJ28" s="74"/>
      <c r="AK28" s="74"/>
      <c r="AL28" s="74"/>
    </row>
    <row r="29" spans="1:38" ht="15.75" customHeight="1" x14ac:dyDescent="0.2">
      <c r="A29" s="85" t="str">
        <f ca="1">IFERROR(INDEX(events,MATCH(A24,events_4,0))," - ")</f>
        <v xml:space="preserve"> - </v>
      </c>
      <c r="B29" s="85"/>
      <c r="C29" s="85"/>
      <c r="D29" s="85"/>
      <c r="E29" s="85"/>
      <c r="F29" s="85"/>
      <c r="G29" s="85"/>
      <c r="H29" s="85"/>
      <c r="I29" s="85"/>
      <c r="J29" s="74"/>
      <c r="K29" s="74"/>
      <c r="L29" s="74"/>
      <c r="M29" s="74"/>
      <c r="N29" s="74"/>
      <c r="O29" s="74"/>
      <c r="P29" s="74"/>
      <c r="Q29" s="74"/>
      <c r="R29" s="74"/>
      <c r="S29" s="1"/>
      <c r="T29" s="1"/>
      <c r="U29" s="85" t="str">
        <f ca="1">IFERROR(INDEX(events,MATCH(U24,events_4,0))," - ")</f>
        <v xml:space="preserve"> - </v>
      </c>
      <c r="V29" s="85"/>
      <c r="W29" s="85"/>
      <c r="X29" s="85"/>
      <c r="Y29" s="85"/>
      <c r="Z29" s="85"/>
      <c r="AA29" s="85"/>
      <c r="AB29" s="85"/>
      <c r="AC29" s="85"/>
      <c r="AD29" s="74"/>
      <c r="AE29" s="74"/>
      <c r="AF29" s="74"/>
      <c r="AG29" s="74"/>
      <c r="AH29" s="74"/>
      <c r="AI29" s="74"/>
      <c r="AJ29" s="74"/>
      <c r="AK29" s="74"/>
      <c r="AL29" s="74"/>
    </row>
    <row r="30" spans="1:38" ht="15.7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1"/>
      <c r="T30" s="1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</row>
    <row r="31" spans="1:38" ht="15.75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1"/>
      <c r="T31" s="1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</row>
    <row r="32" spans="1:38" ht="15.75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1"/>
      <c r="T32" s="1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</row>
    <row r="33" spans="1:38" ht="15.75" customHeight="1" x14ac:dyDescent="0.2">
      <c r="A33" s="86">
        <f ca="1">A24+1</f>
        <v>44229</v>
      </c>
      <c r="B33" s="86"/>
      <c r="C33" s="86"/>
      <c r="D33" s="86"/>
      <c r="E33" s="86"/>
      <c r="F33" s="86"/>
      <c r="G33" s="86"/>
      <c r="H33" s="86"/>
      <c r="I33" s="86"/>
      <c r="J33" s="74"/>
      <c r="K33" s="74"/>
      <c r="L33" s="74"/>
      <c r="M33" s="74"/>
      <c r="N33" s="74"/>
      <c r="O33" s="74"/>
      <c r="P33" s="74"/>
      <c r="Q33" s="74"/>
      <c r="R33" s="74"/>
      <c r="S33" s="1"/>
      <c r="T33" s="1"/>
      <c r="U33" s="88">
        <f ca="1">U24+1</f>
        <v>44233</v>
      </c>
      <c r="V33" s="88"/>
      <c r="W33" s="88"/>
      <c r="X33" s="88"/>
      <c r="Y33" s="88"/>
      <c r="Z33" s="88"/>
      <c r="AA33" s="88"/>
      <c r="AB33" s="88"/>
      <c r="AC33" s="88"/>
      <c r="AD33" s="73"/>
      <c r="AE33" s="73"/>
      <c r="AF33" s="73"/>
      <c r="AG33" s="73"/>
      <c r="AH33" s="73"/>
      <c r="AI33" s="73"/>
      <c r="AJ33" s="73"/>
      <c r="AK33" s="73"/>
      <c r="AL33" s="73"/>
    </row>
    <row r="34" spans="1:38" ht="15.75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74"/>
      <c r="K34" s="74"/>
      <c r="L34" s="74"/>
      <c r="M34" s="74"/>
      <c r="N34" s="74"/>
      <c r="O34" s="74"/>
      <c r="P34" s="74"/>
      <c r="Q34" s="74"/>
      <c r="R34" s="74"/>
      <c r="S34" s="1"/>
      <c r="T34" s="1"/>
      <c r="U34" s="88"/>
      <c r="V34" s="88"/>
      <c r="W34" s="88"/>
      <c r="X34" s="88"/>
      <c r="Y34" s="88"/>
      <c r="Z34" s="88"/>
      <c r="AA34" s="88"/>
      <c r="AB34" s="88"/>
      <c r="AC34" s="88"/>
      <c r="AD34" s="73"/>
      <c r="AE34" s="73"/>
      <c r="AF34" s="73"/>
      <c r="AG34" s="73"/>
      <c r="AH34" s="73"/>
      <c r="AI34" s="73"/>
      <c r="AJ34" s="73"/>
      <c r="AK34" s="73"/>
      <c r="AL34" s="73"/>
    </row>
    <row r="35" spans="1:38" ht="15.75" customHeight="1" x14ac:dyDescent="0.2">
      <c r="A35" s="85" t="str">
        <f ca="1">IFERROR(INDEX(events,MATCH(A33,events_1,0))," - ")</f>
        <v>Groundhog Day</v>
      </c>
      <c r="B35" s="85"/>
      <c r="C35" s="85"/>
      <c r="D35" s="85"/>
      <c r="E35" s="85"/>
      <c r="F35" s="85"/>
      <c r="G35" s="85"/>
      <c r="H35" s="85"/>
      <c r="I35" s="85"/>
      <c r="J35" s="74"/>
      <c r="K35" s="74"/>
      <c r="L35" s="74"/>
      <c r="M35" s="74"/>
      <c r="N35" s="74"/>
      <c r="O35" s="74"/>
      <c r="P35" s="74"/>
      <c r="Q35" s="74"/>
      <c r="R35" s="74"/>
      <c r="S35" s="1"/>
      <c r="T35" s="1"/>
      <c r="U35" s="87" t="str">
        <f ca="1">IFERROR(INDEX(events,MATCH(U33,events_1,0))," - ")</f>
        <v xml:space="preserve"> - </v>
      </c>
      <c r="V35" s="87"/>
      <c r="W35" s="87"/>
      <c r="X35" s="87"/>
      <c r="Y35" s="87"/>
      <c r="Z35" s="87"/>
      <c r="AA35" s="87"/>
      <c r="AB35" s="87"/>
      <c r="AC35" s="87"/>
      <c r="AD35" s="73"/>
      <c r="AE35" s="73"/>
      <c r="AF35" s="73"/>
      <c r="AG35" s="73"/>
      <c r="AH35" s="73"/>
      <c r="AI35" s="73"/>
      <c r="AJ35" s="73"/>
      <c r="AK35" s="73"/>
      <c r="AL35" s="73"/>
    </row>
    <row r="36" spans="1:38" ht="15.75" customHeight="1" x14ac:dyDescent="0.2">
      <c r="A36" s="85" t="str">
        <f ca="1">IFERROR(INDEX(events,MATCH(A33,events_2,0))," - ")</f>
        <v xml:space="preserve"> - </v>
      </c>
      <c r="B36" s="85"/>
      <c r="C36" s="85"/>
      <c r="D36" s="85"/>
      <c r="E36" s="85"/>
      <c r="F36" s="85"/>
      <c r="G36" s="85"/>
      <c r="H36" s="85"/>
      <c r="I36" s="85"/>
      <c r="J36" s="74"/>
      <c r="K36" s="74"/>
      <c r="L36" s="74"/>
      <c r="M36" s="74"/>
      <c r="N36" s="74"/>
      <c r="O36" s="74"/>
      <c r="P36" s="74"/>
      <c r="Q36" s="74"/>
      <c r="R36" s="74"/>
      <c r="S36" s="1"/>
      <c r="T36" s="1"/>
      <c r="U36" s="87" t="str">
        <f ca="1">IFERROR(INDEX(events,MATCH(U33,events_2,0))," - ")</f>
        <v xml:space="preserve"> - </v>
      </c>
      <c r="V36" s="87"/>
      <c r="W36" s="87"/>
      <c r="X36" s="87"/>
      <c r="Y36" s="87"/>
      <c r="Z36" s="87"/>
      <c r="AA36" s="87"/>
      <c r="AB36" s="87"/>
      <c r="AC36" s="87"/>
      <c r="AD36" s="73"/>
      <c r="AE36" s="73"/>
      <c r="AF36" s="73"/>
      <c r="AG36" s="73"/>
      <c r="AH36" s="73"/>
      <c r="AI36" s="73"/>
      <c r="AJ36" s="73"/>
      <c r="AK36" s="73"/>
      <c r="AL36" s="73"/>
    </row>
    <row r="37" spans="1:38" ht="15.75" customHeight="1" x14ac:dyDescent="0.2">
      <c r="A37" s="85" t="str">
        <f ca="1">IFERROR(INDEX(events,MATCH(A33,events_3,0))," - ")</f>
        <v xml:space="preserve"> - </v>
      </c>
      <c r="B37" s="85"/>
      <c r="C37" s="85"/>
      <c r="D37" s="85"/>
      <c r="E37" s="85"/>
      <c r="F37" s="85"/>
      <c r="G37" s="85"/>
      <c r="H37" s="85"/>
      <c r="I37" s="85"/>
      <c r="J37" s="74"/>
      <c r="K37" s="74"/>
      <c r="L37" s="74"/>
      <c r="M37" s="74"/>
      <c r="N37" s="74"/>
      <c r="O37" s="74"/>
      <c r="P37" s="74"/>
      <c r="Q37" s="74"/>
      <c r="R37" s="74"/>
      <c r="S37" s="1"/>
      <c r="T37" s="1"/>
      <c r="U37" s="87" t="str">
        <f ca="1">IFERROR(INDEX(events,MATCH(U33,events_3,0))," - ")</f>
        <v xml:space="preserve"> - </v>
      </c>
      <c r="V37" s="87"/>
      <c r="W37" s="87"/>
      <c r="X37" s="87"/>
      <c r="Y37" s="87"/>
      <c r="Z37" s="87"/>
      <c r="AA37" s="87"/>
      <c r="AB37" s="87"/>
      <c r="AC37" s="87"/>
      <c r="AD37" s="73"/>
      <c r="AE37" s="73"/>
      <c r="AF37" s="73"/>
      <c r="AG37" s="73"/>
      <c r="AH37" s="73"/>
      <c r="AI37" s="73"/>
      <c r="AJ37" s="73"/>
      <c r="AK37" s="73"/>
      <c r="AL37" s="73"/>
    </row>
    <row r="38" spans="1:38" ht="15.75" customHeight="1" x14ac:dyDescent="0.2">
      <c r="A38" s="85" t="str">
        <f ca="1">IFERROR(INDEX(events,MATCH(A33,events_4,0))," - ")</f>
        <v xml:space="preserve"> - </v>
      </c>
      <c r="B38" s="85"/>
      <c r="C38" s="85"/>
      <c r="D38" s="85"/>
      <c r="E38" s="85"/>
      <c r="F38" s="85"/>
      <c r="G38" s="85"/>
      <c r="H38" s="85"/>
      <c r="I38" s="85"/>
      <c r="J38" s="74"/>
      <c r="K38" s="74"/>
      <c r="L38" s="74"/>
      <c r="M38" s="74"/>
      <c r="N38" s="74"/>
      <c r="O38" s="74"/>
      <c r="P38" s="74"/>
      <c r="Q38" s="74"/>
      <c r="R38" s="74"/>
      <c r="S38" s="1"/>
      <c r="T38" s="1"/>
      <c r="U38" s="87" t="str">
        <f ca="1">IFERROR(INDEX(events,MATCH(U33,events_4,0))," - ")</f>
        <v xml:space="preserve"> - </v>
      </c>
      <c r="V38" s="87"/>
      <c r="W38" s="87"/>
      <c r="X38" s="87"/>
      <c r="Y38" s="87"/>
      <c r="Z38" s="87"/>
      <c r="AA38" s="87"/>
      <c r="AB38" s="87"/>
      <c r="AC38" s="87"/>
      <c r="AD38" s="73"/>
      <c r="AE38" s="73"/>
      <c r="AF38" s="73"/>
      <c r="AG38" s="73"/>
      <c r="AH38" s="73"/>
      <c r="AI38" s="73"/>
      <c r="AJ38" s="73"/>
      <c r="AK38" s="73"/>
      <c r="AL38" s="73"/>
    </row>
    <row r="39" spans="1:38" ht="15.75" customHeight="1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1"/>
      <c r="T39" s="1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</row>
    <row r="40" spans="1:38" ht="15.75" customHeight="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1"/>
      <c r="T40" s="1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</row>
  </sheetData>
  <mergeCells count="45">
    <mergeCell ref="A36:I36"/>
    <mergeCell ref="U36:AC36"/>
    <mergeCell ref="A37:I37"/>
    <mergeCell ref="U37:AC37"/>
    <mergeCell ref="A38:I38"/>
    <mergeCell ref="U38:AC38"/>
    <mergeCell ref="A29:I29"/>
    <mergeCell ref="U29:AC29"/>
    <mergeCell ref="A33:I34"/>
    <mergeCell ref="U33:AC34"/>
    <mergeCell ref="A35:I35"/>
    <mergeCell ref="U35:AC35"/>
    <mergeCell ref="A26:I26"/>
    <mergeCell ref="U26:AC26"/>
    <mergeCell ref="A27:I27"/>
    <mergeCell ref="U27:AC27"/>
    <mergeCell ref="A28:I28"/>
    <mergeCell ref="U28:AC28"/>
    <mergeCell ref="A19:I19"/>
    <mergeCell ref="U19:AC19"/>
    <mergeCell ref="A20:I20"/>
    <mergeCell ref="U20:AC20"/>
    <mergeCell ref="A24:I25"/>
    <mergeCell ref="U24:AC25"/>
    <mergeCell ref="A18:I18"/>
    <mergeCell ref="U18:AC18"/>
    <mergeCell ref="J8:M9"/>
    <mergeCell ref="N8:N9"/>
    <mergeCell ref="O8:R9"/>
    <mergeCell ref="U8:AC8"/>
    <mergeCell ref="U9:AC9"/>
    <mergeCell ref="U10:AC10"/>
    <mergeCell ref="U11:AC11"/>
    <mergeCell ref="A15:I16"/>
    <mergeCell ref="U15:AC16"/>
    <mergeCell ref="A17:I17"/>
    <mergeCell ref="U17:AC17"/>
    <mergeCell ref="A6:G6"/>
    <mergeCell ref="J6:R7"/>
    <mergeCell ref="U6:AC7"/>
    <mergeCell ref="AF1:AL1"/>
    <mergeCell ref="AN1:AN4"/>
    <mergeCell ref="A2:I2"/>
    <mergeCell ref="D4:I4"/>
    <mergeCell ref="M4:N4"/>
  </mergeCells>
  <conditionalFormatting sqref="A8:G13">
    <cfRule type="expression" dxfId="26" priority="1">
      <formula>MONTH(A8)&lt;&gt;MONTH($A$6)</formula>
    </cfRule>
    <cfRule type="cellIs" dxfId="25" priority="2" operator="between">
      <formula>$J$8</formula>
      <formula>$O$8</formula>
    </cfRule>
    <cfRule type="expression" dxfId="24" priority="3" stopIfTrue="1">
      <formula>AND(NOT(A8=""),NOT(ISERROR(MATCH(A8,events_1,0))))</formula>
    </cfRule>
  </conditionalFormatting>
  <hyperlinks>
    <hyperlink ref="A2" r:id="rId1" display="More Calendars" xr:uid="{836F54FA-93EA-46B0-AF8E-56B03B570AF1}"/>
    <hyperlink ref="A2:I2" r:id="rId2" display="Weekly Planner" xr:uid="{A2E95F3E-D88A-405E-9787-1E05B8AC09F6}"/>
  </hyperlinks>
  <printOptions horizontalCentered="1"/>
  <pageMargins left="0.5" right="0.5" top="0.5" bottom="0.5" header="0.3" footer="0.3"/>
  <pageSetup orientation="landscape" r:id="rId3"/>
  <headerFooter>
    <oddFooter>&amp;L&amp;8&amp;K01+046© 2021 Vertex42 LLC&amp;R&amp;8&amp;K01+046https://www.vertex42.com/calendars/weekly-planner.html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0023-C9E0-43F0-8DBE-85353ABD26C0}">
  <dimension ref="A1:AN40"/>
  <sheetViews>
    <sheetView showGridLines="0" zoomScaleNormal="100" workbookViewId="0"/>
  </sheetViews>
  <sheetFormatPr defaultRowHeight="12.75" x14ac:dyDescent="0.2"/>
  <cols>
    <col min="1" max="18" width="3.42578125" style="58" customWidth="1"/>
    <col min="19" max="20" width="2.85546875" style="58" customWidth="1"/>
    <col min="21" max="38" width="3.42578125" style="58" customWidth="1"/>
    <col min="39" max="39" width="3.7109375" style="58" customWidth="1"/>
    <col min="40" max="40" width="41.85546875" style="58" customWidth="1"/>
    <col min="41" max="16384" width="9.140625" style="58"/>
  </cols>
  <sheetData>
    <row r="1" spans="1:40" ht="24.75" customHeight="1" x14ac:dyDescent="0.2">
      <c r="A1" s="34" t="s">
        <v>101</v>
      </c>
      <c r="B1" s="35"/>
      <c r="C1" s="35"/>
      <c r="D1" s="35"/>
      <c r="E1" s="35"/>
      <c r="F1" s="35"/>
      <c r="G1" s="35"/>
      <c r="H1" s="35"/>
      <c r="I1" s="35"/>
      <c r="J1" s="36"/>
      <c r="K1" s="37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94" t="s">
        <v>92</v>
      </c>
      <c r="AG1" s="94"/>
      <c r="AH1" s="94"/>
      <c r="AI1" s="94"/>
      <c r="AJ1" s="94"/>
      <c r="AK1" s="94"/>
      <c r="AL1" s="94"/>
      <c r="AN1" s="76" t="s">
        <v>106</v>
      </c>
    </row>
    <row r="2" spans="1:40" x14ac:dyDescent="0.2">
      <c r="A2" s="77" t="s">
        <v>105</v>
      </c>
      <c r="B2" s="77"/>
      <c r="C2" s="77"/>
      <c r="D2" s="77"/>
      <c r="E2" s="77"/>
      <c r="F2" s="77"/>
      <c r="G2" s="77"/>
      <c r="H2" s="77"/>
      <c r="I2" s="77"/>
      <c r="J2" s="48"/>
      <c r="K2" s="48"/>
      <c r="L2" s="48"/>
      <c r="M2" s="48"/>
      <c r="N2" s="48"/>
      <c r="O2" s="48"/>
      <c r="P2" s="48"/>
      <c r="Q2" s="48"/>
      <c r="R2" s="2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72" t="s">
        <v>102</v>
      </c>
      <c r="AN2" s="76"/>
    </row>
    <row r="3" spans="1:40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N3" s="76"/>
    </row>
    <row r="4" spans="1:40" x14ac:dyDescent="0.2">
      <c r="A4" s="48"/>
      <c r="B4" s="48"/>
      <c r="C4" s="40" t="s">
        <v>77</v>
      </c>
      <c r="D4" s="78" cm="1">
        <f t="array" aca="1" ref="D4" ca="1">Week1!$D$4+7*(MID(CELL("filename",A1),FIND("]",CELL("filename",A1))+1,255)-1)</f>
        <v>44234</v>
      </c>
      <c r="E4" s="79"/>
      <c r="F4" s="79"/>
      <c r="G4" s="79"/>
      <c r="H4" s="79"/>
      <c r="I4" s="80"/>
      <c r="J4" s="48"/>
      <c r="K4" s="48"/>
      <c r="L4" s="40" t="s">
        <v>78</v>
      </c>
      <c r="M4" s="81">
        <v>1</v>
      </c>
      <c r="N4" s="82"/>
      <c r="O4" s="41" t="s">
        <v>84</v>
      </c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N4" s="76"/>
    </row>
    <row r="5" spans="1:40" x14ac:dyDescent="0.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40" ht="15.75" customHeight="1" x14ac:dyDescent="0.2">
      <c r="A6" s="93">
        <f ca="1">DATE(YEAR(J8),MONTH(J8),1)</f>
        <v>44228</v>
      </c>
      <c r="B6" s="93"/>
      <c r="C6" s="93"/>
      <c r="D6" s="93"/>
      <c r="E6" s="93"/>
      <c r="F6" s="93"/>
      <c r="G6" s="93"/>
      <c r="J6" s="83" t="s">
        <v>100</v>
      </c>
      <c r="K6" s="83"/>
      <c r="L6" s="83"/>
      <c r="M6" s="83"/>
      <c r="N6" s="83"/>
      <c r="O6" s="83"/>
      <c r="P6" s="83"/>
      <c r="Q6" s="83"/>
      <c r="R6" s="83"/>
      <c r="S6" s="1"/>
      <c r="T6" s="1"/>
      <c r="U6" s="86">
        <f ca="1">A33+1</f>
        <v>44237</v>
      </c>
      <c r="V6" s="86"/>
      <c r="W6" s="86"/>
      <c r="X6" s="86"/>
      <c r="Y6" s="86"/>
      <c r="Z6" s="86"/>
      <c r="AA6" s="86"/>
      <c r="AB6" s="86"/>
      <c r="AC6" s="86"/>
      <c r="AD6" s="74"/>
      <c r="AE6" s="74"/>
      <c r="AF6" s="74"/>
      <c r="AG6" s="74"/>
      <c r="AH6" s="74"/>
      <c r="AI6" s="74"/>
      <c r="AJ6" s="74"/>
      <c r="AK6" s="74"/>
      <c r="AL6" s="74"/>
      <c r="AN6" s="54"/>
    </row>
    <row r="7" spans="1:40" ht="15.75" customHeight="1" x14ac:dyDescent="0.2">
      <c r="A7" s="69" t="str">
        <f>CHOOSE(1+MOD($M$4+1-2,7),"Su","M","Tu","W","Th","F","Sa")</f>
        <v>Su</v>
      </c>
      <c r="B7" s="69" t="str">
        <f>CHOOSE(1+MOD($M$4+2-2,7),"Su","M","Tu","W","Th","F","Sa")</f>
        <v>M</v>
      </c>
      <c r="C7" s="69" t="str">
        <f>CHOOSE(1+MOD($M$4+3-2,7),"Su","M","Tu","W","Th","F","Sa")</f>
        <v>Tu</v>
      </c>
      <c r="D7" s="69" t="str">
        <f>CHOOSE(1+MOD($M$4+4-2,7),"Su","M","Tu","W","Th","F","Sa")</f>
        <v>W</v>
      </c>
      <c r="E7" s="69" t="str">
        <f>CHOOSE(1+MOD($M$4+5-2,7),"Su","M","Tu","W","Th","F","Sa")</f>
        <v>Th</v>
      </c>
      <c r="F7" s="69" t="str">
        <f>CHOOSE(1+MOD($M$4+6-2,7),"Su","M","Tu","W","Th","F","Sa")</f>
        <v>F</v>
      </c>
      <c r="G7" s="69" t="str">
        <f>CHOOSE(1+MOD($M$4+7-2,7),"Su","M","Tu","W","Th","F","Sa")</f>
        <v>Sa</v>
      </c>
      <c r="J7" s="84"/>
      <c r="K7" s="84"/>
      <c r="L7" s="84"/>
      <c r="M7" s="84"/>
      <c r="N7" s="84"/>
      <c r="O7" s="84"/>
      <c r="P7" s="84"/>
      <c r="Q7" s="84"/>
      <c r="R7" s="84"/>
      <c r="S7" s="1"/>
      <c r="T7" s="1"/>
      <c r="U7" s="86"/>
      <c r="V7" s="86"/>
      <c r="W7" s="86"/>
      <c r="X7" s="86"/>
      <c r="Y7" s="86"/>
      <c r="Z7" s="86"/>
      <c r="AA7" s="86"/>
      <c r="AB7" s="86"/>
      <c r="AC7" s="86"/>
      <c r="AD7" s="74"/>
      <c r="AE7" s="74"/>
      <c r="AF7" s="74"/>
      <c r="AG7" s="74"/>
      <c r="AH7" s="74"/>
      <c r="AI7" s="74"/>
      <c r="AJ7" s="74"/>
      <c r="AK7" s="74"/>
      <c r="AL7" s="74"/>
      <c r="AN7" s="54"/>
    </row>
    <row r="8" spans="1:40" ht="15.75" customHeight="1" x14ac:dyDescent="0.2">
      <c r="A8" s="50">
        <f ca="1">$A$6-(WEEKDAY($A$6,1)-($M$4-1))-IF((WEEKDAY($A$6,1)-($M$4-1))&lt;=0,7,0)+1</f>
        <v>44227</v>
      </c>
      <c r="B8" s="50">
        <f t="shared" ref="B8:B13" ca="1" si="0">A8+1</f>
        <v>44228</v>
      </c>
      <c r="C8" s="50">
        <f t="shared" ref="C8:G13" ca="1" si="1">B8+1</f>
        <v>44229</v>
      </c>
      <c r="D8" s="50">
        <f t="shared" ca="1" si="1"/>
        <v>44230</v>
      </c>
      <c r="E8" s="50">
        <f t="shared" ca="1" si="1"/>
        <v>44231</v>
      </c>
      <c r="F8" s="50">
        <f t="shared" ca="1" si="1"/>
        <v>44232</v>
      </c>
      <c r="G8" s="50">
        <f t="shared" ca="1" si="1"/>
        <v>44233</v>
      </c>
      <c r="J8" s="89">
        <f ca="1">D4</f>
        <v>44234</v>
      </c>
      <c r="K8" s="89"/>
      <c r="L8" s="89"/>
      <c r="M8" s="89"/>
      <c r="N8" s="91" t="s">
        <v>99</v>
      </c>
      <c r="O8" s="89">
        <f ca="1">J8+6</f>
        <v>44240</v>
      </c>
      <c r="P8" s="89"/>
      <c r="Q8" s="89"/>
      <c r="R8" s="89"/>
      <c r="S8" s="39"/>
      <c r="T8" s="1"/>
      <c r="U8" s="85" t="str">
        <f ca="1">IFERROR(INDEX(events,MATCH(U6,events_1,0))," - ")</f>
        <v xml:space="preserve"> - </v>
      </c>
      <c r="V8" s="85"/>
      <c r="W8" s="85"/>
      <c r="X8" s="85"/>
      <c r="Y8" s="85"/>
      <c r="Z8" s="85"/>
      <c r="AA8" s="85"/>
      <c r="AB8" s="85"/>
      <c r="AC8" s="85"/>
      <c r="AD8" s="74"/>
      <c r="AE8" s="74"/>
      <c r="AF8" s="74"/>
      <c r="AG8" s="74"/>
      <c r="AH8" s="74"/>
      <c r="AI8" s="74"/>
      <c r="AJ8" s="74"/>
      <c r="AK8" s="74"/>
      <c r="AL8" s="74"/>
      <c r="AN8" s="54"/>
    </row>
    <row r="9" spans="1:40" ht="15.75" customHeight="1" x14ac:dyDescent="0.2">
      <c r="A9" s="50">
        <f ca="1">G8+1</f>
        <v>44234</v>
      </c>
      <c r="B9" s="50">
        <f t="shared" ca="1" si="0"/>
        <v>44235</v>
      </c>
      <c r="C9" s="50">
        <f t="shared" ca="1" si="1"/>
        <v>44236</v>
      </c>
      <c r="D9" s="50">
        <f t="shared" ca="1" si="1"/>
        <v>44237</v>
      </c>
      <c r="E9" s="50">
        <f t="shared" ca="1" si="1"/>
        <v>44238</v>
      </c>
      <c r="F9" s="50">
        <f t="shared" ca="1" si="1"/>
        <v>44239</v>
      </c>
      <c r="G9" s="50">
        <f t="shared" ca="1" si="1"/>
        <v>44240</v>
      </c>
      <c r="J9" s="90"/>
      <c r="K9" s="90"/>
      <c r="L9" s="90"/>
      <c r="M9" s="90"/>
      <c r="N9" s="92"/>
      <c r="O9" s="90"/>
      <c r="P9" s="90"/>
      <c r="Q9" s="90"/>
      <c r="R9" s="90"/>
      <c r="S9" s="1"/>
      <c r="T9" s="1"/>
      <c r="U9" s="85" t="str">
        <f ca="1">IFERROR(INDEX(events,MATCH(U6,events_2,0))," - ")</f>
        <v xml:space="preserve"> - </v>
      </c>
      <c r="V9" s="85"/>
      <c r="W9" s="85"/>
      <c r="X9" s="85"/>
      <c r="Y9" s="85"/>
      <c r="Z9" s="85"/>
      <c r="AA9" s="85"/>
      <c r="AB9" s="85"/>
      <c r="AC9" s="85"/>
      <c r="AD9" s="74"/>
      <c r="AE9" s="74"/>
      <c r="AF9" s="74"/>
      <c r="AG9" s="74"/>
      <c r="AH9" s="74"/>
      <c r="AI9" s="74"/>
      <c r="AJ9" s="74"/>
      <c r="AK9" s="74"/>
      <c r="AL9" s="74"/>
      <c r="AN9" s="54"/>
    </row>
    <row r="10" spans="1:40" ht="15.75" customHeight="1" x14ac:dyDescent="0.2">
      <c r="A10" s="50">
        <f ca="1">G9+1</f>
        <v>44241</v>
      </c>
      <c r="B10" s="50">
        <f t="shared" ca="1" si="0"/>
        <v>44242</v>
      </c>
      <c r="C10" s="50">
        <f t="shared" ca="1" si="1"/>
        <v>44243</v>
      </c>
      <c r="D10" s="50">
        <f t="shared" ca="1" si="1"/>
        <v>44244</v>
      </c>
      <c r="E10" s="50">
        <f t="shared" ca="1" si="1"/>
        <v>44245</v>
      </c>
      <c r="F10" s="50">
        <f t="shared" ca="1" si="1"/>
        <v>44246</v>
      </c>
      <c r="G10" s="50">
        <f t="shared" ca="1" si="1"/>
        <v>44247</v>
      </c>
      <c r="J10" s="1"/>
      <c r="K10" s="1"/>
      <c r="L10" s="1"/>
      <c r="M10" s="1"/>
      <c r="N10" s="1"/>
      <c r="O10" s="1"/>
      <c r="P10" s="1"/>
      <c r="Q10" s="1"/>
      <c r="R10" s="70"/>
      <c r="S10" s="1"/>
      <c r="T10" s="1"/>
      <c r="U10" s="85" t="str">
        <f ca="1">IFERROR(INDEX(events,MATCH(U6,events_3,0))," - ")</f>
        <v xml:space="preserve"> - </v>
      </c>
      <c r="V10" s="85"/>
      <c r="W10" s="85"/>
      <c r="X10" s="85"/>
      <c r="Y10" s="85"/>
      <c r="Z10" s="85"/>
      <c r="AA10" s="85"/>
      <c r="AB10" s="85"/>
      <c r="AC10" s="85"/>
      <c r="AD10" s="74"/>
      <c r="AE10" s="74"/>
      <c r="AF10" s="74"/>
      <c r="AG10" s="74"/>
      <c r="AH10" s="74"/>
      <c r="AI10" s="74"/>
      <c r="AJ10" s="74"/>
      <c r="AK10" s="74"/>
      <c r="AL10" s="74"/>
    </row>
    <row r="11" spans="1:40" ht="15.75" customHeight="1" x14ac:dyDescent="0.2">
      <c r="A11" s="50">
        <f ca="1">G10+1</f>
        <v>44248</v>
      </c>
      <c r="B11" s="50">
        <f t="shared" ca="1" si="0"/>
        <v>44249</v>
      </c>
      <c r="C11" s="50">
        <f t="shared" ca="1" si="1"/>
        <v>44250</v>
      </c>
      <c r="D11" s="50">
        <f t="shared" ca="1" si="1"/>
        <v>44251</v>
      </c>
      <c r="E11" s="50">
        <f t="shared" ca="1" si="1"/>
        <v>44252</v>
      </c>
      <c r="F11" s="50">
        <f t="shared" ca="1" si="1"/>
        <v>44253</v>
      </c>
      <c r="G11" s="50">
        <f t="shared" ca="1" si="1"/>
        <v>44254</v>
      </c>
      <c r="J11" s="71"/>
      <c r="K11" s="1"/>
      <c r="L11" s="1"/>
      <c r="M11" s="1"/>
      <c r="N11" s="1"/>
      <c r="O11" s="1"/>
      <c r="P11" s="1"/>
      <c r="Q11" s="1"/>
      <c r="R11" s="1"/>
      <c r="S11" s="1"/>
      <c r="T11" s="1"/>
      <c r="U11" s="85" t="str">
        <f ca="1">IFERROR(INDEX(events,MATCH(U6,events_4,0))," - ")</f>
        <v xml:space="preserve"> - </v>
      </c>
      <c r="V11" s="85"/>
      <c r="W11" s="85"/>
      <c r="X11" s="85"/>
      <c r="Y11" s="85"/>
      <c r="Z11" s="85"/>
      <c r="AA11" s="85"/>
      <c r="AB11" s="85"/>
      <c r="AC11" s="85"/>
      <c r="AD11" s="74"/>
      <c r="AE11" s="74"/>
      <c r="AF11" s="74"/>
      <c r="AG11" s="74"/>
      <c r="AH11" s="74"/>
      <c r="AI11" s="74"/>
      <c r="AJ11" s="74"/>
      <c r="AK11" s="74"/>
      <c r="AL11" s="74"/>
    </row>
    <row r="12" spans="1:40" ht="15.75" customHeight="1" x14ac:dyDescent="0.2">
      <c r="A12" s="50">
        <f ca="1">G11+1</f>
        <v>44255</v>
      </c>
      <c r="B12" s="50">
        <f t="shared" ca="1" si="0"/>
        <v>44256</v>
      </c>
      <c r="C12" s="50">
        <f t="shared" ca="1" si="1"/>
        <v>44257</v>
      </c>
      <c r="D12" s="50">
        <f t="shared" ca="1" si="1"/>
        <v>44258</v>
      </c>
      <c r="E12" s="50">
        <f t="shared" ca="1" si="1"/>
        <v>44259</v>
      </c>
      <c r="F12" s="50">
        <f t="shared" ca="1" si="1"/>
        <v>44260</v>
      </c>
      <c r="G12" s="50">
        <f t="shared" ca="1" si="1"/>
        <v>44261</v>
      </c>
      <c r="H12" s="1"/>
      <c r="I12" s="1"/>
      <c r="J12" s="1"/>
      <c r="K12" s="1"/>
      <c r="S12" s="1"/>
      <c r="T12" s="1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</row>
    <row r="13" spans="1:40" ht="15.75" customHeight="1" x14ac:dyDescent="0.2">
      <c r="A13" s="50">
        <f ca="1">G12+1</f>
        <v>44262</v>
      </c>
      <c r="B13" s="50">
        <f t="shared" ca="1" si="0"/>
        <v>44263</v>
      </c>
      <c r="C13" s="50">
        <f t="shared" ca="1" si="1"/>
        <v>44264</v>
      </c>
      <c r="D13" s="50">
        <f t="shared" ca="1" si="1"/>
        <v>44265</v>
      </c>
      <c r="E13" s="50">
        <f t="shared" ca="1" si="1"/>
        <v>44266</v>
      </c>
      <c r="F13" s="50">
        <f t="shared" ca="1" si="1"/>
        <v>44267</v>
      </c>
      <c r="G13" s="50">
        <f t="shared" ca="1" si="1"/>
        <v>44268</v>
      </c>
      <c r="H13" s="1"/>
      <c r="I13" s="1"/>
      <c r="J13" s="1"/>
      <c r="K13" s="1"/>
      <c r="S13" s="1"/>
      <c r="T13" s="1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</row>
    <row r="14" spans="1:40" ht="15.75" customHeight="1" x14ac:dyDescent="0.2"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</row>
    <row r="15" spans="1:40" ht="15.75" customHeight="1" x14ac:dyDescent="0.2">
      <c r="A15" s="88">
        <f ca="1">J8</f>
        <v>44234</v>
      </c>
      <c r="B15" s="88"/>
      <c r="C15" s="88"/>
      <c r="D15" s="88"/>
      <c r="E15" s="88"/>
      <c r="F15" s="88"/>
      <c r="G15" s="88"/>
      <c r="H15" s="88"/>
      <c r="I15" s="88"/>
      <c r="J15" s="73"/>
      <c r="K15" s="73"/>
      <c r="L15" s="73"/>
      <c r="M15" s="73"/>
      <c r="N15" s="73"/>
      <c r="O15" s="73"/>
      <c r="P15" s="73"/>
      <c r="Q15" s="73"/>
      <c r="R15" s="73"/>
      <c r="S15" s="1"/>
      <c r="T15" s="1"/>
      <c r="U15" s="86">
        <f ca="1">U6+1</f>
        <v>44238</v>
      </c>
      <c r="V15" s="86"/>
      <c r="W15" s="86"/>
      <c r="X15" s="86"/>
      <c r="Y15" s="86"/>
      <c r="Z15" s="86"/>
      <c r="AA15" s="86"/>
      <c r="AB15" s="86"/>
      <c r="AC15" s="86"/>
      <c r="AD15" s="74"/>
      <c r="AE15" s="74"/>
      <c r="AF15" s="74"/>
      <c r="AG15" s="74"/>
      <c r="AH15" s="74"/>
      <c r="AI15" s="74"/>
      <c r="AJ15" s="74"/>
      <c r="AK15" s="74"/>
      <c r="AL15" s="74"/>
    </row>
    <row r="16" spans="1:40" ht="15.75" customHeight="1" x14ac:dyDescent="0.2">
      <c r="A16" s="88"/>
      <c r="B16" s="88"/>
      <c r="C16" s="88"/>
      <c r="D16" s="88"/>
      <c r="E16" s="88"/>
      <c r="F16" s="88"/>
      <c r="G16" s="88"/>
      <c r="H16" s="88"/>
      <c r="I16" s="88"/>
      <c r="J16" s="73"/>
      <c r="K16" s="73"/>
      <c r="L16" s="73"/>
      <c r="M16" s="73"/>
      <c r="N16" s="73"/>
      <c r="O16" s="73"/>
      <c r="P16" s="73"/>
      <c r="Q16" s="73"/>
      <c r="R16" s="73"/>
      <c r="S16" s="1"/>
      <c r="T16" s="1"/>
      <c r="U16" s="86"/>
      <c r="V16" s="86"/>
      <c r="W16" s="86"/>
      <c r="X16" s="86"/>
      <c r="Y16" s="86"/>
      <c r="Z16" s="86"/>
      <c r="AA16" s="86"/>
      <c r="AB16" s="86"/>
      <c r="AC16" s="86"/>
      <c r="AD16" s="74"/>
      <c r="AE16" s="74"/>
      <c r="AF16" s="74"/>
      <c r="AG16" s="74"/>
      <c r="AH16" s="74"/>
      <c r="AI16" s="74"/>
      <c r="AJ16" s="74"/>
      <c r="AK16" s="74"/>
      <c r="AL16" s="74"/>
    </row>
    <row r="17" spans="1:38" ht="15.75" customHeight="1" x14ac:dyDescent="0.2">
      <c r="A17" s="87" t="str">
        <f ca="1">IFERROR(INDEX(events,MATCH(A15,events_1,0))," - ")</f>
        <v xml:space="preserve"> - </v>
      </c>
      <c r="B17" s="87"/>
      <c r="C17" s="87"/>
      <c r="D17" s="87"/>
      <c r="E17" s="87"/>
      <c r="F17" s="87"/>
      <c r="G17" s="87"/>
      <c r="H17" s="87"/>
      <c r="I17" s="87"/>
      <c r="J17" s="73"/>
      <c r="K17" s="73"/>
      <c r="L17" s="73"/>
      <c r="M17" s="73"/>
      <c r="N17" s="73"/>
      <c r="O17" s="73"/>
      <c r="P17" s="73"/>
      <c r="Q17" s="73"/>
      <c r="R17" s="73"/>
      <c r="S17" s="1"/>
      <c r="T17" s="1"/>
      <c r="U17" s="85" t="str">
        <f ca="1">IFERROR(INDEX(events,MATCH(U15,events_1,0))," - ")</f>
        <v xml:space="preserve"> - </v>
      </c>
      <c r="V17" s="85"/>
      <c r="W17" s="85"/>
      <c r="X17" s="85"/>
      <c r="Y17" s="85"/>
      <c r="Z17" s="85"/>
      <c r="AA17" s="85"/>
      <c r="AB17" s="85"/>
      <c r="AC17" s="85"/>
      <c r="AD17" s="74"/>
      <c r="AE17" s="74"/>
      <c r="AF17" s="74"/>
      <c r="AG17" s="74"/>
      <c r="AH17" s="74"/>
      <c r="AI17" s="74"/>
      <c r="AJ17" s="74"/>
      <c r="AK17" s="74"/>
      <c r="AL17" s="74"/>
    </row>
    <row r="18" spans="1:38" ht="15.75" customHeight="1" x14ac:dyDescent="0.2">
      <c r="A18" s="87" t="str">
        <f ca="1">IFERROR(INDEX(events,MATCH(A15,events_2,0))," - ")</f>
        <v xml:space="preserve"> - </v>
      </c>
      <c r="B18" s="87"/>
      <c r="C18" s="87"/>
      <c r="D18" s="87"/>
      <c r="E18" s="87"/>
      <c r="F18" s="87"/>
      <c r="G18" s="87"/>
      <c r="H18" s="87"/>
      <c r="I18" s="87"/>
      <c r="J18" s="73"/>
      <c r="K18" s="73"/>
      <c r="L18" s="73"/>
      <c r="M18" s="73"/>
      <c r="N18" s="73"/>
      <c r="O18" s="73"/>
      <c r="P18" s="73"/>
      <c r="Q18" s="73"/>
      <c r="R18" s="73"/>
      <c r="S18" s="1"/>
      <c r="T18" s="1"/>
      <c r="U18" s="85" t="str">
        <f ca="1">IFERROR(INDEX(events,MATCH(U15,events_2,0))," - ")</f>
        <v xml:space="preserve"> - </v>
      </c>
      <c r="V18" s="85"/>
      <c r="W18" s="85"/>
      <c r="X18" s="85"/>
      <c r="Y18" s="85"/>
      <c r="Z18" s="85"/>
      <c r="AA18" s="85"/>
      <c r="AB18" s="85"/>
      <c r="AC18" s="85"/>
      <c r="AD18" s="74"/>
      <c r="AE18" s="74"/>
      <c r="AF18" s="74"/>
      <c r="AG18" s="74"/>
      <c r="AH18" s="74"/>
      <c r="AI18" s="74"/>
      <c r="AJ18" s="74"/>
      <c r="AK18" s="74"/>
      <c r="AL18" s="74"/>
    </row>
    <row r="19" spans="1:38" ht="15.75" customHeight="1" x14ac:dyDescent="0.2">
      <c r="A19" s="87" t="str">
        <f ca="1">IFERROR(INDEX(events,MATCH(A15,events_3,0))," - ")</f>
        <v xml:space="preserve"> - </v>
      </c>
      <c r="B19" s="87"/>
      <c r="C19" s="87"/>
      <c r="D19" s="87"/>
      <c r="E19" s="87"/>
      <c r="F19" s="87"/>
      <c r="G19" s="87"/>
      <c r="H19" s="87"/>
      <c r="I19" s="87"/>
      <c r="J19" s="73"/>
      <c r="K19" s="73"/>
      <c r="L19" s="73"/>
      <c r="M19" s="73"/>
      <c r="N19" s="73"/>
      <c r="O19" s="73"/>
      <c r="P19" s="73"/>
      <c r="Q19" s="73"/>
      <c r="R19" s="73"/>
      <c r="S19" s="1"/>
      <c r="T19" s="1"/>
      <c r="U19" s="85" t="str">
        <f ca="1">IFERROR(INDEX(events,MATCH(U15,events_3,0))," - ")</f>
        <v xml:space="preserve"> - </v>
      </c>
      <c r="V19" s="85"/>
      <c r="W19" s="85"/>
      <c r="X19" s="85"/>
      <c r="Y19" s="85"/>
      <c r="Z19" s="85"/>
      <c r="AA19" s="85"/>
      <c r="AB19" s="85"/>
      <c r="AC19" s="85"/>
      <c r="AD19" s="74"/>
      <c r="AE19" s="74"/>
      <c r="AF19" s="74"/>
      <c r="AG19" s="74"/>
      <c r="AH19" s="74"/>
      <c r="AI19" s="74"/>
      <c r="AJ19" s="74"/>
      <c r="AK19" s="74"/>
      <c r="AL19" s="74"/>
    </row>
    <row r="20" spans="1:38" ht="15.75" customHeight="1" x14ac:dyDescent="0.2">
      <c r="A20" s="87" t="str">
        <f ca="1">IFERROR(INDEX(events,MATCH(A15,events_4,0))," - ")</f>
        <v xml:space="preserve"> - </v>
      </c>
      <c r="B20" s="87"/>
      <c r="C20" s="87"/>
      <c r="D20" s="87"/>
      <c r="E20" s="87"/>
      <c r="F20" s="87"/>
      <c r="G20" s="87"/>
      <c r="H20" s="87"/>
      <c r="I20" s="87"/>
      <c r="J20" s="73"/>
      <c r="K20" s="73"/>
      <c r="L20" s="73"/>
      <c r="M20" s="73"/>
      <c r="N20" s="73"/>
      <c r="O20" s="73"/>
      <c r="P20" s="73"/>
      <c r="Q20" s="73"/>
      <c r="R20" s="73"/>
      <c r="S20" s="1"/>
      <c r="T20" s="1"/>
      <c r="U20" s="85" t="str">
        <f ca="1">IFERROR(INDEX(events,MATCH(U15,events_4,0))," - ")</f>
        <v xml:space="preserve"> - </v>
      </c>
      <c r="V20" s="85"/>
      <c r="W20" s="85"/>
      <c r="X20" s="85"/>
      <c r="Y20" s="85"/>
      <c r="Z20" s="85"/>
      <c r="AA20" s="85"/>
      <c r="AB20" s="85"/>
      <c r="AC20" s="85"/>
      <c r="AD20" s="74"/>
      <c r="AE20" s="74"/>
      <c r="AF20" s="74"/>
      <c r="AG20" s="74"/>
      <c r="AH20" s="74"/>
      <c r="AI20" s="74"/>
      <c r="AJ20" s="74"/>
      <c r="AK20" s="74"/>
      <c r="AL20" s="74"/>
    </row>
    <row r="21" spans="1:38" ht="15.75" customHeight="1" x14ac:dyDescent="0.2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1"/>
      <c r="T21" s="1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</row>
    <row r="22" spans="1:38" ht="15.7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1"/>
      <c r="T22" s="1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</row>
    <row r="23" spans="1:38" ht="15.75" customHeight="1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1"/>
      <c r="T23" s="1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</row>
    <row r="24" spans="1:38" ht="15.75" customHeight="1" x14ac:dyDescent="0.2">
      <c r="A24" s="86">
        <f ca="1">A15+1</f>
        <v>44235</v>
      </c>
      <c r="B24" s="86"/>
      <c r="C24" s="86"/>
      <c r="D24" s="86"/>
      <c r="E24" s="86"/>
      <c r="F24" s="86"/>
      <c r="G24" s="86"/>
      <c r="H24" s="86"/>
      <c r="I24" s="86"/>
      <c r="J24" s="74"/>
      <c r="K24" s="74"/>
      <c r="L24" s="74"/>
      <c r="M24" s="74"/>
      <c r="N24" s="74"/>
      <c r="O24" s="74"/>
      <c r="P24" s="74"/>
      <c r="Q24" s="74"/>
      <c r="R24" s="74"/>
      <c r="S24" s="1"/>
      <c r="T24" s="1"/>
      <c r="U24" s="86">
        <f ca="1">U15+1</f>
        <v>44239</v>
      </c>
      <c r="V24" s="86"/>
      <c r="W24" s="86"/>
      <c r="X24" s="86"/>
      <c r="Y24" s="86"/>
      <c r="Z24" s="86"/>
      <c r="AA24" s="86"/>
      <c r="AB24" s="86"/>
      <c r="AC24" s="86"/>
      <c r="AD24" s="74"/>
      <c r="AE24" s="74"/>
      <c r="AF24" s="74"/>
      <c r="AG24" s="74"/>
      <c r="AH24" s="74"/>
      <c r="AI24" s="74"/>
      <c r="AJ24" s="74"/>
      <c r="AK24" s="74"/>
      <c r="AL24" s="74"/>
    </row>
    <row r="25" spans="1:38" ht="15.75" customHeight="1" x14ac:dyDescent="0.2">
      <c r="A25" s="86"/>
      <c r="B25" s="86"/>
      <c r="C25" s="86"/>
      <c r="D25" s="86"/>
      <c r="E25" s="86"/>
      <c r="F25" s="86"/>
      <c r="G25" s="86"/>
      <c r="H25" s="86"/>
      <c r="I25" s="86"/>
      <c r="J25" s="74"/>
      <c r="K25" s="74"/>
      <c r="L25" s="74"/>
      <c r="M25" s="74"/>
      <c r="N25" s="74"/>
      <c r="O25" s="74"/>
      <c r="P25" s="74"/>
      <c r="Q25" s="74"/>
      <c r="R25" s="74"/>
      <c r="S25" s="1"/>
      <c r="T25" s="1"/>
      <c r="U25" s="86"/>
      <c r="V25" s="86"/>
      <c r="W25" s="86"/>
      <c r="X25" s="86"/>
      <c r="Y25" s="86"/>
      <c r="Z25" s="86"/>
      <c r="AA25" s="86"/>
      <c r="AB25" s="86"/>
      <c r="AC25" s="86"/>
      <c r="AD25" s="74"/>
      <c r="AE25" s="74"/>
      <c r="AF25" s="74"/>
      <c r="AG25" s="74"/>
      <c r="AH25" s="74"/>
      <c r="AI25" s="74"/>
      <c r="AJ25" s="74"/>
      <c r="AK25" s="74"/>
      <c r="AL25" s="74"/>
    </row>
    <row r="26" spans="1:38" ht="15.75" customHeight="1" x14ac:dyDescent="0.2">
      <c r="A26" s="85" t="str">
        <f ca="1">IFERROR(INDEX(events,MATCH(A24,events_1,0))," - ")</f>
        <v xml:space="preserve"> - </v>
      </c>
      <c r="B26" s="85"/>
      <c r="C26" s="85"/>
      <c r="D26" s="85"/>
      <c r="E26" s="85"/>
      <c r="F26" s="85"/>
      <c r="G26" s="85"/>
      <c r="H26" s="85"/>
      <c r="I26" s="85"/>
      <c r="J26" s="74"/>
      <c r="K26" s="74"/>
      <c r="L26" s="74"/>
      <c r="M26" s="74"/>
      <c r="N26" s="74"/>
      <c r="O26" s="74"/>
      <c r="P26" s="74"/>
      <c r="Q26" s="74"/>
      <c r="R26" s="74"/>
      <c r="S26" s="1"/>
      <c r="T26" s="1"/>
      <c r="U26" s="85" t="str">
        <f ca="1">IFERROR(INDEX(events,MATCH(U24,events_1,0))," - ")</f>
        <v>Chinese New  Year</v>
      </c>
      <c r="V26" s="85"/>
      <c r="W26" s="85"/>
      <c r="X26" s="85"/>
      <c r="Y26" s="85"/>
      <c r="Z26" s="85"/>
      <c r="AA26" s="85"/>
      <c r="AB26" s="85"/>
      <c r="AC26" s="85"/>
      <c r="AD26" s="74"/>
      <c r="AE26" s="74"/>
      <c r="AF26" s="74"/>
      <c r="AG26" s="74"/>
      <c r="AH26" s="74"/>
      <c r="AI26" s="74"/>
      <c r="AJ26" s="74"/>
      <c r="AK26" s="74"/>
      <c r="AL26" s="74"/>
    </row>
    <row r="27" spans="1:38" ht="15.75" customHeight="1" x14ac:dyDescent="0.2">
      <c r="A27" s="85" t="str">
        <f ca="1">IFERROR(INDEX(events,MATCH(A24,events_2,0))," - ")</f>
        <v xml:space="preserve"> - </v>
      </c>
      <c r="B27" s="85"/>
      <c r="C27" s="85"/>
      <c r="D27" s="85"/>
      <c r="E27" s="85"/>
      <c r="F27" s="85"/>
      <c r="G27" s="85"/>
      <c r="H27" s="85"/>
      <c r="I27" s="85"/>
      <c r="J27" s="74"/>
      <c r="K27" s="74"/>
      <c r="L27" s="74"/>
      <c r="M27" s="74"/>
      <c r="N27" s="74"/>
      <c r="O27" s="74"/>
      <c r="P27" s="74"/>
      <c r="Q27" s="74"/>
      <c r="R27" s="74"/>
      <c r="S27" s="1"/>
      <c r="T27" s="1"/>
      <c r="U27" s="85" t="str">
        <f ca="1">IFERROR(INDEX(events,MATCH(U24,events_2,0))," - ")</f>
        <v>Lincoln's B-Day</v>
      </c>
      <c r="V27" s="85"/>
      <c r="W27" s="85"/>
      <c r="X27" s="85"/>
      <c r="Y27" s="85"/>
      <c r="Z27" s="85"/>
      <c r="AA27" s="85"/>
      <c r="AB27" s="85"/>
      <c r="AC27" s="85"/>
      <c r="AD27" s="74"/>
      <c r="AE27" s="74"/>
      <c r="AF27" s="74"/>
      <c r="AG27" s="74"/>
      <c r="AH27" s="74"/>
      <c r="AI27" s="74"/>
      <c r="AJ27" s="74"/>
      <c r="AK27" s="74"/>
      <c r="AL27" s="74"/>
    </row>
    <row r="28" spans="1:38" ht="15.75" customHeight="1" x14ac:dyDescent="0.2">
      <c r="A28" s="85" t="str">
        <f ca="1">IFERROR(INDEX(events,MATCH(A24,events_3,0))," - ")</f>
        <v xml:space="preserve"> - </v>
      </c>
      <c r="B28" s="85"/>
      <c r="C28" s="85"/>
      <c r="D28" s="85"/>
      <c r="E28" s="85"/>
      <c r="F28" s="85"/>
      <c r="G28" s="85"/>
      <c r="H28" s="85"/>
      <c r="I28" s="85"/>
      <c r="J28" s="74"/>
      <c r="K28" s="74"/>
      <c r="L28" s="74"/>
      <c r="M28" s="74"/>
      <c r="N28" s="74"/>
      <c r="O28" s="74"/>
      <c r="P28" s="74"/>
      <c r="Q28" s="74"/>
      <c r="R28" s="74"/>
      <c r="S28" s="1"/>
      <c r="T28" s="1"/>
      <c r="U28" s="85" t="str">
        <f ca="1">IFERROR(INDEX(events,MATCH(U24,events_3,0))," - ")</f>
        <v xml:space="preserve"> - </v>
      </c>
      <c r="V28" s="85"/>
      <c r="W28" s="85"/>
      <c r="X28" s="85"/>
      <c r="Y28" s="85"/>
      <c r="Z28" s="85"/>
      <c r="AA28" s="85"/>
      <c r="AB28" s="85"/>
      <c r="AC28" s="85"/>
      <c r="AD28" s="74"/>
      <c r="AE28" s="74"/>
      <c r="AF28" s="74"/>
      <c r="AG28" s="74"/>
      <c r="AH28" s="74"/>
      <c r="AI28" s="74"/>
      <c r="AJ28" s="74"/>
      <c r="AK28" s="74"/>
      <c r="AL28" s="74"/>
    </row>
    <row r="29" spans="1:38" ht="15.75" customHeight="1" x14ac:dyDescent="0.2">
      <c r="A29" s="85" t="str">
        <f ca="1">IFERROR(INDEX(events,MATCH(A24,events_4,0))," - ")</f>
        <v xml:space="preserve"> - </v>
      </c>
      <c r="B29" s="85"/>
      <c r="C29" s="85"/>
      <c r="D29" s="85"/>
      <c r="E29" s="85"/>
      <c r="F29" s="85"/>
      <c r="G29" s="85"/>
      <c r="H29" s="85"/>
      <c r="I29" s="85"/>
      <c r="J29" s="74"/>
      <c r="K29" s="74"/>
      <c r="L29" s="74"/>
      <c r="M29" s="74"/>
      <c r="N29" s="74"/>
      <c r="O29" s="74"/>
      <c r="P29" s="74"/>
      <c r="Q29" s="74"/>
      <c r="R29" s="74"/>
      <c r="S29" s="1"/>
      <c r="T29" s="1"/>
      <c r="U29" s="85" t="str">
        <f ca="1">IFERROR(INDEX(events,MATCH(U24,events_4,0))," - ")</f>
        <v xml:space="preserve"> - </v>
      </c>
      <c r="V29" s="85"/>
      <c r="W29" s="85"/>
      <c r="X29" s="85"/>
      <c r="Y29" s="85"/>
      <c r="Z29" s="85"/>
      <c r="AA29" s="85"/>
      <c r="AB29" s="85"/>
      <c r="AC29" s="85"/>
      <c r="AD29" s="74"/>
      <c r="AE29" s="74"/>
      <c r="AF29" s="74"/>
      <c r="AG29" s="74"/>
      <c r="AH29" s="74"/>
      <c r="AI29" s="74"/>
      <c r="AJ29" s="74"/>
      <c r="AK29" s="74"/>
      <c r="AL29" s="74"/>
    </row>
    <row r="30" spans="1:38" ht="15.7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1"/>
      <c r="T30" s="1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</row>
    <row r="31" spans="1:38" ht="15.75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1"/>
      <c r="T31" s="1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</row>
    <row r="32" spans="1:38" ht="15.75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1"/>
      <c r="T32" s="1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</row>
    <row r="33" spans="1:38" ht="15.75" customHeight="1" x14ac:dyDescent="0.2">
      <c r="A33" s="86">
        <f ca="1">A24+1</f>
        <v>44236</v>
      </c>
      <c r="B33" s="86"/>
      <c r="C33" s="86"/>
      <c r="D33" s="86"/>
      <c r="E33" s="86"/>
      <c r="F33" s="86"/>
      <c r="G33" s="86"/>
      <c r="H33" s="86"/>
      <c r="I33" s="86"/>
      <c r="J33" s="74"/>
      <c r="K33" s="74"/>
      <c r="L33" s="74"/>
      <c r="M33" s="74"/>
      <c r="N33" s="74"/>
      <c r="O33" s="74"/>
      <c r="P33" s="74"/>
      <c r="Q33" s="74"/>
      <c r="R33" s="74"/>
      <c r="S33" s="1"/>
      <c r="T33" s="1"/>
      <c r="U33" s="88">
        <f ca="1">U24+1</f>
        <v>44240</v>
      </c>
      <c r="V33" s="88"/>
      <c r="W33" s="88"/>
      <c r="X33" s="88"/>
      <c r="Y33" s="88"/>
      <c r="Z33" s="88"/>
      <c r="AA33" s="88"/>
      <c r="AB33" s="88"/>
      <c r="AC33" s="88"/>
      <c r="AD33" s="73"/>
      <c r="AE33" s="73"/>
      <c r="AF33" s="73"/>
      <c r="AG33" s="73"/>
      <c r="AH33" s="73"/>
      <c r="AI33" s="73"/>
      <c r="AJ33" s="73"/>
      <c r="AK33" s="73"/>
      <c r="AL33" s="73"/>
    </row>
    <row r="34" spans="1:38" ht="15.75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74"/>
      <c r="K34" s="74"/>
      <c r="L34" s="74"/>
      <c r="M34" s="74"/>
      <c r="N34" s="74"/>
      <c r="O34" s="74"/>
      <c r="P34" s="74"/>
      <c r="Q34" s="74"/>
      <c r="R34" s="74"/>
      <c r="S34" s="1"/>
      <c r="T34" s="1"/>
      <c r="U34" s="88"/>
      <c r="V34" s="88"/>
      <c r="W34" s="88"/>
      <c r="X34" s="88"/>
      <c r="Y34" s="88"/>
      <c r="Z34" s="88"/>
      <c r="AA34" s="88"/>
      <c r="AB34" s="88"/>
      <c r="AC34" s="88"/>
      <c r="AD34" s="73"/>
      <c r="AE34" s="73"/>
      <c r="AF34" s="73"/>
      <c r="AG34" s="73"/>
      <c r="AH34" s="73"/>
      <c r="AI34" s="73"/>
      <c r="AJ34" s="73"/>
      <c r="AK34" s="73"/>
      <c r="AL34" s="73"/>
    </row>
    <row r="35" spans="1:38" ht="15.75" customHeight="1" x14ac:dyDescent="0.2">
      <c r="A35" s="85" t="str">
        <f ca="1">IFERROR(INDEX(events,MATCH(A33,events_1,0))," - ")</f>
        <v xml:space="preserve"> - </v>
      </c>
      <c r="B35" s="85"/>
      <c r="C35" s="85"/>
      <c r="D35" s="85"/>
      <c r="E35" s="85"/>
      <c r="F35" s="85"/>
      <c r="G35" s="85"/>
      <c r="H35" s="85"/>
      <c r="I35" s="85"/>
      <c r="J35" s="74"/>
      <c r="K35" s="74"/>
      <c r="L35" s="74"/>
      <c r="M35" s="74"/>
      <c r="N35" s="74"/>
      <c r="O35" s="74"/>
      <c r="P35" s="74"/>
      <c r="Q35" s="74"/>
      <c r="R35" s="74"/>
      <c r="S35" s="1"/>
      <c r="T35" s="1"/>
      <c r="U35" s="87" t="str">
        <f ca="1">IFERROR(INDEX(events,MATCH(U33,events_1,0))," - ")</f>
        <v xml:space="preserve"> - </v>
      </c>
      <c r="V35" s="87"/>
      <c r="W35" s="87"/>
      <c r="X35" s="87"/>
      <c r="Y35" s="87"/>
      <c r="Z35" s="87"/>
      <c r="AA35" s="87"/>
      <c r="AB35" s="87"/>
      <c r="AC35" s="87"/>
      <c r="AD35" s="73"/>
      <c r="AE35" s="73"/>
      <c r="AF35" s="73"/>
      <c r="AG35" s="73"/>
      <c r="AH35" s="73"/>
      <c r="AI35" s="73"/>
      <c r="AJ35" s="73"/>
      <c r="AK35" s="73"/>
      <c r="AL35" s="73"/>
    </row>
    <row r="36" spans="1:38" ht="15.75" customHeight="1" x14ac:dyDescent="0.2">
      <c r="A36" s="85" t="str">
        <f ca="1">IFERROR(INDEX(events,MATCH(A33,events_2,0))," - ")</f>
        <v xml:space="preserve"> - </v>
      </c>
      <c r="B36" s="85"/>
      <c r="C36" s="85"/>
      <c r="D36" s="85"/>
      <c r="E36" s="85"/>
      <c r="F36" s="85"/>
      <c r="G36" s="85"/>
      <c r="H36" s="85"/>
      <c r="I36" s="85"/>
      <c r="J36" s="74"/>
      <c r="K36" s="74"/>
      <c r="L36" s="74"/>
      <c r="M36" s="74"/>
      <c r="N36" s="74"/>
      <c r="O36" s="74"/>
      <c r="P36" s="74"/>
      <c r="Q36" s="74"/>
      <c r="R36" s="74"/>
      <c r="S36" s="1"/>
      <c r="T36" s="1"/>
      <c r="U36" s="87" t="str">
        <f ca="1">IFERROR(INDEX(events,MATCH(U33,events_2,0))," - ")</f>
        <v xml:space="preserve"> - </v>
      </c>
      <c r="V36" s="87"/>
      <c r="W36" s="87"/>
      <c r="X36" s="87"/>
      <c r="Y36" s="87"/>
      <c r="Z36" s="87"/>
      <c r="AA36" s="87"/>
      <c r="AB36" s="87"/>
      <c r="AC36" s="87"/>
      <c r="AD36" s="73"/>
      <c r="AE36" s="73"/>
      <c r="AF36" s="73"/>
      <c r="AG36" s="73"/>
      <c r="AH36" s="73"/>
      <c r="AI36" s="73"/>
      <c r="AJ36" s="73"/>
      <c r="AK36" s="73"/>
      <c r="AL36" s="73"/>
    </row>
    <row r="37" spans="1:38" ht="15.75" customHeight="1" x14ac:dyDescent="0.2">
      <c r="A37" s="85" t="str">
        <f ca="1">IFERROR(INDEX(events,MATCH(A33,events_3,0))," - ")</f>
        <v xml:space="preserve"> - </v>
      </c>
      <c r="B37" s="85"/>
      <c r="C37" s="85"/>
      <c r="D37" s="85"/>
      <c r="E37" s="85"/>
      <c r="F37" s="85"/>
      <c r="G37" s="85"/>
      <c r="H37" s="85"/>
      <c r="I37" s="85"/>
      <c r="J37" s="74"/>
      <c r="K37" s="74"/>
      <c r="L37" s="74"/>
      <c r="M37" s="74"/>
      <c r="N37" s="74"/>
      <c r="O37" s="74"/>
      <c r="P37" s="74"/>
      <c r="Q37" s="74"/>
      <c r="R37" s="74"/>
      <c r="S37" s="1"/>
      <c r="T37" s="1"/>
      <c r="U37" s="87" t="str">
        <f ca="1">IFERROR(INDEX(events,MATCH(U33,events_3,0))," - ")</f>
        <v xml:space="preserve"> - </v>
      </c>
      <c r="V37" s="87"/>
      <c r="W37" s="87"/>
      <c r="X37" s="87"/>
      <c r="Y37" s="87"/>
      <c r="Z37" s="87"/>
      <c r="AA37" s="87"/>
      <c r="AB37" s="87"/>
      <c r="AC37" s="87"/>
      <c r="AD37" s="73"/>
      <c r="AE37" s="73"/>
      <c r="AF37" s="73"/>
      <c r="AG37" s="73"/>
      <c r="AH37" s="73"/>
      <c r="AI37" s="73"/>
      <c r="AJ37" s="73"/>
      <c r="AK37" s="73"/>
      <c r="AL37" s="73"/>
    </row>
    <row r="38" spans="1:38" ht="15.75" customHeight="1" x14ac:dyDescent="0.2">
      <c r="A38" s="85" t="str">
        <f ca="1">IFERROR(INDEX(events,MATCH(A33,events_4,0))," - ")</f>
        <v xml:space="preserve"> - </v>
      </c>
      <c r="B38" s="85"/>
      <c r="C38" s="85"/>
      <c r="D38" s="85"/>
      <c r="E38" s="85"/>
      <c r="F38" s="85"/>
      <c r="G38" s="85"/>
      <c r="H38" s="85"/>
      <c r="I38" s="85"/>
      <c r="J38" s="74"/>
      <c r="K38" s="74"/>
      <c r="L38" s="74"/>
      <c r="M38" s="74"/>
      <c r="N38" s="74"/>
      <c r="O38" s="74"/>
      <c r="P38" s="74"/>
      <c r="Q38" s="74"/>
      <c r="R38" s="74"/>
      <c r="S38" s="1"/>
      <c r="T38" s="1"/>
      <c r="U38" s="87" t="str">
        <f ca="1">IFERROR(INDEX(events,MATCH(U33,events_4,0))," - ")</f>
        <v xml:space="preserve"> - </v>
      </c>
      <c r="V38" s="87"/>
      <c r="W38" s="87"/>
      <c r="X38" s="87"/>
      <c r="Y38" s="87"/>
      <c r="Z38" s="87"/>
      <c r="AA38" s="87"/>
      <c r="AB38" s="87"/>
      <c r="AC38" s="87"/>
      <c r="AD38" s="73"/>
      <c r="AE38" s="73"/>
      <c r="AF38" s="73"/>
      <c r="AG38" s="73"/>
      <c r="AH38" s="73"/>
      <c r="AI38" s="73"/>
      <c r="AJ38" s="73"/>
      <c r="AK38" s="73"/>
      <c r="AL38" s="73"/>
    </row>
    <row r="39" spans="1:38" ht="15.75" customHeight="1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1"/>
      <c r="T39" s="1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</row>
    <row r="40" spans="1:38" ht="15.75" customHeight="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1"/>
      <c r="T40" s="1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</row>
  </sheetData>
  <mergeCells count="45">
    <mergeCell ref="A36:I36"/>
    <mergeCell ref="U36:AC36"/>
    <mergeCell ref="A37:I37"/>
    <mergeCell ref="U37:AC37"/>
    <mergeCell ref="A38:I38"/>
    <mergeCell ref="U38:AC38"/>
    <mergeCell ref="A29:I29"/>
    <mergeCell ref="U29:AC29"/>
    <mergeCell ref="A33:I34"/>
    <mergeCell ref="U33:AC34"/>
    <mergeCell ref="A35:I35"/>
    <mergeCell ref="U35:AC35"/>
    <mergeCell ref="A26:I26"/>
    <mergeCell ref="U26:AC26"/>
    <mergeCell ref="A27:I27"/>
    <mergeCell ref="U27:AC27"/>
    <mergeCell ref="A28:I28"/>
    <mergeCell ref="U28:AC28"/>
    <mergeCell ref="A19:I19"/>
    <mergeCell ref="U19:AC19"/>
    <mergeCell ref="A20:I20"/>
    <mergeCell ref="U20:AC20"/>
    <mergeCell ref="A24:I25"/>
    <mergeCell ref="U24:AC25"/>
    <mergeCell ref="A18:I18"/>
    <mergeCell ref="U18:AC18"/>
    <mergeCell ref="J8:M9"/>
    <mergeCell ref="N8:N9"/>
    <mergeCell ref="O8:R9"/>
    <mergeCell ref="U8:AC8"/>
    <mergeCell ref="U9:AC9"/>
    <mergeCell ref="U10:AC10"/>
    <mergeCell ref="U11:AC11"/>
    <mergeCell ref="A15:I16"/>
    <mergeCell ref="U15:AC16"/>
    <mergeCell ref="A17:I17"/>
    <mergeCell ref="U17:AC17"/>
    <mergeCell ref="A6:G6"/>
    <mergeCell ref="J6:R7"/>
    <mergeCell ref="U6:AC7"/>
    <mergeCell ref="AF1:AL1"/>
    <mergeCell ref="AN1:AN4"/>
    <mergeCell ref="A2:I2"/>
    <mergeCell ref="D4:I4"/>
    <mergeCell ref="M4:N4"/>
  </mergeCells>
  <conditionalFormatting sqref="A8:G13">
    <cfRule type="expression" dxfId="23" priority="1">
      <formula>MONTH(A8)&lt;&gt;MONTH($A$6)</formula>
    </cfRule>
    <cfRule type="cellIs" dxfId="22" priority="2" operator="between">
      <formula>$J$8</formula>
      <formula>$O$8</formula>
    </cfRule>
    <cfRule type="expression" dxfId="21" priority="3" stopIfTrue="1">
      <formula>AND(NOT(A8=""),NOT(ISERROR(MATCH(A8,events_1,0))))</formula>
    </cfRule>
  </conditionalFormatting>
  <hyperlinks>
    <hyperlink ref="A2" r:id="rId1" display="More Calendars" xr:uid="{187E3D78-2DF2-4CB2-A672-800C2E846E01}"/>
    <hyperlink ref="A2:I2" r:id="rId2" display="Weekly Planner" xr:uid="{DA0326D1-7B7F-4CE1-89D0-849C24457BF2}"/>
  </hyperlinks>
  <printOptions horizontalCentered="1"/>
  <pageMargins left="0.5" right="0.5" top="0.5" bottom="0.5" header="0.3" footer="0.3"/>
  <pageSetup orientation="landscape" r:id="rId3"/>
  <headerFooter>
    <oddFooter>&amp;L&amp;8&amp;K01+046© 2021 Vertex42 LLC&amp;R&amp;8&amp;K01+046https://www.vertex42.com/calendars/weekly-planner.html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EDF9-28D9-4AAE-A53E-BDEA26C9C339}">
  <dimension ref="A1:AN40"/>
  <sheetViews>
    <sheetView showGridLines="0" zoomScaleNormal="100" workbookViewId="0"/>
  </sheetViews>
  <sheetFormatPr defaultRowHeight="12.75" x14ac:dyDescent="0.2"/>
  <cols>
    <col min="1" max="18" width="3.42578125" style="58" customWidth="1"/>
    <col min="19" max="20" width="2.85546875" style="58" customWidth="1"/>
    <col min="21" max="38" width="3.42578125" style="58" customWidth="1"/>
    <col min="39" max="39" width="3.7109375" style="58" customWidth="1"/>
    <col min="40" max="40" width="41.85546875" style="58" customWidth="1"/>
    <col min="41" max="16384" width="9.140625" style="58"/>
  </cols>
  <sheetData>
    <row r="1" spans="1:40" ht="24.75" customHeight="1" x14ac:dyDescent="0.2">
      <c r="A1" s="34" t="s">
        <v>101</v>
      </c>
      <c r="B1" s="35"/>
      <c r="C1" s="35"/>
      <c r="D1" s="35"/>
      <c r="E1" s="35"/>
      <c r="F1" s="35"/>
      <c r="G1" s="35"/>
      <c r="H1" s="35"/>
      <c r="I1" s="35"/>
      <c r="J1" s="36"/>
      <c r="K1" s="37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94" t="s">
        <v>92</v>
      </c>
      <c r="AG1" s="94"/>
      <c r="AH1" s="94"/>
      <c r="AI1" s="94"/>
      <c r="AJ1" s="94"/>
      <c r="AK1" s="94"/>
      <c r="AL1" s="94"/>
      <c r="AN1" s="76" t="s">
        <v>106</v>
      </c>
    </row>
    <row r="2" spans="1:40" x14ac:dyDescent="0.2">
      <c r="A2" s="77" t="s">
        <v>105</v>
      </c>
      <c r="B2" s="77"/>
      <c r="C2" s="77"/>
      <c r="D2" s="77"/>
      <c r="E2" s="77"/>
      <c r="F2" s="77"/>
      <c r="G2" s="77"/>
      <c r="H2" s="77"/>
      <c r="I2" s="77"/>
      <c r="J2" s="48"/>
      <c r="K2" s="48"/>
      <c r="L2" s="48"/>
      <c r="M2" s="48"/>
      <c r="N2" s="48"/>
      <c r="O2" s="48"/>
      <c r="P2" s="48"/>
      <c r="Q2" s="48"/>
      <c r="R2" s="2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72" t="s">
        <v>102</v>
      </c>
      <c r="AN2" s="76"/>
    </row>
    <row r="3" spans="1:40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N3" s="76"/>
    </row>
    <row r="4" spans="1:40" x14ac:dyDescent="0.2">
      <c r="A4" s="48"/>
      <c r="B4" s="48"/>
      <c r="C4" s="40" t="s">
        <v>77</v>
      </c>
      <c r="D4" s="78" cm="1">
        <f t="array" aca="1" ref="D4" ca="1">Week1!$D$4+7*(MID(CELL("filename",A1),FIND("]",CELL("filename",A1))+1,255)-1)</f>
        <v>44241</v>
      </c>
      <c r="E4" s="79"/>
      <c r="F4" s="79"/>
      <c r="G4" s="79"/>
      <c r="H4" s="79"/>
      <c r="I4" s="80"/>
      <c r="J4" s="48"/>
      <c r="K4" s="48"/>
      <c r="L4" s="40" t="s">
        <v>78</v>
      </c>
      <c r="M4" s="81">
        <v>1</v>
      </c>
      <c r="N4" s="82"/>
      <c r="O4" s="41" t="s">
        <v>84</v>
      </c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N4" s="76"/>
    </row>
    <row r="5" spans="1:40" x14ac:dyDescent="0.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40" ht="15.75" customHeight="1" x14ac:dyDescent="0.2">
      <c r="A6" s="93">
        <f ca="1">DATE(YEAR(J8),MONTH(J8),1)</f>
        <v>44228</v>
      </c>
      <c r="B6" s="93"/>
      <c r="C6" s="93"/>
      <c r="D6" s="93"/>
      <c r="E6" s="93"/>
      <c r="F6" s="93"/>
      <c r="G6" s="93"/>
      <c r="J6" s="83" t="s">
        <v>100</v>
      </c>
      <c r="K6" s="83"/>
      <c r="L6" s="83"/>
      <c r="M6" s="83"/>
      <c r="N6" s="83"/>
      <c r="O6" s="83"/>
      <c r="P6" s="83"/>
      <c r="Q6" s="83"/>
      <c r="R6" s="83"/>
      <c r="S6" s="1"/>
      <c r="T6" s="1"/>
      <c r="U6" s="86">
        <f ca="1">A33+1</f>
        <v>44244</v>
      </c>
      <c r="V6" s="86"/>
      <c r="W6" s="86"/>
      <c r="X6" s="86"/>
      <c r="Y6" s="86"/>
      <c r="Z6" s="86"/>
      <c r="AA6" s="86"/>
      <c r="AB6" s="86"/>
      <c r="AC6" s="86"/>
      <c r="AD6" s="74"/>
      <c r="AE6" s="74"/>
      <c r="AF6" s="74"/>
      <c r="AG6" s="74"/>
      <c r="AH6" s="74"/>
      <c r="AI6" s="74"/>
      <c r="AJ6" s="74"/>
      <c r="AK6" s="74"/>
      <c r="AL6" s="74"/>
      <c r="AN6" s="54"/>
    </row>
    <row r="7" spans="1:40" ht="15.75" customHeight="1" x14ac:dyDescent="0.2">
      <c r="A7" s="69" t="str">
        <f>CHOOSE(1+MOD($M$4+1-2,7),"Su","M","Tu","W","Th","F","Sa")</f>
        <v>Su</v>
      </c>
      <c r="B7" s="69" t="str">
        <f>CHOOSE(1+MOD($M$4+2-2,7),"Su","M","Tu","W","Th","F","Sa")</f>
        <v>M</v>
      </c>
      <c r="C7" s="69" t="str">
        <f>CHOOSE(1+MOD($M$4+3-2,7),"Su","M","Tu","W","Th","F","Sa")</f>
        <v>Tu</v>
      </c>
      <c r="D7" s="69" t="str">
        <f>CHOOSE(1+MOD($M$4+4-2,7),"Su","M","Tu","W","Th","F","Sa")</f>
        <v>W</v>
      </c>
      <c r="E7" s="69" t="str">
        <f>CHOOSE(1+MOD($M$4+5-2,7),"Su","M","Tu","W","Th","F","Sa")</f>
        <v>Th</v>
      </c>
      <c r="F7" s="69" t="str">
        <f>CHOOSE(1+MOD($M$4+6-2,7),"Su","M","Tu","W","Th","F","Sa")</f>
        <v>F</v>
      </c>
      <c r="G7" s="69" t="str">
        <f>CHOOSE(1+MOD($M$4+7-2,7),"Su","M","Tu","W","Th","F","Sa")</f>
        <v>Sa</v>
      </c>
      <c r="J7" s="84"/>
      <c r="K7" s="84"/>
      <c r="L7" s="84"/>
      <c r="M7" s="84"/>
      <c r="N7" s="84"/>
      <c r="O7" s="84"/>
      <c r="P7" s="84"/>
      <c r="Q7" s="84"/>
      <c r="R7" s="84"/>
      <c r="S7" s="1"/>
      <c r="T7" s="1"/>
      <c r="U7" s="86"/>
      <c r="V7" s="86"/>
      <c r="W7" s="86"/>
      <c r="X7" s="86"/>
      <c r="Y7" s="86"/>
      <c r="Z7" s="86"/>
      <c r="AA7" s="86"/>
      <c r="AB7" s="86"/>
      <c r="AC7" s="86"/>
      <c r="AD7" s="74"/>
      <c r="AE7" s="74"/>
      <c r="AF7" s="74"/>
      <c r="AG7" s="74"/>
      <c r="AH7" s="74"/>
      <c r="AI7" s="74"/>
      <c r="AJ7" s="74"/>
      <c r="AK7" s="74"/>
      <c r="AL7" s="74"/>
      <c r="AN7" s="54"/>
    </row>
    <row r="8" spans="1:40" ht="15.75" customHeight="1" x14ac:dyDescent="0.2">
      <c r="A8" s="50">
        <f ca="1">$A$6-(WEEKDAY($A$6,1)-($M$4-1))-IF((WEEKDAY($A$6,1)-($M$4-1))&lt;=0,7,0)+1</f>
        <v>44227</v>
      </c>
      <c r="B8" s="50">
        <f t="shared" ref="B8:B13" ca="1" si="0">A8+1</f>
        <v>44228</v>
      </c>
      <c r="C8" s="50">
        <f t="shared" ref="C8:G13" ca="1" si="1">B8+1</f>
        <v>44229</v>
      </c>
      <c r="D8" s="50">
        <f t="shared" ca="1" si="1"/>
        <v>44230</v>
      </c>
      <c r="E8" s="50">
        <f t="shared" ca="1" si="1"/>
        <v>44231</v>
      </c>
      <c r="F8" s="50">
        <f t="shared" ca="1" si="1"/>
        <v>44232</v>
      </c>
      <c r="G8" s="50">
        <f t="shared" ca="1" si="1"/>
        <v>44233</v>
      </c>
      <c r="J8" s="89">
        <f ca="1">D4</f>
        <v>44241</v>
      </c>
      <c r="K8" s="89"/>
      <c r="L8" s="89"/>
      <c r="M8" s="89"/>
      <c r="N8" s="91" t="s">
        <v>99</v>
      </c>
      <c r="O8" s="89">
        <f ca="1">J8+6</f>
        <v>44247</v>
      </c>
      <c r="P8" s="89"/>
      <c r="Q8" s="89"/>
      <c r="R8" s="89"/>
      <c r="S8" s="39"/>
      <c r="T8" s="1"/>
      <c r="U8" s="85" t="str">
        <f ca="1">IFERROR(INDEX(events,MATCH(U6,events_1,0))," - ")</f>
        <v>Ash Wednesday</v>
      </c>
      <c r="V8" s="85"/>
      <c r="W8" s="85"/>
      <c r="X8" s="85"/>
      <c r="Y8" s="85"/>
      <c r="Z8" s="85"/>
      <c r="AA8" s="85"/>
      <c r="AB8" s="85"/>
      <c r="AC8" s="85"/>
      <c r="AD8" s="74"/>
      <c r="AE8" s="74"/>
      <c r="AF8" s="74"/>
      <c r="AG8" s="74"/>
      <c r="AH8" s="74"/>
      <c r="AI8" s="74"/>
      <c r="AJ8" s="74"/>
      <c r="AK8" s="74"/>
      <c r="AL8" s="74"/>
      <c r="AN8" s="54"/>
    </row>
    <row r="9" spans="1:40" ht="15.75" customHeight="1" x14ac:dyDescent="0.2">
      <c r="A9" s="50">
        <f ca="1">G8+1</f>
        <v>44234</v>
      </c>
      <c r="B9" s="50">
        <f t="shared" ca="1" si="0"/>
        <v>44235</v>
      </c>
      <c r="C9" s="50">
        <f t="shared" ca="1" si="1"/>
        <v>44236</v>
      </c>
      <c r="D9" s="50">
        <f t="shared" ca="1" si="1"/>
        <v>44237</v>
      </c>
      <c r="E9" s="50">
        <f t="shared" ca="1" si="1"/>
        <v>44238</v>
      </c>
      <c r="F9" s="50">
        <f t="shared" ca="1" si="1"/>
        <v>44239</v>
      </c>
      <c r="G9" s="50">
        <f t="shared" ca="1" si="1"/>
        <v>44240</v>
      </c>
      <c r="J9" s="90"/>
      <c r="K9" s="90"/>
      <c r="L9" s="90"/>
      <c r="M9" s="90"/>
      <c r="N9" s="92"/>
      <c r="O9" s="90"/>
      <c r="P9" s="90"/>
      <c r="Q9" s="90"/>
      <c r="R9" s="90"/>
      <c r="S9" s="1"/>
      <c r="T9" s="1"/>
      <c r="U9" s="85" t="str">
        <f ca="1">IFERROR(INDEX(events,MATCH(U6,events_2,0))," - ")</f>
        <v xml:space="preserve"> - </v>
      </c>
      <c r="V9" s="85"/>
      <c r="W9" s="85"/>
      <c r="X9" s="85"/>
      <c r="Y9" s="85"/>
      <c r="Z9" s="85"/>
      <c r="AA9" s="85"/>
      <c r="AB9" s="85"/>
      <c r="AC9" s="85"/>
      <c r="AD9" s="74"/>
      <c r="AE9" s="74"/>
      <c r="AF9" s="74"/>
      <c r="AG9" s="74"/>
      <c r="AH9" s="74"/>
      <c r="AI9" s="74"/>
      <c r="AJ9" s="74"/>
      <c r="AK9" s="74"/>
      <c r="AL9" s="74"/>
      <c r="AN9" s="54"/>
    </row>
    <row r="10" spans="1:40" ht="15.75" customHeight="1" x14ac:dyDescent="0.2">
      <c r="A10" s="50">
        <f ca="1">G9+1</f>
        <v>44241</v>
      </c>
      <c r="B10" s="50">
        <f t="shared" ca="1" si="0"/>
        <v>44242</v>
      </c>
      <c r="C10" s="50">
        <f t="shared" ca="1" si="1"/>
        <v>44243</v>
      </c>
      <c r="D10" s="50">
        <f t="shared" ca="1" si="1"/>
        <v>44244</v>
      </c>
      <c r="E10" s="50">
        <f t="shared" ca="1" si="1"/>
        <v>44245</v>
      </c>
      <c r="F10" s="50">
        <f t="shared" ca="1" si="1"/>
        <v>44246</v>
      </c>
      <c r="G10" s="50">
        <f t="shared" ca="1" si="1"/>
        <v>44247</v>
      </c>
      <c r="J10" s="1"/>
      <c r="K10" s="1"/>
      <c r="L10" s="1"/>
      <c r="M10" s="1"/>
      <c r="N10" s="1"/>
      <c r="O10" s="1"/>
      <c r="P10" s="1"/>
      <c r="Q10" s="1"/>
      <c r="R10" s="70"/>
      <c r="S10" s="1"/>
      <c r="T10" s="1"/>
      <c r="U10" s="85" t="str">
        <f ca="1">IFERROR(INDEX(events,MATCH(U6,events_3,0))," - ")</f>
        <v xml:space="preserve"> - </v>
      </c>
      <c r="V10" s="85"/>
      <c r="W10" s="85"/>
      <c r="X10" s="85"/>
      <c r="Y10" s="85"/>
      <c r="Z10" s="85"/>
      <c r="AA10" s="85"/>
      <c r="AB10" s="85"/>
      <c r="AC10" s="85"/>
      <c r="AD10" s="74"/>
      <c r="AE10" s="74"/>
      <c r="AF10" s="74"/>
      <c r="AG10" s="74"/>
      <c r="AH10" s="74"/>
      <c r="AI10" s="74"/>
      <c r="AJ10" s="74"/>
      <c r="AK10" s="74"/>
      <c r="AL10" s="74"/>
    </row>
    <row r="11" spans="1:40" ht="15.75" customHeight="1" x14ac:dyDescent="0.2">
      <c r="A11" s="50">
        <f ca="1">G10+1</f>
        <v>44248</v>
      </c>
      <c r="B11" s="50">
        <f t="shared" ca="1" si="0"/>
        <v>44249</v>
      </c>
      <c r="C11" s="50">
        <f t="shared" ca="1" si="1"/>
        <v>44250</v>
      </c>
      <c r="D11" s="50">
        <f t="shared" ca="1" si="1"/>
        <v>44251</v>
      </c>
      <c r="E11" s="50">
        <f t="shared" ca="1" si="1"/>
        <v>44252</v>
      </c>
      <c r="F11" s="50">
        <f t="shared" ca="1" si="1"/>
        <v>44253</v>
      </c>
      <c r="G11" s="50">
        <f t="shared" ca="1" si="1"/>
        <v>44254</v>
      </c>
      <c r="J11" s="71"/>
      <c r="K11" s="1"/>
      <c r="L11" s="1"/>
      <c r="M11" s="1"/>
      <c r="N11" s="1"/>
      <c r="O11" s="1"/>
      <c r="P11" s="1"/>
      <c r="Q11" s="1"/>
      <c r="R11" s="1"/>
      <c r="S11" s="1"/>
      <c r="T11" s="1"/>
      <c r="U11" s="85" t="str">
        <f ca="1">IFERROR(INDEX(events,MATCH(U6,events_4,0))," - ")</f>
        <v xml:space="preserve"> - </v>
      </c>
      <c r="V11" s="85"/>
      <c r="W11" s="85"/>
      <c r="X11" s="85"/>
      <c r="Y11" s="85"/>
      <c r="Z11" s="85"/>
      <c r="AA11" s="85"/>
      <c r="AB11" s="85"/>
      <c r="AC11" s="85"/>
      <c r="AD11" s="74"/>
      <c r="AE11" s="74"/>
      <c r="AF11" s="74"/>
      <c r="AG11" s="74"/>
      <c r="AH11" s="74"/>
      <c r="AI11" s="74"/>
      <c r="AJ11" s="74"/>
      <c r="AK11" s="74"/>
      <c r="AL11" s="74"/>
    </row>
    <row r="12" spans="1:40" ht="15.75" customHeight="1" x14ac:dyDescent="0.2">
      <c r="A12" s="50">
        <f ca="1">G11+1</f>
        <v>44255</v>
      </c>
      <c r="B12" s="50">
        <f t="shared" ca="1" si="0"/>
        <v>44256</v>
      </c>
      <c r="C12" s="50">
        <f t="shared" ca="1" si="1"/>
        <v>44257</v>
      </c>
      <c r="D12" s="50">
        <f t="shared" ca="1" si="1"/>
        <v>44258</v>
      </c>
      <c r="E12" s="50">
        <f t="shared" ca="1" si="1"/>
        <v>44259</v>
      </c>
      <c r="F12" s="50">
        <f t="shared" ca="1" si="1"/>
        <v>44260</v>
      </c>
      <c r="G12" s="50">
        <f t="shared" ca="1" si="1"/>
        <v>44261</v>
      </c>
      <c r="H12" s="1"/>
      <c r="I12" s="1"/>
      <c r="J12" s="1"/>
      <c r="K12" s="1"/>
      <c r="S12" s="1"/>
      <c r="T12" s="1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</row>
    <row r="13" spans="1:40" ht="15.75" customHeight="1" x14ac:dyDescent="0.2">
      <c r="A13" s="50">
        <f ca="1">G12+1</f>
        <v>44262</v>
      </c>
      <c r="B13" s="50">
        <f t="shared" ca="1" si="0"/>
        <v>44263</v>
      </c>
      <c r="C13" s="50">
        <f t="shared" ca="1" si="1"/>
        <v>44264</v>
      </c>
      <c r="D13" s="50">
        <f t="shared" ca="1" si="1"/>
        <v>44265</v>
      </c>
      <c r="E13" s="50">
        <f t="shared" ca="1" si="1"/>
        <v>44266</v>
      </c>
      <c r="F13" s="50">
        <f t="shared" ca="1" si="1"/>
        <v>44267</v>
      </c>
      <c r="G13" s="50">
        <f t="shared" ca="1" si="1"/>
        <v>44268</v>
      </c>
      <c r="H13" s="1"/>
      <c r="I13" s="1"/>
      <c r="J13" s="1"/>
      <c r="K13" s="1"/>
      <c r="S13" s="1"/>
      <c r="T13" s="1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</row>
    <row r="14" spans="1:40" ht="15.75" customHeight="1" x14ac:dyDescent="0.2"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</row>
    <row r="15" spans="1:40" ht="15.75" customHeight="1" x14ac:dyDescent="0.2">
      <c r="A15" s="88">
        <f ca="1">J8</f>
        <v>44241</v>
      </c>
      <c r="B15" s="88"/>
      <c r="C15" s="88"/>
      <c r="D15" s="88"/>
      <c r="E15" s="88"/>
      <c r="F15" s="88"/>
      <c r="G15" s="88"/>
      <c r="H15" s="88"/>
      <c r="I15" s="88"/>
      <c r="J15" s="73"/>
      <c r="K15" s="73"/>
      <c r="L15" s="73"/>
      <c r="M15" s="73"/>
      <c r="N15" s="73"/>
      <c r="O15" s="73"/>
      <c r="P15" s="73"/>
      <c r="Q15" s="73"/>
      <c r="R15" s="73"/>
      <c r="S15" s="1"/>
      <c r="T15" s="1"/>
      <c r="U15" s="86">
        <f ca="1">U6+1</f>
        <v>44245</v>
      </c>
      <c r="V15" s="86"/>
      <c r="W15" s="86"/>
      <c r="X15" s="86"/>
      <c r="Y15" s="86"/>
      <c r="Z15" s="86"/>
      <c r="AA15" s="86"/>
      <c r="AB15" s="86"/>
      <c r="AC15" s="86"/>
      <c r="AD15" s="74"/>
      <c r="AE15" s="74"/>
      <c r="AF15" s="74"/>
      <c r="AG15" s="74"/>
      <c r="AH15" s="74"/>
      <c r="AI15" s="74"/>
      <c r="AJ15" s="74"/>
      <c r="AK15" s="74"/>
      <c r="AL15" s="74"/>
    </row>
    <row r="16" spans="1:40" ht="15.75" customHeight="1" x14ac:dyDescent="0.2">
      <c r="A16" s="88"/>
      <c r="B16" s="88"/>
      <c r="C16" s="88"/>
      <c r="D16" s="88"/>
      <c r="E16" s="88"/>
      <c r="F16" s="88"/>
      <c r="G16" s="88"/>
      <c r="H16" s="88"/>
      <c r="I16" s="88"/>
      <c r="J16" s="73"/>
      <c r="K16" s="73"/>
      <c r="L16" s="73"/>
      <c r="M16" s="73"/>
      <c r="N16" s="73"/>
      <c r="O16" s="73"/>
      <c r="P16" s="73"/>
      <c r="Q16" s="73"/>
      <c r="R16" s="73"/>
      <c r="S16" s="1"/>
      <c r="T16" s="1"/>
      <c r="U16" s="86"/>
      <c r="V16" s="86"/>
      <c r="W16" s="86"/>
      <c r="X16" s="86"/>
      <c r="Y16" s="86"/>
      <c r="Z16" s="86"/>
      <c r="AA16" s="86"/>
      <c r="AB16" s="86"/>
      <c r="AC16" s="86"/>
      <c r="AD16" s="74"/>
      <c r="AE16" s="74"/>
      <c r="AF16" s="74"/>
      <c r="AG16" s="74"/>
      <c r="AH16" s="74"/>
      <c r="AI16" s="74"/>
      <c r="AJ16" s="74"/>
      <c r="AK16" s="74"/>
      <c r="AL16" s="74"/>
    </row>
    <row r="17" spans="1:38" ht="15.75" customHeight="1" x14ac:dyDescent="0.2">
      <c r="A17" s="87" t="str">
        <f ca="1">IFERROR(INDEX(events,MATCH(A15,events_1,0))," - ")</f>
        <v>Valentines Day</v>
      </c>
      <c r="B17" s="87"/>
      <c r="C17" s="87"/>
      <c r="D17" s="87"/>
      <c r="E17" s="87"/>
      <c r="F17" s="87"/>
      <c r="G17" s="87"/>
      <c r="H17" s="87"/>
      <c r="I17" s="87"/>
      <c r="J17" s="73"/>
      <c r="K17" s="73"/>
      <c r="L17" s="73"/>
      <c r="M17" s="73"/>
      <c r="N17" s="73"/>
      <c r="O17" s="73"/>
      <c r="P17" s="73"/>
      <c r="Q17" s="73"/>
      <c r="R17" s="73"/>
      <c r="S17" s="1"/>
      <c r="T17" s="1"/>
      <c r="U17" s="85" t="str">
        <f ca="1">IFERROR(INDEX(events,MATCH(U15,events_1,0))," - ")</f>
        <v xml:space="preserve"> - </v>
      </c>
      <c r="V17" s="85"/>
      <c r="W17" s="85"/>
      <c r="X17" s="85"/>
      <c r="Y17" s="85"/>
      <c r="Z17" s="85"/>
      <c r="AA17" s="85"/>
      <c r="AB17" s="85"/>
      <c r="AC17" s="85"/>
      <c r="AD17" s="74"/>
      <c r="AE17" s="74"/>
      <c r="AF17" s="74"/>
      <c r="AG17" s="74"/>
      <c r="AH17" s="74"/>
      <c r="AI17" s="74"/>
      <c r="AJ17" s="74"/>
      <c r="AK17" s="74"/>
      <c r="AL17" s="74"/>
    </row>
    <row r="18" spans="1:38" ht="15.75" customHeight="1" x14ac:dyDescent="0.2">
      <c r="A18" s="87" t="str">
        <f ca="1">IFERROR(INDEX(events,MATCH(A15,events_2,0))," - ")</f>
        <v xml:space="preserve"> - </v>
      </c>
      <c r="B18" s="87"/>
      <c r="C18" s="87"/>
      <c r="D18" s="87"/>
      <c r="E18" s="87"/>
      <c r="F18" s="87"/>
      <c r="G18" s="87"/>
      <c r="H18" s="87"/>
      <c r="I18" s="87"/>
      <c r="J18" s="73"/>
      <c r="K18" s="73"/>
      <c r="L18" s="73"/>
      <c r="M18" s="73"/>
      <c r="N18" s="73"/>
      <c r="O18" s="73"/>
      <c r="P18" s="73"/>
      <c r="Q18" s="73"/>
      <c r="R18" s="73"/>
      <c r="S18" s="1"/>
      <c r="T18" s="1"/>
      <c r="U18" s="85" t="str">
        <f ca="1">IFERROR(INDEX(events,MATCH(U15,events_2,0))," - ")</f>
        <v xml:space="preserve"> - </v>
      </c>
      <c r="V18" s="85"/>
      <c r="W18" s="85"/>
      <c r="X18" s="85"/>
      <c r="Y18" s="85"/>
      <c r="Z18" s="85"/>
      <c r="AA18" s="85"/>
      <c r="AB18" s="85"/>
      <c r="AC18" s="85"/>
      <c r="AD18" s="74"/>
      <c r="AE18" s="74"/>
      <c r="AF18" s="74"/>
      <c r="AG18" s="74"/>
      <c r="AH18" s="74"/>
      <c r="AI18" s="74"/>
      <c r="AJ18" s="74"/>
      <c r="AK18" s="74"/>
      <c r="AL18" s="74"/>
    </row>
    <row r="19" spans="1:38" ht="15.75" customHeight="1" x14ac:dyDescent="0.2">
      <c r="A19" s="87" t="str">
        <f ca="1">IFERROR(INDEX(events,MATCH(A15,events_3,0))," - ")</f>
        <v xml:space="preserve"> - </v>
      </c>
      <c r="B19" s="87"/>
      <c r="C19" s="87"/>
      <c r="D19" s="87"/>
      <c r="E19" s="87"/>
      <c r="F19" s="87"/>
      <c r="G19" s="87"/>
      <c r="H19" s="87"/>
      <c r="I19" s="87"/>
      <c r="J19" s="73"/>
      <c r="K19" s="73"/>
      <c r="L19" s="73"/>
      <c r="M19" s="73"/>
      <c r="N19" s="73"/>
      <c r="O19" s="73"/>
      <c r="P19" s="73"/>
      <c r="Q19" s="73"/>
      <c r="R19" s="73"/>
      <c r="S19" s="1"/>
      <c r="T19" s="1"/>
      <c r="U19" s="85" t="str">
        <f ca="1">IFERROR(INDEX(events,MATCH(U15,events_3,0))," - ")</f>
        <v xml:space="preserve"> - </v>
      </c>
      <c r="V19" s="85"/>
      <c r="W19" s="85"/>
      <c r="X19" s="85"/>
      <c r="Y19" s="85"/>
      <c r="Z19" s="85"/>
      <c r="AA19" s="85"/>
      <c r="AB19" s="85"/>
      <c r="AC19" s="85"/>
      <c r="AD19" s="74"/>
      <c r="AE19" s="74"/>
      <c r="AF19" s="74"/>
      <c r="AG19" s="74"/>
      <c r="AH19" s="74"/>
      <c r="AI19" s="74"/>
      <c r="AJ19" s="74"/>
      <c r="AK19" s="74"/>
      <c r="AL19" s="74"/>
    </row>
    <row r="20" spans="1:38" ht="15.75" customHeight="1" x14ac:dyDescent="0.2">
      <c r="A20" s="87" t="str">
        <f ca="1">IFERROR(INDEX(events,MATCH(A15,events_4,0))," - ")</f>
        <v xml:space="preserve"> - </v>
      </c>
      <c r="B20" s="87"/>
      <c r="C20" s="87"/>
      <c r="D20" s="87"/>
      <c r="E20" s="87"/>
      <c r="F20" s="87"/>
      <c r="G20" s="87"/>
      <c r="H20" s="87"/>
      <c r="I20" s="87"/>
      <c r="J20" s="73"/>
      <c r="K20" s="73"/>
      <c r="L20" s="73"/>
      <c r="M20" s="73"/>
      <c r="N20" s="73"/>
      <c r="O20" s="73"/>
      <c r="P20" s="73"/>
      <c r="Q20" s="73"/>
      <c r="R20" s="73"/>
      <c r="S20" s="1"/>
      <c r="T20" s="1"/>
      <c r="U20" s="85" t="str">
        <f ca="1">IFERROR(INDEX(events,MATCH(U15,events_4,0))," - ")</f>
        <v xml:space="preserve"> - </v>
      </c>
      <c r="V20" s="85"/>
      <c r="W20" s="85"/>
      <c r="X20" s="85"/>
      <c r="Y20" s="85"/>
      <c r="Z20" s="85"/>
      <c r="AA20" s="85"/>
      <c r="AB20" s="85"/>
      <c r="AC20" s="85"/>
      <c r="AD20" s="74"/>
      <c r="AE20" s="74"/>
      <c r="AF20" s="74"/>
      <c r="AG20" s="74"/>
      <c r="AH20" s="74"/>
      <c r="AI20" s="74"/>
      <c r="AJ20" s="74"/>
      <c r="AK20" s="74"/>
      <c r="AL20" s="74"/>
    </row>
    <row r="21" spans="1:38" ht="15.75" customHeight="1" x14ac:dyDescent="0.2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1"/>
      <c r="T21" s="1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</row>
    <row r="22" spans="1:38" ht="15.7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1"/>
      <c r="T22" s="1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</row>
    <row r="23" spans="1:38" ht="15.75" customHeight="1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1"/>
      <c r="T23" s="1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</row>
    <row r="24" spans="1:38" ht="15.75" customHeight="1" x14ac:dyDescent="0.2">
      <c r="A24" s="86">
        <f ca="1">A15+1</f>
        <v>44242</v>
      </c>
      <c r="B24" s="86"/>
      <c r="C24" s="86"/>
      <c r="D24" s="86"/>
      <c r="E24" s="86"/>
      <c r="F24" s="86"/>
      <c r="G24" s="86"/>
      <c r="H24" s="86"/>
      <c r="I24" s="86"/>
      <c r="J24" s="74"/>
      <c r="K24" s="74"/>
      <c r="L24" s="74"/>
      <c r="M24" s="74"/>
      <c r="N24" s="74"/>
      <c r="O24" s="74"/>
      <c r="P24" s="74"/>
      <c r="Q24" s="74"/>
      <c r="R24" s="74"/>
      <c r="S24" s="1"/>
      <c r="T24" s="1"/>
      <c r="U24" s="86">
        <f ca="1">U15+1</f>
        <v>44246</v>
      </c>
      <c r="V24" s="86"/>
      <c r="W24" s="86"/>
      <c r="X24" s="86"/>
      <c r="Y24" s="86"/>
      <c r="Z24" s="86"/>
      <c r="AA24" s="86"/>
      <c r="AB24" s="86"/>
      <c r="AC24" s="86"/>
      <c r="AD24" s="74"/>
      <c r="AE24" s="74"/>
      <c r="AF24" s="74"/>
      <c r="AG24" s="74"/>
      <c r="AH24" s="74"/>
      <c r="AI24" s="74"/>
      <c r="AJ24" s="74"/>
      <c r="AK24" s="74"/>
      <c r="AL24" s="74"/>
    </row>
    <row r="25" spans="1:38" ht="15.75" customHeight="1" x14ac:dyDescent="0.2">
      <c r="A25" s="86"/>
      <c r="B25" s="86"/>
      <c r="C25" s="86"/>
      <c r="D25" s="86"/>
      <c r="E25" s="86"/>
      <c r="F25" s="86"/>
      <c r="G25" s="86"/>
      <c r="H25" s="86"/>
      <c r="I25" s="86"/>
      <c r="J25" s="74"/>
      <c r="K25" s="74"/>
      <c r="L25" s="74"/>
      <c r="M25" s="74"/>
      <c r="N25" s="74"/>
      <c r="O25" s="74"/>
      <c r="P25" s="74"/>
      <c r="Q25" s="74"/>
      <c r="R25" s="74"/>
      <c r="S25" s="1"/>
      <c r="T25" s="1"/>
      <c r="U25" s="86"/>
      <c r="V25" s="86"/>
      <c r="W25" s="86"/>
      <c r="X25" s="86"/>
      <c r="Y25" s="86"/>
      <c r="Z25" s="86"/>
      <c r="AA25" s="86"/>
      <c r="AB25" s="86"/>
      <c r="AC25" s="86"/>
      <c r="AD25" s="74"/>
      <c r="AE25" s="74"/>
      <c r="AF25" s="74"/>
      <c r="AG25" s="74"/>
      <c r="AH25" s="74"/>
      <c r="AI25" s="74"/>
      <c r="AJ25" s="74"/>
      <c r="AK25" s="74"/>
      <c r="AL25" s="74"/>
    </row>
    <row r="26" spans="1:38" ht="15.75" customHeight="1" x14ac:dyDescent="0.2">
      <c r="A26" s="85" t="str">
        <f ca="1">IFERROR(INDEX(events,MATCH(A24,events_1,0))," - ")</f>
        <v>Presidents' Day</v>
      </c>
      <c r="B26" s="85"/>
      <c r="C26" s="85"/>
      <c r="D26" s="85"/>
      <c r="E26" s="85"/>
      <c r="F26" s="85"/>
      <c r="G26" s="85"/>
      <c r="H26" s="85"/>
      <c r="I26" s="85"/>
      <c r="J26" s="74"/>
      <c r="K26" s="74"/>
      <c r="L26" s="74"/>
      <c r="M26" s="74"/>
      <c r="N26" s="74"/>
      <c r="O26" s="74"/>
      <c r="P26" s="74"/>
      <c r="Q26" s="74"/>
      <c r="R26" s="74"/>
      <c r="S26" s="1"/>
      <c r="T26" s="1"/>
      <c r="U26" s="85" t="str">
        <f ca="1">IFERROR(INDEX(events,MATCH(U24,events_1,0))," - ")</f>
        <v xml:space="preserve"> - </v>
      </c>
      <c r="V26" s="85"/>
      <c r="W26" s="85"/>
      <c r="X26" s="85"/>
      <c r="Y26" s="85"/>
      <c r="Z26" s="85"/>
      <c r="AA26" s="85"/>
      <c r="AB26" s="85"/>
      <c r="AC26" s="85"/>
      <c r="AD26" s="74"/>
      <c r="AE26" s="74"/>
      <c r="AF26" s="74"/>
      <c r="AG26" s="74"/>
      <c r="AH26" s="74"/>
      <c r="AI26" s="74"/>
      <c r="AJ26" s="74"/>
      <c r="AK26" s="74"/>
      <c r="AL26" s="74"/>
    </row>
    <row r="27" spans="1:38" ht="15.75" customHeight="1" x14ac:dyDescent="0.2">
      <c r="A27" s="85" t="str">
        <f ca="1">IFERROR(INDEX(events,MATCH(A24,events_2,0))," - ")</f>
        <v xml:space="preserve"> - </v>
      </c>
      <c r="B27" s="85"/>
      <c r="C27" s="85"/>
      <c r="D27" s="85"/>
      <c r="E27" s="85"/>
      <c r="F27" s="85"/>
      <c r="G27" s="85"/>
      <c r="H27" s="85"/>
      <c r="I27" s="85"/>
      <c r="J27" s="74"/>
      <c r="K27" s="74"/>
      <c r="L27" s="74"/>
      <c r="M27" s="74"/>
      <c r="N27" s="74"/>
      <c r="O27" s="74"/>
      <c r="P27" s="74"/>
      <c r="Q27" s="74"/>
      <c r="R27" s="74"/>
      <c r="S27" s="1"/>
      <c r="T27" s="1"/>
      <c r="U27" s="85" t="str">
        <f ca="1">IFERROR(INDEX(events,MATCH(U24,events_2,0))," - ")</f>
        <v xml:space="preserve"> - </v>
      </c>
      <c r="V27" s="85"/>
      <c r="W27" s="85"/>
      <c r="X27" s="85"/>
      <c r="Y27" s="85"/>
      <c r="Z27" s="85"/>
      <c r="AA27" s="85"/>
      <c r="AB27" s="85"/>
      <c r="AC27" s="85"/>
      <c r="AD27" s="74"/>
      <c r="AE27" s="74"/>
      <c r="AF27" s="74"/>
      <c r="AG27" s="74"/>
      <c r="AH27" s="74"/>
      <c r="AI27" s="74"/>
      <c r="AJ27" s="74"/>
      <c r="AK27" s="74"/>
      <c r="AL27" s="74"/>
    </row>
    <row r="28" spans="1:38" ht="15.75" customHeight="1" x14ac:dyDescent="0.2">
      <c r="A28" s="85" t="str">
        <f ca="1">IFERROR(INDEX(events,MATCH(A24,events_3,0))," - ")</f>
        <v xml:space="preserve"> - </v>
      </c>
      <c r="B28" s="85"/>
      <c r="C28" s="85"/>
      <c r="D28" s="85"/>
      <c r="E28" s="85"/>
      <c r="F28" s="85"/>
      <c r="G28" s="85"/>
      <c r="H28" s="85"/>
      <c r="I28" s="85"/>
      <c r="J28" s="74"/>
      <c r="K28" s="74"/>
      <c r="L28" s="74"/>
      <c r="M28" s="74"/>
      <c r="N28" s="74"/>
      <c r="O28" s="74"/>
      <c r="P28" s="74"/>
      <c r="Q28" s="74"/>
      <c r="R28" s="74"/>
      <c r="S28" s="1"/>
      <c r="T28" s="1"/>
      <c r="U28" s="85" t="str">
        <f ca="1">IFERROR(INDEX(events,MATCH(U24,events_3,0))," - ")</f>
        <v xml:space="preserve"> - </v>
      </c>
      <c r="V28" s="85"/>
      <c r="W28" s="85"/>
      <c r="X28" s="85"/>
      <c r="Y28" s="85"/>
      <c r="Z28" s="85"/>
      <c r="AA28" s="85"/>
      <c r="AB28" s="85"/>
      <c r="AC28" s="85"/>
      <c r="AD28" s="74"/>
      <c r="AE28" s="74"/>
      <c r="AF28" s="74"/>
      <c r="AG28" s="74"/>
      <c r="AH28" s="74"/>
      <c r="AI28" s="74"/>
      <c r="AJ28" s="74"/>
      <c r="AK28" s="74"/>
      <c r="AL28" s="74"/>
    </row>
    <row r="29" spans="1:38" ht="15.75" customHeight="1" x14ac:dyDescent="0.2">
      <c r="A29" s="85" t="str">
        <f ca="1">IFERROR(INDEX(events,MATCH(A24,events_4,0))," - ")</f>
        <v xml:space="preserve"> - </v>
      </c>
      <c r="B29" s="85"/>
      <c r="C29" s="85"/>
      <c r="D29" s="85"/>
      <c r="E29" s="85"/>
      <c r="F29" s="85"/>
      <c r="G29" s="85"/>
      <c r="H29" s="85"/>
      <c r="I29" s="85"/>
      <c r="J29" s="74"/>
      <c r="K29" s="74"/>
      <c r="L29" s="74"/>
      <c r="M29" s="74"/>
      <c r="N29" s="74"/>
      <c r="O29" s="74"/>
      <c r="P29" s="74"/>
      <c r="Q29" s="74"/>
      <c r="R29" s="74"/>
      <c r="S29" s="1"/>
      <c r="T29" s="1"/>
      <c r="U29" s="85" t="str">
        <f ca="1">IFERROR(INDEX(events,MATCH(U24,events_4,0))," - ")</f>
        <v xml:space="preserve"> - </v>
      </c>
      <c r="V29" s="85"/>
      <c r="W29" s="85"/>
      <c r="X29" s="85"/>
      <c r="Y29" s="85"/>
      <c r="Z29" s="85"/>
      <c r="AA29" s="85"/>
      <c r="AB29" s="85"/>
      <c r="AC29" s="85"/>
      <c r="AD29" s="74"/>
      <c r="AE29" s="74"/>
      <c r="AF29" s="74"/>
      <c r="AG29" s="74"/>
      <c r="AH29" s="74"/>
      <c r="AI29" s="74"/>
      <c r="AJ29" s="74"/>
      <c r="AK29" s="74"/>
      <c r="AL29" s="74"/>
    </row>
    <row r="30" spans="1:38" ht="15.7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1"/>
      <c r="T30" s="1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</row>
    <row r="31" spans="1:38" ht="15.75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1"/>
      <c r="T31" s="1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</row>
    <row r="32" spans="1:38" ht="15.75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1"/>
      <c r="T32" s="1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</row>
    <row r="33" spans="1:38" ht="15.75" customHeight="1" x14ac:dyDescent="0.2">
      <c r="A33" s="86">
        <f ca="1">A24+1</f>
        <v>44243</v>
      </c>
      <c r="B33" s="86"/>
      <c r="C33" s="86"/>
      <c r="D33" s="86"/>
      <c r="E33" s="86"/>
      <c r="F33" s="86"/>
      <c r="G33" s="86"/>
      <c r="H33" s="86"/>
      <c r="I33" s="86"/>
      <c r="J33" s="74"/>
      <c r="K33" s="74"/>
      <c r="L33" s="74"/>
      <c r="M33" s="74"/>
      <c r="N33" s="74"/>
      <c r="O33" s="74"/>
      <c r="P33" s="74"/>
      <c r="Q33" s="74"/>
      <c r="R33" s="74"/>
      <c r="S33" s="1"/>
      <c r="T33" s="1"/>
      <c r="U33" s="88">
        <f ca="1">U24+1</f>
        <v>44247</v>
      </c>
      <c r="V33" s="88"/>
      <c r="W33" s="88"/>
      <c r="X33" s="88"/>
      <c r="Y33" s="88"/>
      <c r="Z33" s="88"/>
      <c r="AA33" s="88"/>
      <c r="AB33" s="88"/>
      <c r="AC33" s="88"/>
      <c r="AD33" s="73"/>
      <c r="AE33" s="73"/>
      <c r="AF33" s="73"/>
      <c r="AG33" s="73"/>
      <c r="AH33" s="73"/>
      <c r="AI33" s="73"/>
      <c r="AJ33" s="73"/>
      <c r="AK33" s="73"/>
      <c r="AL33" s="73"/>
    </row>
    <row r="34" spans="1:38" ht="15.75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74"/>
      <c r="K34" s="74"/>
      <c r="L34" s="74"/>
      <c r="M34" s="74"/>
      <c r="N34" s="74"/>
      <c r="O34" s="74"/>
      <c r="P34" s="74"/>
      <c r="Q34" s="74"/>
      <c r="R34" s="74"/>
      <c r="S34" s="1"/>
      <c r="T34" s="1"/>
      <c r="U34" s="88"/>
      <c r="V34" s="88"/>
      <c r="W34" s="88"/>
      <c r="X34" s="88"/>
      <c r="Y34" s="88"/>
      <c r="Z34" s="88"/>
      <c r="AA34" s="88"/>
      <c r="AB34" s="88"/>
      <c r="AC34" s="88"/>
      <c r="AD34" s="73"/>
      <c r="AE34" s="73"/>
      <c r="AF34" s="73"/>
      <c r="AG34" s="73"/>
      <c r="AH34" s="73"/>
      <c r="AI34" s="73"/>
      <c r="AJ34" s="73"/>
      <c r="AK34" s="73"/>
      <c r="AL34" s="73"/>
    </row>
    <row r="35" spans="1:38" ht="15.75" customHeight="1" x14ac:dyDescent="0.2">
      <c r="A35" s="85" t="str">
        <f ca="1">IFERROR(INDEX(events,MATCH(A33,events_1,0))," - ")</f>
        <v>Mardi Gras</v>
      </c>
      <c r="B35" s="85"/>
      <c r="C35" s="85"/>
      <c r="D35" s="85"/>
      <c r="E35" s="85"/>
      <c r="F35" s="85"/>
      <c r="G35" s="85"/>
      <c r="H35" s="85"/>
      <c r="I35" s="85"/>
      <c r="J35" s="74"/>
      <c r="K35" s="74"/>
      <c r="L35" s="74"/>
      <c r="M35" s="74"/>
      <c r="N35" s="74"/>
      <c r="O35" s="74"/>
      <c r="P35" s="74"/>
      <c r="Q35" s="74"/>
      <c r="R35" s="74"/>
      <c r="S35" s="1"/>
      <c r="T35" s="1"/>
      <c r="U35" s="87" t="str">
        <f ca="1">IFERROR(INDEX(events,MATCH(U33,events_1,0))," - ")</f>
        <v xml:space="preserve"> - </v>
      </c>
      <c r="V35" s="87"/>
      <c r="W35" s="87"/>
      <c r="X35" s="87"/>
      <c r="Y35" s="87"/>
      <c r="Z35" s="87"/>
      <c r="AA35" s="87"/>
      <c r="AB35" s="87"/>
      <c r="AC35" s="87"/>
      <c r="AD35" s="73"/>
      <c r="AE35" s="73"/>
      <c r="AF35" s="73"/>
      <c r="AG35" s="73"/>
      <c r="AH35" s="73"/>
      <c r="AI35" s="73"/>
      <c r="AJ35" s="73"/>
      <c r="AK35" s="73"/>
      <c r="AL35" s="73"/>
    </row>
    <row r="36" spans="1:38" ht="15.75" customHeight="1" x14ac:dyDescent="0.2">
      <c r="A36" s="85" t="str">
        <f ca="1">IFERROR(INDEX(events,MATCH(A33,events_2,0))," - ")</f>
        <v xml:space="preserve"> - </v>
      </c>
      <c r="B36" s="85"/>
      <c r="C36" s="85"/>
      <c r="D36" s="85"/>
      <c r="E36" s="85"/>
      <c r="F36" s="85"/>
      <c r="G36" s="85"/>
      <c r="H36" s="85"/>
      <c r="I36" s="85"/>
      <c r="J36" s="74"/>
      <c r="K36" s="74"/>
      <c r="L36" s="74"/>
      <c r="M36" s="74"/>
      <c r="N36" s="74"/>
      <c r="O36" s="74"/>
      <c r="P36" s="74"/>
      <c r="Q36" s="74"/>
      <c r="R36" s="74"/>
      <c r="S36" s="1"/>
      <c r="T36" s="1"/>
      <c r="U36" s="87" t="str">
        <f ca="1">IFERROR(INDEX(events,MATCH(U33,events_2,0))," - ")</f>
        <v xml:space="preserve"> - </v>
      </c>
      <c r="V36" s="87"/>
      <c r="W36" s="87"/>
      <c r="X36" s="87"/>
      <c r="Y36" s="87"/>
      <c r="Z36" s="87"/>
      <c r="AA36" s="87"/>
      <c r="AB36" s="87"/>
      <c r="AC36" s="87"/>
      <c r="AD36" s="73"/>
      <c r="AE36" s="73"/>
      <c r="AF36" s="73"/>
      <c r="AG36" s="73"/>
      <c r="AH36" s="73"/>
      <c r="AI36" s="73"/>
      <c r="AJ36" s="73"/>
      <c r="AK36" s="73"/>
      <c r="AL36" s="73"/>
    </row>
    <row r="37" spans="1:38" ht="15.75" customHeight="1" x14ac:dyDescent="0.2">
      <c r="A37" s="85" t="str">
        <f ca="1">IFERROR(INDEX(events,MATCH(A33,events_3,0))," - ")</f>
        <v xml:space="preserve"> - </v>
      </c>
      <c r="B37" s="85"/>
      <c r="C37" s="85"/>
      <c r="D37" s="85"/>
      <c r="E37" s="85"/>
      <c r="F37" s="85"/>
      <c r="G37" s="85"/>
      <c r="H37" s="85"/>
      <c r="I37" s="85"/>
      <c r="J37" s="74"/>
      <c r="K37" s="74"/>
      <c r="L37" s="74"/>
      <c r="M37" s="74"/>
      <c r="N37" s="74"/>
      <c r="O37" s="74"/>
      <c r="P37" s="74"/>
      <c r="Q37" s="74"/>
      <c r="R37" s="74"/>
      <c r="S37" s="1"/>
      <c r="T37" s="1"/>
      <c r="U37" s="87" t="str">
        <f ca="1">IFERROR(INDEX(events,MATCH(U33,events_3,0))," - ")</f>
        <v xml:space="preserve"> - </v>
      </c>
      <c r="V37" s="87"/>
      <c r="W37" s="87"/>
      <c r="X37" s="87"/>
      <c r="Y37" s="87"/>
      <c r="Z37" s="87"/>
      <c r="AA37" s="87"/>
      <c r="AB37" s="87"/>
      <c r="AC37" s="87"/>
      <c r="AD37" s="73"/>
      <c r="AE37" s="73"/>
      <c r="AF37" s="73"/>
      <c r="AG37" s="73"/>
      <c r="AH37" s="73"/>
      <c r="AI37" s="73"/>
      <c r="AJ37" s="73"/>
      <c r="AK37" s="73"/>
      <c r="AL37" s="73"/>
    </row>
    <row r="38" spans="1:38" ht="15.75" customHeight="1" x14ac:dyDescent="0.2">
      <c r="A38" s="85" t="str">
        <f ca="1">IFERROR(INDEX(events,MATCH(A33,events_4,0))," - ")</f>
        <v xml:space="preserve"> - </v>
      </c>
      <c r="B38" s="85"/>
      <c r="C38" s="85"/>
      <c r="D38" s="85"/>
      <c r="E38" s="85"/>
      <c r="F38" s="85"/>
      <c r="G38" s="85"/>
      <c r="H38" s="85"/>
      <c r="I38" s="85"/>
      <c r="J38" s="74"/>
      <c r="K38" s="74"/>
      <c r="L38" s="74"/>
      <c r="M38" s="74"/>
      <c r="N38" s="74"/>
      <c r="O38" s="74"/>
      <c r="P38" s="74"/>
      <c r="Q38" s="74"/>
      <c r="R38" s="74"/>
      <c r="S38" s="1"/>
      <c r="T38" s="1"/>
      <c r="U38" s="87" t="str">
        <f ca="1">IFERROR(INDEX(events,MATCH(U33,events_4,0))," - ")</f>
        <v xml:space="preserve"> - </v>
      </c>
      <c r="V38" s="87"/>
      <c r="W38" s="87"/>
      <c r="X38" s="87"/>
      <c r="Y38" s="87"/>
      <c r="Z38" s="87"/>
      <c r="AA38" s="87"/>
      <c r="AB38" s="87"/>
      <c r="AC38" s="87"/>
      <c r="AD38" s="73"/>
      <c r="AE38" s="73"/>
      <c r="AF38" s="73"/>
      <c r="AG38" s="73"/>
      <c r="AH38" s="73"/>
      <c r="AI38" s="73"/>
      <c r="AJ38" s="73"/>
      <c r="AK38" s="73"/>
      <c r="AL38" s="73"/>
    </row>
    <row r="39" spans="1:38" ht="15.75" customHeight="1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1"/>
      <c r="T39" s="1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</row>
    <row r="40" spans="1:38" ht="15.75" customHeight="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1"/>
      <c r="T40" s="1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</row>
  </sheetData>
  <mergeCells count="45">
    <mergeCell ref="A36:I36"/>
    <mergeCell ref="U36:AC36"/>
    <mergeCell ref="A37:I37"/>
    <mergeCell ref="U37:AC37"/>
    <mergeCell ref="A38:I38"/>
    <mergeCell ref="U38:AC38"/>
    <mergeCell ref="A29:I29"/>
    <mergeCell ref="U29:AC29"/>
    <mergeCell ref="A33:I34"/>
    <mergeCell ref="U33:AC34"/>
    <mergeCell ref="A35:I35"/>
    <mergeCell ref="U35:AC35"/>
    <mergeCell ref="A26:I26"/>
    <mergeCell ref="U26:AC26"/>
    <mergeCell ref="A27:I27"/>
    <mergeCell ref="U27:AC27"/>
    <mergeCell ref="A28:I28"/>
    <mergeCell ref="U28:AC28"/>
    <mergeCell ref="A19:I19"/>
    <mergeCell ref="U19:AC19"/>
    <mergeCell ref="A20:I20"/>
    <mergeCell ref="U20:AC20"/>
    <mergeCell ref="A24:I25"/>
    <mergeCell ref="U24:AC25"/>
    <mergeCell ref="A18:I18"/>
    <mergeCell ref="U18:AC18"/>
    <mergeCell ref="J8:M9"/>
    <mergeCell ref="N8:N9"/>
    <mergeCell ref="O8:R9"/>
    <mergeCell ref="U8:AC8"/>
    <mergeCell ref="U9:AC9"/>
    <mergeCell ref="U10:AC10"/>
    <mergeCell ref="U11:AC11"/>
    <mergeCell ref="A15:I16"/>
    <mergeCell ref="U15:AC16"/>
    <mergeCell ref="A17:I17"/>
    <mergeCell ref="U17:AC17"/>
    <mergeCell ref="A6:G6"/>
    <mergeCell ref="J6:R7"/>
    <mergeCell ref="U6:AC7"/>
    <mergeCell ref="AF1:AL1"/>
    <mergeCell ref="AN1:AN4"/>
    <mergeCell ref="A2:I2"/>
    <mergeCell ref="D4:I4"/>
    <mergeCell ref="M4:N4"/>
  </mergeCells>
  <conditionalFormatting sqref="A8:G13">
    <cfRule type="expression" dxfId="20" priority="1">
      <formula>MONTH(A8)&lt;&gt;MONTH($A$6)</formula>
    </cfRule>
    <cfRule type="cellIs" dxfId="19" priority="2" operator="between">
      <formula>$J$8</formula>
      <formula>$O$8</formula>
    </cfRule>
    <cfRule type="expression" dxfId="18" priority="3" stopIfTrue="1">
      <formula>AND(NOT(A8=""),NOT(ISERROR(MATCH(A8,events_1,0))))</formula>
    </cfRule>
  </conditionalFormatting>
  <hyperlinks>
    <hyperlink ref="A2" r:id="rId1" display="More Calendars" xr:uid="{76EA2229-55AD-4D06-90E8-981BE0ADA144}"/>
    <hyperlink ref="A2:I2" r:id="rId2" display="Weekly Planner" xr:uid="{AA7B0685-F48F-4EBD-86C8-546F11687334}"/>
  </hyperlinks>
  <printOptions horizontalCentered="1"/>
  <pageMargins left="0.5" right="0.5" top="0.5" bottom="0.5" header="0.3" footer="0.3"/>
  <pageSetup orientation="landscape" r:id="rId3"/>
  <headerFooter>
    <oddFooter>&amp;L&amp;8&amp;K01+046© 2021 Vertex42 LLC&amp;R&amp;8&amp;K01+046https://www.vertex42.com/calendars/weekly-planner.html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1593A-B1A3-41B0-A229-D743F5A374A7}">
  <dimension ref="A1:AN40"/>
  <sheetViews>
    <sheetView showGridLines="0" zoomScaleNormal="100" workbookViewId="0"/>
  </sheetViews>
  <sheetFormatPr defaultRowHeight="12.75" x14ac:dyDescent="0.2"/>
  <cols>
    <col min="1" max="18" width="3.42578125" style="58" customWidth="1"/>
    <col min="19" max="20" width="2.85546875" style="58" customWidth="1"/>
    <col min="21" max="38" width="3.42578125" style="58" customWidth="1"/>
    <col min="39" max="39" width="3.7109375" style="58" customWidth="1"/>
    <col min="40" max="40" width="41.85546875" style="58" customWidth="1"/>
    <col min="41" max="16384" width="9.140625" style="58"/>
  </cols>
  <sheetData>
    <row r="1" spans="1:40" ht="24.75" customHeight="1" x14ac:dyDescent="0.2">
      <c r="A1" s="34" t="s">
        <v>101</v>
      </c>
      <c r="B1" s="35"/>
      <c r="C1" s="35"/>
      <c r="D1" s="35"/>
      <c r="E1" s="35"/>
      <c r="F1" s="35"/>
      <c r="G1" s="35"/>
      <c r="H1" s="35"/>
      <c r="I1" s="35"/>
      <c r="J1" s="36"/>
      <c r="K1" s="37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94" t="s">
        <v>92</v>
      </c>
      <c r="AG1" s="94"/>
      <c r="AH1" s="94"/>
      <c r="AI1" s="94"/>
      <c r="AJ1" s="94"/>
      <c r="AK1" s="94"/>
      <c r="AL1" s="94"/>
      <c r="AN1" s="76" t="s">
        <v>106</v>
      </c>
    </row>
    <row r="2" spans="1:40" x14ac:dyDescent="0.2">
      <c r="A2" s="77" t="s">
        <v>105</v>
      </c>
      <c r="B2" s="77"/>
      <c r="C2" s="77"/>
      <c r="D2" s="77"/>
      <c r="E2" s="77"/>
      <c r="F2" s="77"/>
      <c r="G2" s="77"/>
      <c r="H2" s="77"/>
      <c r="I2" s="77"/>
      <c r="J2" s="48"/>
      <c r="K2" s="48"/>
      <c r="L2" s="48"/>
      <c r="M2" s="48"/>
      <c r="N2" s="48"/>
      <c r="O2" s="48"/>
      <c r="P2" s="48"/>
      <c r="Q2" s="48"/>
      <c r="R2" s="2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72" t="s">
        <v>102</v>
      </c>
      <c r="AN2" s="76"/>
    </row>
    <row r="3" spans="1:40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N3" s="76"/>
    </row>
    <row r="4" spans="1:40" x14ac:dyDescent="0.2">
      <c r="A4" s="48"/>
      <c r="B4" s="48"/>
      <c r="C4" s="40" t="s">
        <v>77</v>
      </c>
      <c r="D4" s="78" cm="1">
        <f t="array" aca="1" ref="D4" ca="1">Week1!$D$4+7*(MID(CELL("filename",A1),FIND("]",CELL("filename",A1))+1,255)-1)</f>
        <v>44248</v>
      </c>
      <c r="E4" s="79"/>
      <c r="F4" s="79"/>
      <c r="G4" s="79"/>
      <c r="H4" s="79"/>
      <c r="I4" s="80"/>
      <c r="J4" s="48"/>
      <c r="K4" s="48"/>
      <c r="L4" s="40" t="s">
        <v>78</v>
      </c>
      <c r="M4" s="81">
        <v>1</v>
      </c>
      <c r="N4" s="82"/>
      <c r="O4" s="41" t="s">
        <v>84</v>
      </c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N4" s="76"/>
    </row>
    <row r="5" spans="1:40" x14ac:dyDescent="0.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40" ht="15.75" customHeight="1" x14ac:dyDescent="0.2">
      <c r="A6" s="93">
        <f ca="1">DATE(YEAR(J8),MONTH(J8),1)</f>
        <v>44228</v>
      </c>
      <c r="B6" s="93"/>
      <c r="C6" s="93"/>
      <c r="D6" s="93"/>
      <c r="E6" s="93"/>
      <c r="F6" s="93"/>
      <c r="G6" s="93"/>
      <c r="J6" s="83" t="s">
        <v>100</v>
      </c>
      <c r="K6" s="83"/>
      <c r="L6" s="83"/>
      <c r="M6" s="83"/>
      <c r="N6" s="83"/>
      <c r="O6" s="83"/>
      <c r="P6" s="83"/>
      <c r="Q6" s="83"/>
      <c r="R6" s="83"/>
      <c r="S6" s="1"/>
      <c r="T6" s="1"/>
      <c r="U6" s="86">
        <f ca="1">A33+1</f>
        <v>44251</v>
      </c>
      <c r="V6" s="86"/>
      <c r="W6" s="86"/>
      <c r="X6" s="86"/>
      <c r="Y6" s="86"/>
      <c r="Z6" s="86"/>
      <c r="AA6" s="86"/>
      <c r="AB6" s="86"/>
      <c r="AC6" s="86"/>
      <c r="AD6" s="74"/>
      <c r="AE6" s="74"/>
      <c r="AF6" s="74"/>
      <c r="AG6" s="74"/>
      <c r="AH6" s="74"/>
      <c r="AI6" s="74"/>
      <c r="AJ6" s="74"/>
      <c r="AK6" s="74"/>
      <c r="AL6" s="74"/>
      <c r="AN6" s="54"/>
    </row>
    <row r="7" spans="1:40" ht="15.75" customHeight="1" x14ac:dyDescent="0.2">
      <c r="A7" s="69" t="str">
        <f>CHOOSE(1+MOD($M$4+1-2,7),"Su","M","Tu","W","Th","F","Sa")</f>
        <v>Su</v>
      </c>
      <c r="B7" s="69" t="str">
        <f>CHOOSE(1+MOD($M$4+2-2,7),"Su","M","Tu","W","Th","F","Sa")</f>
        <v>M</v>
      </c>
      <c r="C7" s="69" t="str">
        <f>CHOOSE(1+MOD($M$4+3-2,7),"Su","M","Tu","W","Th","F","Sa")</f>
        <v>Tu</v>
      </c>
      <c r="D7" s="69" t="str">
        <f>CHOOSE(1+MOD($M$4+4-2,7),"Su","M","Tu","W","Th","F","Sa")</f>
        <v>W</v>
      </c>
      <c r="E7" s="69" t="str">
        <f>CHOOSE(1+MOD($M$4+5-2,7),"Su","M","Tu","W","Th","F","Sa")</f>
        <v>Th</v>
      </c>
      <c r="F7" s="69" t="str">
        <f>CHOOSE(1+MOD($M$4+6-2,7),"Su","M","Tu","W","Th","F","Sa")</f>
        <v>F</v>
      </c>
      <c r="G7" s="69" t="str">
        <f>CHOOSE(1+MOD($M$4+7-2,7),"Su","M","Tu","W","Th","F","Sa")</f>
        <v>Sa</v>
      </c>
      <c r="J7" s="84"/>
      <c r="K7" s="84"/>
      <c r="L7" s="84"/>
      <c r="M7" s="84"/>
      <c r="N7" s="84"/>
      <c r="O7" s="84"/>
      <c r="P7" s="84"/>
      <c r="Q7" s="84"/>
      <c r="R7" s="84"/>
      <c r="S7" s="1"/>
      <c r="T7" s="1"/>
      <c r="U7" s="86"/>
      <c r="V7" s="86"/>
      <c r="W7" s="86"/>
      <c r="X7" s="86"/>
      <c r="Y7" s="86"/>
      <c r="Z7" s="86"/>
      <c r="AA7" s="86"/>
      <c r="AB7" s="86"/>
      <c r="AC7" s="86"/>
      <c r="AD7" s="74"/>
      <c r="AE7" s="74"/>
      <c r="AF7" s="74"/>
      <c r="AG7" s="74"/>
      <c r="AH7" s="74"/>
      <c r="AI7" s="74"/>
      <c r="AJ7" s="74"/>
      <c r="AK7" s="74"/>
      <c r="AL7" s="74"/>
      <c r="AN7" s="54"/>
    </row>
    <row r="8" spans="1:40" ht="15.75" customHeight="1" x14ac:dyDescent="0.2">
      <c r="A8" s="50">
        <f ca="1">$A$6-(WEEKDAY($A$6,1)-($M$4-1))-IF((WEEKDAY($A$6,1)-($M$4-1))&lt;=0,7,0)+1</f>
        <v>44227</v>
      </c>
      <c r="B8" s="50">
        <f t="shared" ref="B8:B13" ca="1" si="0">A8+1</f>
        <v>44228</v>
      </c>
      <c r="C8" s="50">
        <f t="shared" ref="C8:G13" ca="1" si="1">B8+1</f>
        <v>44229</v>
      </c>
      <c r="D8" s="50">
        <f t="shared" ca="1" si="1"/>
        <v>44230</v>
      </c>
      <c r="E8" s="50">
        <f t="shared" ca="1" si="1"/>
        <v>44231</v>
      </c>
      <c r="F8" s="50">
        <f t="shared" ca="1" si="1"/>
        <v>44232</v>
      </c>
      <c r="G8" s="50">
        <f t="shared" ca="1" si="1"/>
        <v>44233</v>
      </c>
      <c r="J8" s="89">
        <f ca="1">D4</f>
        <v>44248</v>
      </c>
      <c r="K8" s="89"/>
      <c r="L8" s="89"/>
      <c r="M8" s="89"/>
      <c r="N8" s="91" t="s">
        <v>99</v>
      </c>
      <c r="O8" s="89">
        <f ca="1">J8+6</f>
        <v>44254</v>
      </c>
      <c r="P8" s="89"/>
      <c r="Q8" s="89"/>
      <c r="R8" s="89"/>
      <c r="S8" s="39"/>
      <c r="T8" s="1"/>
      <c r="U8" s="85" t="str">
        <f ca="1">IFERROR(INDEX(events,MATCH(U6,events_1,0))," - ")</f>
        <v xml:space="preserve"> - </v>
      </c>
      <c r="V8" s="85"/>
      <c r="W8" s="85"/>
      <c r="X8" s="85"/>
      <c r="Y8" s="85"/>
      <c r="Z8" s="85"/>
      <c r="AA8" s="85"/>
      <c r="AB8" s="85"/>
      <c r="AC8" s="85"/>
      <c r="AD8" s="74"/>
      <c r="AE8" s="74"/>
      <c r="AF8" s="74"/>
      <c r="AG8" s="74"/>
      <c r="AH8" s="74"/>
      <c r="AI8" s="74"/>
      <c r="AJ8" s="74"/>
      <c r="AK8" s="74"/>
      <c r="AL8" s="74"/>
      <c r="AN8" s="54"/>
    </row>
    <row r="9" spans="1:40" ht="15.75" customHeight="1" x14ac:dyDescent="0.2">
      <c r="A9" s="50">
        <f ca="1">G8+1</f>
        <v>44234</v>
      </c>
      <c r="B9" s="50">
        <f t="shared" ca="1" si="0"/>
        <v>44235</v>
      </c>
      <c r="C9" s="50">
        <f t="shared" ca="1" si="1"/>
        <v>44236</v>
      </c>
      <c r="D9" s="50">
        <f t="shared" ca="1" si="1"/>
        <v>44237</v>
      </c>
      <c r="E9" s="50">
        <f t="shared" ca="1" si="1"/>
        <v>44238</v>
      </c>
      <c r="F9" s="50">
        <f t="shared" ca="1" si="1"/>
        <v>44239</v>
      </c>
      <c r="G9" s="50">
        <f t="shared" ca="1" si="1"/>
        <v>44240</v>
      </c>
      <c r="J9" s="90"/>
      <c r="K9" s="90"/>
      <c r="L9" s="90"/>
      <c r="M9" s="90"/>
      <c r="N9" s="92"/>
      <c r="O9" s="90"/>
      <c r="P9" s="90"/>
      <c r="Q9" s="90"/>
      <c r="R9" s="90"/>
      <c r="S9" s="1"/>
      <c r="T9" s="1"/>
      <c r="U9" s="85" t="str">
        <f ca="1">IFERROR(INDEX(events,MATCH(U6,events_2,0))," - ")</f>
        <v xml:space="preserve"> - </v>
      </c>
      <c r="V9" s="85"/>
      <c r="W9" s="85"/>
      <c r="X9" s="85"/>
      <c r="Y9" s="85"/>
      <c r="Z9" s="85"/>
      <c r="AA9" s="85"/>
      <c r="AB9" s="85"/>
      <c r="AC9" s="85"/>
      <c r="AD9" s="74"/>
      <c r="AE9" s="74"/>
      <c r="AF9" s="74"/>
      <c r="AG9" s="74"/>
      <c r="AH9" s="74"/>
      <c r="AI9" s="74"/>
      <c r="AJ9" s="74"/>
      <c r="AK9" s="74"/>
      <c r="AL9" s="74"/>
      <c r="AN9" s="54"/>
    </row>
    <row r="10" spans="1:40" ht="15.75" customHeight="1" x14ac:dyDescent="0.2">
      <c r="A10" s="50">
        <f ca="1">G9+1</f>
        <v>44241</v>
      </c>
      <c r="B10" s="50">
        <f t="shared" ca="1" si="0"/>
        <v>44242</v>
      </c>
      <c r="C10" s="50">
        <f t="shared" ca="1" si="1"/>
        <v>44243</v>
      </c>
      <c r="D10" s="50">
        <f t="shared" ca="1" si="1"/>
        <v>44244</v>
      </c>
      <c r="E10" s="50">
        <f t="shared" ca="1" si="1"/>
        <v>44245</v>
      </c>
      <c r="F10" s="50">
        <f t="shared" ca="1" si="1"/>
        <v>44246</v>
      </c>
      <c r="G10" s="50">
        <f t="shared" ca="1" si="1"/>
        <v>44247</v>
      </c>
      <c r="J10" s="1"/>
      <c r="K10" s="1"/>
      <c r="L10" s="1"/>
      <c r="M10" s="1"/>
      <c r="N10" s="1"/>
      <c r="O10" s="1"/>
      <c r="P10" s="1"/>
      <c r="Q10" s="1"/>
      <c r="R10" s="70"/>
      <c r="S10" s="1"/>
      <c r="T10" s="1"/>
      <c r="U10" s="85" t="str">
        <f ca="1">IFERROR(INDEX(events,MATCH(U6,events_3,0))," - ")</f>
        <v xml:space="preserve"> - </v>
      </c>
      <c r="V10" s="85"/>
      <c r="W10" s="85"/>
      <c r="X10" s="85"/>
      <c r="Y10" s="85"/>
      <c r="Z10" s="85"/>
      <c r="AA10" s="85"/>
      <c r="AB10" s="85"/>
      <c r="AC10" s="85"/>
      <c r="AD10" s="74"/>
      <c r="AE10" s="74"/>
      <c r="AF10" s="74"/>
      <c r="AG10" s="74"/>
      <c r="AH10" s="74"/>
      <c r="AI10" s="74"/>
      <c r="AJ10" s="74"/>
      <c r="AK10" s="74"/>
      <c r="AL10" s="74"/>
    </row>
    <row r="11" spans="1:40" ht="15.75" customHeight="1" x14ac:dyDescent="0.2">
      <c r="A11" s="50">
        <f ca="1">G10+1</f>
        <v>44248</v>
      </c>
      <c r="B11" s="50">
        <f t="shared" ca="1" si="0"/>
        <v>44249</v>
      </c>
      <c r="C11" s="50">
        <f t="shared" ca="1" si="1"/>
        <v>44250</v>
      </c>
      <c r="D11" s="50">
        <f t="shared" ca="1" si="1"/>
        <v>44251</v>
      </c>
      <c r="E11" s="50">
        <f t="shared" ca="1" si="1"/>
        <v>44252</v>
      </c>
      <c r="F11" s="50">
        <f t="shared" ca="1" si="1"/>
        <v>44253</v>
      </c>
      <c r="G11" s="50">
        <f t="shared" ca="1" si="1"/>
        <v>44254</v>
      </c>
      <c r="J11" s="71"/>
      <c r="K11" s="1"/>
      <c r="L11" s="1"/>
      <c r="M11" s="1"/>
      <c r="N11" s="1"/>
      <c r="O11" s="1"/>
      <c r="P11" s="1"/>
      <c r="Q11" s="1"/>
      <c r="R11" s="1"/>
      <c r="S11" s="1"/>
      <c r="T11" s="1"/>
      <c r="U11" s="85" t="str">
        <f ca="1">IFERROR(INDEX(events,MATCH(U6,events_4,0))," - ")</f>
        <v xml:space="preserve"> - </v>
      </c>
      <c r="V11" s="85"/>
      <c r="W11" s="85"/>
      <c r="X11" s="85"/>
      <c r="Y11" s="85"/>
      <c r="Z11" s="85"/>
      <c r="AA11" s="85"/>
      <c r="AB11" s="85"/>
      <c r="AC11" s="85"/>
      <c r="AD11" s="74"/>
      <c r="AE11" s="74"/>
      <c r="AF11" s="74"/>
      <c r="AG11" s="74"/>
      <c r="AH11" s="74"/>
      <c r="AI11" s="74"/>
      <c r="AJ11" s="74"/>
      <c r="AK11" s="74"/>
      <c r="AL11" s="74"/>
    </row>
    <row r="12" spans="1:40" ht="15.75" customHeight="1" x14ac:dyDescent="0.2">
      <c r="A12" s="50">
        <f ca="1">G11+1</f>
        <v>44255</v>
      </c>
      <c r="B12" s="50">
        <f t="shared" ca="1" si="0"/>
        <v>44256</v>
      </c>
      <c r="C12" s="50">
        <f t="shared" ca="1" si="1"/>
        <v>44257</v>
      </c>
      <c r="D12" s="50">
        <f t="shared" ca="1" si="1"/>
        <v>44258</v>
      </c>
      <c r="E12" s="50">
        <f t="shared" ca="1" si="1"/>
        <v>44259</v>
      </c>
      <c r="F12" s="50">
        <f t="shared" ca="1" si="1"/>
        <v>44260</v>
      </c>
      <c r="G12" s="50">
        <f t="shared" ca="1" si="1"/>
        <v>44261</v>
      </c>
      <c r="H12" s="1"/>
      <c r="I12" s="1"/>
      <c r="J12" s="1"/>
      <c r="K12" s="1"/>
      <c r="S12" s="1"/>
      <c r="T12" s="1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</row>
    <row r="13" spans="1:40" ht="15.75" customHeight="1" x14ac:dyDescent="0.2">
      <c r="A13" s="50">
        <f ca="1">G12+1</f>
        <v>44262</v>
      </c>
      <c r="B13" s="50">
        <f t="shared" ca="1" si="0"/>
        <v>44263</v>
      </c>
      <c r="C13" s="50">
        <f t="shared" ca="1" si="1"/>
        <v>44264</v>
      </c>
      <c r="D13" s="50">
        <f t="shared" ca="1" si="1"/>
        <v>44265</v>
      </c>
      <c r="E13" s="50">
        <f t="shared" ca="1" si="1"/>
        <v>44266</v>
      </c>
      <c r="F13" s="50">
        <f t="shared" ca="1" si="1"/>
        <v>44267</v>
      </c>
      <c r="G13" s="50">
        <f t="shared" ca="1" si="1"/>
        <v>44268</v>
      </c>
      <c r="H13" s="1"/>
      <c r="I13" s="1"/>
      <c r="J13" s="1"/>
      <c r="K13" s="1"/>
      <c r="S13" s="1"/>
      <c r="T13" s="1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</row>
    <row r="14" spans="1:40" ht="15.75" customHeight="1" x14ac:dyDescent="0.2"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</row>
    <row r="15" spans="1:40" ht="15.75" customHeight="1" x14ac:dyDescent="0.2">
      <c r="A15" s="88">
        <f ca="1">J8</f>
        <v>44248</v>
      </c>
      <c r="B15" s="88"/>
      <c r="C15" s="88"/>
      <c r="D15" s="88"/>
      <c r="E15" s="88"/>
      <c r="F15" s="88"/>
      <c r="G15" s="88"/>
      <c r="H15" s="88"/>
      <c r="I15" s="88"/>
      <c r="J15" s="73"/>
      <c r="K15" s="73"/>
      <c r="L15" s="73"/>
      <c r="M15" s="73"/>
      <c r="N15" s="73"/>
      <c r="O15" s="73"/>
      <c r="P15" s="73"/>
      <c r="Q15" s="73"/>
      <c r="R15" s="73"/>
      <c r="S15" s="1"/>
      <c r="T15" s="1"/>
      <c r="U15" s="86">
        <f ca="1">U6+1</f>
        <v>44252</v>
      </c>
      <c r="V15" s="86"/>
      <c r="W15" s="86"/>
      <c r="X15" s="86"/>
      <c r="Y15" s="86"/>
      <c r="Z15" s="86"/>
      <c r="AA15" s="86"/>
      <c r="AB15" s="86"/>
      <c r="AC15" s="86"/>
      <c r="AD15" s="74"/>
      <c r="AE15" s="74"/>
      <c r="AF15" s="74"/>
      <c r="AG15" s="74"/>
      <c r="AH15" s="74"/>
      <c r="AI15" s="74"/>
      <c r="AJ15" s="74"/>
      <c r="AK15" s="74"/>
      <c r="AL15" s="74"/>
    </row>
    <row r="16" spans="1:40" ht="15.75" customHeight="1" x14ac:dyDescent="0.2">
      <c r="A16" s="88"/>
      <c r="B16" s="88"/>
      <c r="C16" s="88"/>
      <c r="D16" s="88"/>
      <c r="E16" s="88"/>
      <c r="F16" s="88"/>
      <c r="G16" s="88"/>
      <c r="H16" s="88"/>
      <c r="I16" s="88"/>
      <c r="J16" s="73"/>
      <c r="K16" s="73"/>
      <c r="L16" s="73"/>
      <c r="M16" s="73"/>
      <c r="N16" s="73"/>
      <c r="O16" s="73"/>
      <c r="P16" s="73"/>
      <c r="Q16" s="73"/>
      <c r="R16" s="73"/>
      <c r="S16" s="1"/>
      <c r="T16" s="1"/>
      <c r="U16" s="86"/>
      <c r="V16" s="86"/>
      <c r="W16" s="86"/>
      <c r="X16" s="86"/>
      <c r="Y16" s="86"/>
      <c r="Z16" s="86"/>
      <c r="AA16" s="86"/>
      <c r="AB16" s="86"/>
      <c r="AC16" s="86"/>
      <c r="AD16" s="74"/>
      <c r="AE16" s="74"/>
      <c r="AF16" s="74"/>
      <c r="AG16" s="74"/>
      <c r="AH16" s="74"/>
      <c r="AI16" s="74"/>
      <c r="AJ16" s="74"/>
      <c r="AK16" s="74"/>
      <c r="AL16" s="74"/>
    </row>
    <row r="17" spans="1:38" ht="15.75" customHeight="1" x14ac:dyDescent="0.2">
      <c r="A17" s="87" t="str">
        <f ca="1">IFERROR(INDEX(events,MATCH(A15,events_1,0))," - ")</f>
        <v xml:space="preserve"> - </v>
      </c>
      <c r="B17" s="87"/>
      <c r="C17" s="87"/>
      <c r="D17" s="87"/>
      <c r="E17" s="87"/>
      <c r="F17" s="87"/>
      <c r="G17" s="87"/>
      <c r="H17" s="87"/>
      <c r="I17" s="87"/>
      <c r="J17" s="73"/>
      <c r="K17" s="73"/>
      <c r="L17" s="73"/>
      <c r="M17" s="73"/>
      <c r="N17" s="73"/>
      <c r="O17" s="73"/>
      <c r="P17" s="73"/>
      <c r="Q17" s="73"/>
      <c r="R17" s="73"/>
      <c r="S17" s="1"/>
      <c r="T17" s="1"/>
      <c r="U17" s="85" t="str">
        <f ca="1">IFERROR(INDEX(events,MATCH(U15,events_1,0))," - ")</f>
        <v xml:space="preserve"> - </v>
      </c>
      <c r="V17" s="85"/>
      <c r="W17" s="85"/>
      <c r="X17" s="85"/>
      <c r="Y17" s="85"/>
      <c r="Z17" s="85"/>
      <c r="AA17" s="85"/>
      <c r="AB17" s="85"/>
      <c r="AC17" s="85"/>
      <c r="AD17" s="74"/>
      <c r="AE17" s="74"/>
      <c r="AF17" s="74"/>
      <c r="AG17" s="74"/>
      <c r="AH17" s="74"/>
      <c r="AI17" s="74"/>
      <c r="AJ17" s="74"/>
      <c r="AK17" s="74"/>
      <c r="AL17" s="74"/>
    </row>
    <row r="18" spans="1:38" ht="15.75" customHeight="1" x14ac:dyDescent="0.2">
      <c r="A18" s="87" t="str">
        <f ca="1">IFERROR(INDEX(events,MATCH(A15,events_2,0))," - ")</f>
        <v xml:space="preserve"> - </v>
      </c>
      <c r="B18" s="87"/>
      <c r="C18" s="87"/>
      <c r="D18" s="87"/>
      <c r="E18" s="87"/>
      <c r="F18" s="87"/>
      <c r="G18" s="87"/>
      <c r="H18" s="87"/>
      <c r="I18" s="87"/>
      <c r="J18" s="73"/>
      <c r="K18" s="73"/>
      <c r="L18" s="73"/>
      <c r="M18" s="73"/>
      <c r="N18" s="73"/>
      <c r="O18" s="73"/>
      <c r="P18" s="73"/>
      <c r="Q18" s="73"/>
      <c r="R18" s="73"/>
      <c r="S18" s="1"/>
      <c r="T18" s="1"/>
      <c r="U18" s="85" t="str">
        <f ca="1">IFERROR(INDEX(events,MATCH(U15,events_2,0))," - ")</f>
        <v xml:space="preserve"> - </v>
      </c>
      <c r="V18" s="85"/>
      <c r="W18" s="85"/>
      <c r="X18" s="85"/>
      <c r="Y18" s="85"/>
      <c r="Z18" s="85"/>
      <c r="AA18" s="85"/>
      <c r="AB18" s="85"/>
      <c r="AC18" s="85"/>
      <c r="AD18" s="74"/>
      <c r="AE18" s="74"/>
      <c r="AF18" s="74"/>
      <c r="AG18" s="74"/>
      <c r="AH18" s="74"/>
      <c r="AI18" s="74"/>
      <c r="AJ18" s="74"/>
      <c r="AK18" s="74"/>
      <c r="AL18" s="74"/>
    </row>
    <row r="19" spans="1:38" ht="15.75" customHeight="1" x14ac:dyDescent="0.2">
      <c r="A19" s="87" t="str">
        <f ca="1">IFERROR(INDEX(events,MATCH(A15,events_3,0))," - ")</f>
        <v xml:space="preserve"> - </v>
      </c>
      <c r="B19" s="87"/>
      <c r="C19" s="87"/>
      <c r="D19" s="87"/>
      <c r="E19" s="87"/>
      <c r="F19" s="87"/>
      <c r="G19" s="87"/>
      <c r="H19" s="87"/>
      <c r="I19" s="87"/>
      <c r="J19" s="73"/>
      <c r="K19" s="73"/>
      <c r="L19" s="73"/>
      <c r="M19" s="73"/>
      <c r="N19" s="73"/>
      <c r="O19" s="73"/>
      <c r="P19" s="73"/>
      <c r="Q19" s="73"/>
      <c r="R19" s="73"/>
      <c r="S19" s="1"/>
      <c r="T19" s="1"/>
      <c r="U19" s="85" t="str">
        <f ca="1">IFERROR(INDEX(events,MATCH(U15,events_3,0))," - ")</f>
        <v xml:space="preserve"> - </v>
      </c>
      <c r="V19" s="85"/>
      <c r="W19" s="85"/>
      <c r="X19" s="85"/>
      <c r="Y19" s="85"/>
      <c r="Z19" s="85"/>
      <c r="AA19" s="85"/>
      <c r="AB19" s="85"/>
      <c r="AC19" s="85"/>
      <c r="AD19" s="74"/>
      <c r="AE19" s="74"/>
      <c r="AF19" s="74"/>
      <c r="AG19" s="74"/>
      <c r="AH19" s="74"/>
      <c r="AI19" s="74"/>
      <c r="AJ19" s="74"/>
      <c r="AK19" s="74"/>
      <c r="AL19" s="74"/>
    </row>
    <row r="20" spans="1:38" ht="15.75" customHeight="1" x14ac:dyDescent="0.2">
      <c r="A20" s="87" t="str">
        <f ca="1">IFERROR(INDEX(events,MATCH(A15,events_4,0))," - ")</f>
        <v xml:space="preserve"> - </v>
      </c>
      <c r="B20" s="87"/>
      <c r="C20" s="87"/>
      <c r="D20" s="87"/>
      <c r="E20" s="87"/>
      <c r="F20" s="87"/>
      <c r="G20" s="87"/>
      <c r="H20" s="87"/>
      <c r="I20" s="87"/>
      <c r="J20" s="73"/>
      <c r="K20" s="73"/>
      <c r="L20" s="73"/>
      <c r="M20" s="73"/>
      <c r="N20" s="73"/>
      <c r="O20" s="73"/>
      <c r="P20" s="73"/>
      <c r="Q20" s="73"/>
      <c r="R20" s="73"/>
      <c r="S20" s="1"/>
      <c r="T20" s="1"/>
      <c r="U20" s="85" t="str">
        <f ca="1">IFERROR(INDEX(events,MATCH(U15,events_4,0))," - ")</f>
        <v xml:space="preserve"> - </v>
      </c>
      <c r="V20" s="85"/>
      <c r="W20" s="85"/>
      <c r="X20" s="85"/>
      <c r="Y20" s="85"/>
      <c r="Z20" s="85"/>
      <c r="AA20" s="85"/>
      <c r="AB20" s="85"/>
      <c r="AC20" s="85"/>
      <c r="AD20" s="74"/>
      <c r="AE20" s="74"/>
      <c r="AF20" s="74"/>
      <c r="AG20" s="74"/>
      <c r="AH20" s="74"/>
      <c r="AI20" s="74"/>
      <c r="AJ20" s="74"/>
      <c r="AK20" s="74"/>
      <c r="AL20" s="74"/>
    </row>
    <row r="21" spans="1:38" ht="15.75" customHeight="1" x14ac:dyDescent="0.2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1"/>
      <c r="T21" s="1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</row>
    <row r="22" spans="1:38" ht="15.7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1"/>
      <c r="T22" s="1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</row>
    <row r="23" spans="1:38" ht="15.75" customHeight="1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1"/>
      <c r="T23" s="1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</row>
    <row r="24" spans="1:38" ht="15.75" customHeight="1" x14ac:dyDescent="0.2">
      <c r="A24" s="86">
        <f ca="1">A15+1</f>
        <v>44249</v>
      </c>
      <c r="B24" s="86"/>
      <c r="C24" s="86"/>
      <c r="D24" s="86"/>
      <c r="E24" s="86"/>
      <c r="F24" s="86"/>
      <c r="G24" s="86"/>
      <c r="H24" s="86"/>
      <c r="I24" s="86"/>
      <c r="J24" s="74"/>
      <c r="K24" s="74"/>
      <c r="L24" s="74"/>
      <c r="M24" s="74"/>
      <c r="N24" s="74"/>
      <c r="O24" s="74"/>
      <c r="P24" s="74"/>
      <c r="Q24" s="74"/>
      <c r="R24" s="74"/>
      <c r="S24" s="1"/>
      <c r="T24" s="1"/>
      <c r="U24" s="86">
        <f ca="1">U15+1</f>
        <v>44253</v>
      </c>
      <c r="V24" s="86"/>
      <c r="W24" s="86"/>
      <c r="X24" s="86"/>
      <c r="Y24" s="86"/>
      <c r="Z24" s="86"/>
      <c r="AA24" s="86"/>
      <c r="AB24" s="86"/>
      <c r="AC24" s="86"/>
      <c r="AD24" s="74"/>
      <c r="AE24" s="74"/>
      <c r="AF24" s="74"/>
      <c r="AG24" s="74"/>
      <c r="AH24" s="74"/>
      <c r="AI24" s="74"/>
      <c r="AJ24" s="74"/>
      <c r="AK24" s="74"/>
      <c r="AL24" s="74"/>
    </row>
    <row r="25" spans="1:38" ht="15.75" customHeight="1" x14ac:dyDescent="0.2">
      <c r="A25" s="86"/>
      <c r="B25" s="86"/>
      <c r="C25" s="86"/>
      <c r="D25" s="86"/>
      <c r="E25" s="86"/>
      <c r="F25" s="86"/>
      <c r="G25" s="86"/>
      <c r="H25" s="86"/>
      <c r="I25" s="86"/>
      <c r="J25" s="74"/>
      <c r="K25" s="74"/>
      <c r="L25" s="74"/>
      <c r="M25" s="74"/>
      <c r="N25" s="74"/>
      <c r="O25" s="74"/>
      <c r="P25" s="74"/>
      <c r="Q25" s="74"/>
      <c r="R25" s="74"/>
      <c r="S25" s="1"/>
      <c r="T25" s="1"/>
      <c r="U25" s="86"/>
      <c r="V25" s="86"/>
      <c r="W25" s="86"/>
      <c r="X25" s="86"/>
      <c r="Y25" s="86"/>
      <c r="Z25" s="86"/>
      <c r="AA25" s="86"/>
      <c r="AB25" s="86"/>
      <c r="AC25" s="86"/>
      <c r="AD25" s="74"/>
      <c r="AE25" s="74"/>
      <c r="AF25" s="74"/>
      <c r="AG25" s="74"/>
      <c r="AH25" s="74"/>
      <c r="AI25" s="74"/>
      <c r="AJ25" s="74"/>
      <c r="AK25" s="74"/>
      <c r="AL25" s="74"/>
    </row>
    <row r="26" spans="1:38" ht="15.75" customHeight="1" x14ac:dyDescent="0.2">
      <c r="A26" s="85" t="str">
        <f ca="1">IFERROR(INDEX(events,MATCH(A24,events_1,0))," - ")</f>
        <v xml:space="preserve"> - </v>
      </c>
      <c r="B26" s="85"/>
      <c r="C26" s="85"/>
      <c r="D26" s="85"/>
      <c r="E26" s="85"/>
      <c r="F26" s="85"/>
      <c r="G26" s="85"/>
      <c r="H26" s="85"/>
      <c r="I26" s="85"/>
      <c r="J26" s="74"/>
      <c r="K26" s="74"/>
      <c r="L26" s="74"/>
      <c r="M26" s="74"/>
      <c r="N26" s="74"/>
      <c r="O26" s="74"/>
      <c r="P26" s="74"/>
      <c r="Q26" s="74"/>
      <c r="R26" s="74"/>
      <c r="S26" s="1"/>
      <c r="T26" s="1"/>
      <c r="U26" s="85" t="str">
        <f ca="1">IFERROR(INDEX(events,MATCH(U24,events_1,0))," - ")</f>
        <v xml:space="preserve"> - </v>
      </c>
      <c r="V26" s="85"/>
      <c r="W26" s="85"/>
      <c r="X26" s="85"/>
      <c r="Y26" s="85"/>
      <c r="Z26" s="85"/>
      <c r="AA26" s="85"/>
      <c r="AB26" s="85"/>
      <c r="AC26" s="85"/>
      <c r="AD26" s="74"/>
      <c r="AE26" s="74"/>
      <c r="AF26" s="74"/>
      <c r="AG26" s="74"/>
      <c r="AH26" s="74"/>
      <c r="AI26" s="74"/>
      <c r="AJ26" s="74"/>
      <c r="AK26" s="74"/>
      <c r="AL26" s="74"/>
    </row>
    <row r="27" spans="1:38" ht="15.75" customHeight="1" x14ac:dyDescent="0.2">
      <c r="A27" s="85" t="str">
        <f ca="1">IFERROR(INDEX(events,MATCH(A24,events_2,0))," - ")</f>
        <v xml:space="preserve"> - </v>
      </c>
      <c r="B27" s="85"/>
      <c r="C27" s="85"/>
      <c r="D27" s="85"/>
      <c r="E27" s="85"/>
      <c r="F27" s="85"/>
      <c r="G27" s="85"/>
      <c r="H27" s="85"/>
      <c r="I27" s="85"/>
      <c r="J27" s="74"/>
      <c r="K27" s="74"/>
      <c r="L27" s="74"/>
      <c r="M27" s="74"/>
      <c r="N27" s="74"/>
      <c r="O27" s="74"/>
      <c r="P27" s="74"/>
      <c r="Q27" s="74"/>
      <c r="R27" s="74"/>
      <c r="S27" s="1"/>
      <c r="T27" s="1"/>
      <c r="U27" s="85" t="str">
        <f ca="1">IFERROR(INDEX(events,MATCH(U24,events_2,0))," - ")</f>
        <v xml:space="preserve"> - </v>
      </c>
      <c r="V27" s="85"/>
      <c r="W27" s="85"/>
      <c r="X27" s="85"/>
      <c r="Y27" s="85"/>
      <c r="Z27" s="85"/>
      <c r="AA27" s="85"/>
      <c r="AB27" s="85"/>
      <c r="AC27" s="85"/>
      <c r="AD27" s="74"/>
      <c r="AE27" s="74"/>
      <c r="AF27" s="74"/>
      <c r="AG27" s="74"/>
      <c r="AH27" s="74"/>
      <c r="AI27" s="74"/>
      <c r="AJ27" s="74"/>
      <c r="AK27" s="74"/>
      <c r="AL27" s="74"/>
    </row>
    <row r="28" spans="1:38" ht="15.75" customHeight="1" x14ac:dyDescent="0.2">
      <c r="A28" s="85" t="str">
        <f ca="1">IFERROR(INDEX(events,MATCH(A24,events_3,0))," - ")</f>
        <v xml:space="preserve"> - </v>
      </c>
      <c r="B28" s="85"/>
      <c r="C28" s="85"/>
      <c r="D28" s="85"/>
      <c r="E28" s="85"/>
      <c r="F28" s="85"/>
      <c r="G28" s="85"/>
      <c r="H28" s="85"/>
      <c r="I28" s="85"/>
      <c r="J28" s="74"/>
      <c r="K28" s="74"/>
      <c r="L28" s="74"/>
      <c r="M28" s="74"/>
      <c r="N28" s="74"/>
      <c r="O28" s="74"/>
      <c r="P28" s="74"/>
      <c r="Q28" s="74"/>
      <c r="R28" s="74"/>
      <c r="S28" s="1"/>
      <c r="T28" s="1"/>
      <c r="U28" s="85" t="str">
        <f ca="1">IFERROR(INDEX(events,MATCH(U24,events_3,0))," - ")</f>
        <v xml:space="preserve"> - </v>
      </c>
      <c r="V28" s="85"/>
      <c r="W28" s="85"/>
      <c r="X28" s="85"/>
      <c r="Y28" s="85"/>
      <c r="Z28" s="85"/>
      <c r="AA28" s="85"/>
      <c r="AB28" s="85"/>
      <c r="AC28" s="85"/>
      <c r="AD28" s="74"/>
      <c r="AE28" s="74"/>
      <c r="AF28" s="74"/>
      <c r="AG28" s="74"/>
      <c r="AH28" s="74"/>
      <c r="AI28" s="74"/>
      <c r="AJ28" s="74"/>
      <c r="AK28" s="74"/>
      <c r="AL28" s="74"/>
    </row>
    <row r="29" spans="1:38" ht="15.75" customHeight="1" x14ac:dyDescent="0.2">
      <c r="A29" s="85" t="str">
        <f ca="1">IFERROR(INDEX(events,MATCH(A24,events_4,0))," - ")</f>
        <v xml:space="preserve"> - </v>
      </c>
      <c r="B29" s="85"/>
      <c r="C29" s="85"/>
      <c r="D29" s="85"/>
      <c r="E29" s="85"/>
      <c r="F29" s="85"/>
      <c r="G29" s="85"/>
      <c r="H29" s="85"/>
      <c r="I29" s="85"/>
      <c r="J29" s="74"/>
      <c r="K29" s="74"/>
      <c r="L29" s="74"/>
      <c r="M29" s="74"/>
      <c r="N29" s="74"/>
      <c r="O29" s="74"/>
      <c r="P29" s="74"/>
      <c r="Q29" s="74"/>
      <c r="R29" s="74"/>
      <c r="S29" s="1"/>
      <c r="T29" s="1"/>
      <c r="U29" s="85" t="str">
        <f ca="1">IFERROR(INDEX(events,MATCH(U24,events_4,0))," - ")</f>
        <v xml:space="preserve"> - </v>
      </c>
      <c r="V29" s="85"/>
      <c r="W29" s="85"/>
      <c r="X29" s="85"/>
      <c r="Y29" s="85"/>
      <c r="Z29" s="85"/>
      <c r="AA29" s="85"/>
      <c r="AB29" s="85"/>
      <c r="AC29" s="85"/>
      <c r="AD29" s="74"/>
      <c r="AE29" s="74"/>
      <c r="AF29" s="74"/>
      <c r="AG29" s="74"/>
      <c r="AH29" s="74"/>
      <c r="AI29" s="74"/>
      <c r="AJ29" s="74"/>
      <c r="AK29" s="74"/>
      <c r="AL29" s="74"/>
    </row>
    <row r="30" spans="1:38" ht="15.7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1"/>
      <c r="T30" s="1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</row>
    <row r="31" spans="1:38" ht="15.75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1"/>
      <c r="T31" s="1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</row>
    <row r="32" spans="1:38" ht="15.75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1"/>
      <c r="T32" s="1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</row>
    <row r="33" spans="1:38" ht="15.75" customHeight="1" x14ac:dyDescent="0.2">
      <c r="A33" s="86">
        <f ca="1">A24+1</f>
        <v>44250</v>
      </c>
      <c r="B33" s="86"/>
      <c r="C33" s="86"/>
      <c r="D33" s="86"/>
      <c r="E33" s="86"/>
      <c r="F33" s="86"/>
      <c r="G33" s="86"/>
      <c r="H33" s="86"/>
      <c r="I33" s="86"/>
      <c r="J33" s="74"/>
      <c r="K33" s="74"/>
      <c r="L33" s="74"/>
      <c r="M33" s="74"/>
      <c r="N33" s="74"/>
      <c r="O33" s="74"/>
      <c r="P33" s="74"/>
      <c r="Q33" s="74"/>
      <c r="R33" s="74"/>
      <c r="S33" s="1"/>
      <c r="T33" s="1"/>
      <c r="U33" s="88">
        <f ca="1">U24+1</f>
        <v>44254</v>
      </c>
      <c r="V33" s="88"/>
      <c r="W33" s="88"/>
      <c r="X33" s="88"/>
      <c r="Y33" s="88"/>
      <c r="Z33" s="88"/>
      <c r="AA33" s="88"/>
      <c r="AB33" s="88"/>
      <c r="AC33" s="88"/>
      <c r="AD33" s="73"/>
      <c r="AE33" s="73"/>
      <c r="AF33" s="73"/>
      <c r="AG33" s="73"/>
      <c r="AH33" s="73"/>
      <c r="AI33" s="73"/>
      <c r="AJ33" s="73"/>
      <c r="AK33" s="73"/>
      <c r="AL33" s="73"/>
    </row>
    <row r="34" spans="1:38" ht="15.75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74"/>
      <c r="K34" s="74"/>
      <c r="L34" s="74"/>
      <c r="M34" s="74"/>
      <c r="N34" s="74"/>
      <c r="O34" s="74"/>
      <c r="P34" s="74"/>
      <c r="Q34" s="74"/>
      <c r="R34" s="74"/>
      <c r="S34" s="1"/>
      <c r="T34" s="1"/>
      <c r="U34" s="88"/>
      <c r="V34" s="88"/>
      <c r="W34" s="88"/>
      <c r="X34" s="88"/>
      <c r="Y34" s="88"/>
      <c r="Z34" s="88"/>
      <c r="AA34" s="88"/>
      <c r="AB34" s="88"/>
      <c r="AC34" s="88"/>
      <c r="AD34" s="73"/>
      <c r="AE34" s="73"/>
      <c r="AF34" s="73"/>
      <c r="AG34" s="73"/>
      <c r="AH34" s="73"/>
      <c r="AI34" s="73"/>
      <c r="AJ34" s="73"/>
      <c r="AK34" s="73"/>
      <c r="AL34" s="73"/>
    </row>
    <row r="35" spans="1:38" ht="15.75" customHeight="1" x14ac:dyDescent="0.2">
      <c r="A35" s="85" t="str">
        <f ca="1">IFERROR(INDEX(events,MATCH(A33,events_1,0))," - ")</f>
        <v xml:space="preserve"> - </v>
      </c>
      <c r="B35" s="85"/>
      <c r="C35" s="85"/>
      <c r="D35" s="85"/>
      <c r="E35" s="85"/>
      <c r="F35" s="85"/>
      <c r="G35" s="85"/>
      <c r="H35" s="85"/>
      <c r="I35" s="85"/>
      <c r="J35" s="74"/>
      <c r="K35" s="74"/>
      <c r="L35" s="74"/>
      <c r="M35" s="74"/>
      <c r="N35" s="74"/>
      <c r="O35" s="74"/>
      <c r="P35" s="74"/>
      <c r="Q35" s="74"/>
      <c r="R35" s="74"/>
      <c r="S35" s="1"/>
      <c r="T35" s="1"/>
      <c r="U35" s="87" t="str">
        <f ca="1">IFERROR(INDEX(events,MATCH(U33,events_1,0))," - ")</f>
        <v xml:space="preserve"> - </v>
      </c>
      <c r="V35" s="87"/>
      <c r="W35" s="87"/>
      <c r="X35" s="87"/>
      <c r="Y35" s="87"/>
      <c r="Z35" s="87"/>
      <c r="AA35" s="87"/>
      <c r="AB35" s="87"/>
      <c r="AC35" s="87"/>
      <c r="AD35" s="73"/>
      <c r="AE35" s="73"/>
      <c r="AF35" s="73"/>
      <c r="AG35" s="73"/>
      <c r="AH35" s="73"/>
      <c r="AI35" s="73"/>
      <c r="AJ35" s="73"/>
      <c r="AK35" s="73"/>
      <c r="AL35" s="73"/>
    </row>
    <row r="36" spans="1:38" ht="15.75" customHeight="1" x14ac:dyDescent="0.2">
      <c r="A36" s="85" t="str">
        <f ca="1">IFERROR(INDEX(events,MATCH(A33,events_2,0))," - ")</f>
        <v xml:space="preserve"> - </v>
      </c>
      <c r="B36" s="85"/>
      <c r="C36" s="85"/>
      <c r="D36" s="85"/>
      <c r="E36" s="85"/>
      <c r="F36" s="85"/>
      <c r="G36" s="85"/>
      <c r="H36" s="85"/>
      <c r="I36" s="85"/>
      <c r="J36" s="74"/>
      <c r="K36" s="74"/>
      <c r="L36" s="74"/>
      <c r="M36" s="74"/>
      <c r="N36" s="74"/>
      <c r="O36" s="74"/>
      <c r="P36" s="74"/>
      <c r="Q36" s="74"/>
      <c r="R36" s="74"/>
      <c r="S36" s="1"/>
      <c r="T36" s="1"/>
      <c r="U36" s="87" t="str">
        <f ca="1">IFERROR(INDEX(events,MATCH(U33,events_2,0))," - ")</f>
        <v xml:space="preserve"> - </v>
      </c>
      <c r="V36" s="87"/>
      <c r="W36" s="87"/>
      <c r="X36" s="87"/>
      <c r="Y36" s="87"/>
      <c r="Z36" s="87"/>
      <c r="AA36" s="87"/>
      <c r="AB36" s="87"/>
      <c r="AC36" s="87"/>
      <c r="AD36" s="73"/>
      <c r="AE36" s="73"/>
      <c r="AF36" s="73"/>
      <c r="AG36" s="73"/>
      <c r="AH36" s="73"/>
      <c r="AI36" s="73"/>
      <c r="AJ36" s="73"/>
      <c r="AK36" s="73"/>
      <c r="AL36" s="73"/>
    </row>
    <row r="37" spans="1:38" ht="15.75" customHeight="1" x14ac:dyDescent="0.2">
      <c r="A37" s="85" t="str">
        <f ca="1">IFERROR(INDEX(events,MATCH(A33,events_3,0))," - ")</f>
        <v xml:space="preserve"> - </v>
      </c>
      <c r="B37" s="85"/>
      <c r="C37" s="85"/>
      <c r="D37" s="85"/>
      <c r="E37" s="85"/>
      <c r="F37" s="85"/>
      <c r="G37" s="85"/>
      <c r="H37" s="85"/>
      <c r="I37" s="85"/>
      <c r="J37" s="74"/>
      <c r="K37" s="74"/>
      <c r="L37" s="74"/>
      <c r="M37" s="74"/>
      <c r="N37" s="74"/>
      <c r="O37" s="74"/>
      <c r="P37" s="74"/>
      <c r="Q37" s="74"/>
      <c r="R37" s="74"/>
      <c r="S37" s="1"/>
      <c r="T37" s="1"/>
      <c r="U37" s="87" t="str">
        <f ca="1">IFERROR(INDEX(events,MATCH(U33,events_3,0))," - ")</f>
        <v xml:space="preserve"> - </v>
      </c>
      <c r="V37" s="87"/>
      <c r="W37" s="87"/>
      <c r="X37" s="87"/>
      <c r="Y37" s="87"/>
      <c r="Z37" s="87"/>
      <c r="AA37" s="87"/>
      <c r="AB37" s="87"/>
      <c r="AC37" s="87"/>
      <c r="AD37" s="73"/>
      <c r="AE37" s="73"/>
      <c r="AF37" s="73"/>
      <c r="AG37" s="73"/>
      <c r="AH37" s="73"/>
      <c r="AI37" s="73"/>
      <c r="AJ37" s="73"/>
      <c r="AK37" s="73"/>
      <c r="AL37" s="73"/>
    </row>
    <row r="38" spans="1:38" ht="15.75" customHeight="1" x14ac:dyDescent="0.2">
      <c r="A38" s="85" t="str">
        <f ca="1">IFERROR(INDEX(events,MATCH(A33,events_4,0))," - ")</f>
        <v xml:space="preserve"> - </v>
      </c>
      <c r="B38" s="85"/>
      <c r="C38" s="85"/>
      <c r="D38" s="85"/>
      <c r="E38" s="85"/>
      <c r="F38" s="85"/>
      <c r="G38" s="85"/>
      <c r="H38" s="85"/>
      <c r="I38" s="85"/>
      <c r="J38" s="74"/>
      <c r="K38" s="74"/>
      <c r="L38" s="74"/>
      <c r="M38" s="74"/>
      <c r="N38" s="74"/>
      <c r="O38" s="74"/>
      <c r="P38" s="74"/>
      <c r="Q38" s="74"/>
      <c r="R38" s="74"/>
      <c r="S38" s="1"/>
      <c r="T38" s="1"/>
      <c r="U38" s="87" t="str">
        <f ca="1">IFERROR(INDEX(events,MATCH(U33,events_4,0))," - ")</f>
        <v xml:space="preserve"> - </v>
      </c>
      <c r="V38" s="87"/>
      <c r="W38" s="87"/>
      <c r="X38" s="87"/>
      <c r="Y38" s="87"/>
      <c r="Z38" s="87"/>
      <c r="AA38" s="87"/>
      <c r="AB38" s="87"/>
      <c r="AC38" s="87"/>
      <c r="AD38" s="73"/>
      <c r="AE38" s="73"/>
      <c r="AF38" s="73"/>
      <c r="AG38" s="73"/>
      <c r="AH38" s="73"/>
      <c r="AI38" s="73"/>
      <c r="AJ38" s="73"/>
      <c r="AK38" s="73"/>
      <c r="AL38" s="73"/>
    </row>
    <row r="39" spans="1:38" ht="15.75" customHeight="1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1"/>
      <c r="T39" s="1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</row>
    <row r="40" spans="1:38" ht="15.75" customHeight="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1"/>
      <c r="T40" s="1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</row>
  </sheetData>
  <mergeCells count="45">
    <mergeCell ref="A36:I36"/>
    <mergeCell ref="U36:AC36"/>
    <mergeCell ref="A37:I37"/>
    <mergeCell ref="U37:AC37"/>
    <mergeCell ref="A38:I38"/>
    <mergeCell ref="U38:AC38"/>
    <mergeCell ref="A29:I29"/>
    <mergeCell ref="U29:AC29"/>
    <mergeCell ref="A33:I34"/>
    <mergeCell ref="U33:AC34"/>
    <mergeCell ref="A35:I35"/>
    <mergeCell ref="U35:AC35"/>
    <mergeCell ref="A26:I26"/>
    <mergeCell ref="U26:AC26"/>
    <mergeCell ref="A27:I27"/>
    <mergeCell ref="U27:AC27"/>
    <mergeCell ref="A28:I28"/>
    <mergeCell ref="U28:AC28"/>
    <mergeCell ref="A19:I19"/>
    <mergeCell ref="U19:AC19"/>
    <mergeCell ref="A20:I20"/>
    <mergeCell ref="U20:AC20"/>
    <mergeCell ref="A24:I25"/>
    <mergeCell ref="U24:AC25"/>
    <mergeCell ref="A18:I18"/>
    <mergeCell ref="U18:AC18"/>
    <mergeCell ref="J8:M9"/>
    <mergeCell ref="N8:N9"/>
    <mergeCell ref="O8:R9"/>
    <mergeCell ref="U8:AC8"/>
    <mergeCell ref="U9:AC9"/>
    <mergeCell ref="U10:AC10"/>
    <mergeCell ref="U11:AC11"/>
    <mergeCell ref="A15:I16"/>
    <mergeCell ref="U15:AC16"/>
    <mergeCell ref="A17:I17"/>
    <mergeCell ref="U17:AC17"/>
    <mergeCell ref="A6:G6"/>
    <mergeCell ref="J6:R7"/>
    <mergeCell ref="U6:AC7"/>
    <mergeCell ref="AF1:AL1"/>
    <mergeCell ref="AN1:AN4"/>
    <mergeCell ref="A2:I2"/>
    <mergeCell ref="D4:I4"/>
    <mergeCell ref="M4:N4"/>
  </mergeCells>
  <conditionalFormatting sqref="A8:G13">
    <cfRule type="expression" dxfId="17" priority="1">
      <formula>MONTH(A8)&lt;&gt;MONTH($A$6)</formula>
    </cfRule>
    <cfRule type="cellIs" dxfId="16" priority="2" operator="between">
      <formula>$J$8</formula>
      <formula>$O$8</formula>
    </cfRule>
    <cfRule type="expression" dxfId="15" priority="3" stopIfTrue="1">
      <formula>AND(NOT(A8=""),NOT(ISERROR(MATCH(A8,events_1,0))))</formula>
    </cfRule>
  </conditionalFormatting>
  <hyperlinks>
    <hyperlink ref="A2" r:id="rId1" display="More Calendars" xr:uid="{8A870E33-E966-4448-B0D3-E63C38B342D0}"/>
    <hyperlink ref="A2:I2" r:id="rId2" display="Weekly Planner" xr:uid="{7863ABD7-B6E0-45F8-AFF9-9A3FA9CC718E}"/>
  </hyperlinks>
  <printOptions horizontalCentered="1"/>
  <pageMargins left="0.5" right="0.5" top="0.5" bottom="0.5" header="0.3" footer="0.3"/>
  <pageSetup orientation="landscape" r:id="rId3"/>
  <headerFooter>
    <oddFooter>&amp;L&amp;8&amp;K01+046© 2021 Vertex42 LLC&amp;R&amp;8&amp;K01+046https://www.vertex42.com/calendars/weekly-planner.html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BE013-D8B0-4E60-939E-BA523EE0D6E0}">
  <dimension ref="A1:AN40"/>
  <sheetViews>
    <sheetView showGridLines="0" zoomScaleNormal="100" workbookViewId="0"/>
  </sheetViews>
  <sheetFormatPr defaultRowHeight="12.75" x14ac:dyDescent="0.2"/>
  <cols>
    <col min="1" max="18" width="3.42578125" style="58" customWidth="1"/>
    <col min="19" max="20" width="2.85546875" style="58" customWidth="1"/>
    <col min="21" max="38" width="3.42578125" style="58" customWidth="1"/>
    <col min="39" max="39" width="3.7109375" style="58" customWidth="1"/>
    <col min="40" max="40" width="41.85546875" style="58" customWidth="1"/>
    <col min="41" max="16384" width="9.140625" style="58"/>
  </cols>
  <sheetData>
    <row r="1" spans="1:40" ht="24.75" customHeight="1" x14ac:dyDescent="0.2">
      <c r="A1" s="34" t="s">
        <v>101</v>
      </c>
      <c r="B1" s="35"/>
      <c r="C1" s="35"/>
      <c r="D1" s="35"/>
      <c r="E1" s="35"/>
      <c r="F1" s="35"/>
      <c r="G1" s="35"/>
      <c r="H1" s="35"/>
      <c r="I1" s="35"/>
      <c r="J1" s="36"/>
      <c r="K1" s="37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94" t="s">
        <v>92</v>
      </c>
      <c r="AG1" s="94"/>
      <c r="AH1" s="94"/>
      <c r="AI1" s="94"/>
      <c r="AJ1" s="94"/>
      <c r="AK1" s="94"/>
      <c r="AL1" s="94"/>
      <c r="AN1" s="76" t="s">
        <v>106</v>
      </c>
    </row>
    <row r="2" spans="1:40" x14ac:dyDescent="0.2">
      <c r="A2" s="77" t="s">
        <v>105</v>
      </c>
      <c r="B2" s="77"/>
      <c r="C2" s="77"/>
      <c r="D2" s="77"/>
      <c r="E2" s="77"/>
      <c r="F2" s="77"/>
      <c r="G2" s="77"/>
      <c r="H2" s="77"/>
      <c r="I2" s="77"/>
      <c r="J2" s="48"/>
      <c r="K2" s="48"/>
      <c r="L2" s="48"/>
      <c r="M2" s="48"/>
      <c r="N2" s="48"/>
      <c r="O2" s="48"/>
      <c r="P2" s="48"/>
      <c r="Q2" s="48"/>
      <c r="R2" s="2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72" t="s">
        <v>102</v>
      </c>
      <c r="AN2" s="76"/>
    </row>
    <row r="3" spans="1:40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N3" s="76"/>
    </row>
    <row r="4" spans="1:40" x14ac:dyDescent="0.2">
      <c r="A4" s="48"/>
      <c r="B4" s="48"/>
      <c r="C4" s="40" t="s">
        <v>77</v>
      </c>
      <c r="D4" s="78" cm="1">
        <f t="array" aca="1" ref="D4" ca="1">Week1!$D$4+7*(MID(CELL("filename",A1),FIND("]",CELL("filename",A1))+1,255)-1)</f>
        <v>44255</v>
      </c>
      <c r="E4" s="79"/>
      <c r="F4" s="79"/>
      <c r="G4" s="79"/>
      <c r="H4" s="79"/>
      <c r="I4" s="80"/>
      <c r="J4" s="48"/>
      <c r="K4" s="48"/>
      <c r="L4" s="40" t="s">
        <v>78</v>
      </c>
      <c r="M4" s="81">
        <v>1</v>
      </c>
      <c r="N4" s="82"/>
      <c r="O4" s="41" t="s">
        <v>84</v>
      </c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N4" s="76"/>
    </row>
    <row r="5" spans="1:40" x14ac:dyDescent="0.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40" ht="15.75" customHeight="1" x14ac:dyDescent="0.2">
      <c r="A6" s="93">
        <f ca="1">DATE(YEAR(J8),MONTH(J8),1)</f>
        <v>44228</v>
      </c>
      <c r="B6" s="93"/>
      <c r="C6" s="93"/>
      <c r="D6" s="93"/>
      <c r="E6" s="93"/>
      <c r="F6" s="93"/>
      <c r="G6" s="93"/>
      <c r="J6" s="83" t="s">
        <v>100</v>
      </c>
      <c r="K6" s="83"/>
      <c r="L6" s="83"/>
      <c r="M6" s="83"/>
      <c r="N6" s="83"/>
      <c r="O6" s="83"/>
      <c r="P6" s="83"/>
      <c r="Q6" s="83"/>
      <c r="R6" s="83"/>
      <c r="S6" s="1"/>
      <c r="T6" s="1"/>
      <c r="U6" s="86">
        <f ca="1">A33+1</f>
        <v>44258</v>
      </c>
      <c r="V6" s="86"/>
      <c r="W6" s="86"/>
      <c r="X6" s="86"/>
      <c r="Y6" s="86"/>
      <c r="Z6" s="86"/>
      <c r="AA6" s="86"/>
      <c r="AB6" s="86"/>
      <c r="AC6" s="86"/>
      <c r="AD6" s="74"/>
      <c r="AE6" s="74"/>
      <c r="AF6" s="74"/>
      <c r="AG6" s="74"/>
      <c r="AH6" s="74"/>
      <c r="AI6" s="74"/>
      <c r="AJ6" s="74"/>
      <c r="AK6" s="74"/>
      <c r="AL6" s="74"/>
      <c r="AN6" s="54"/>
    </row>
    <row r="7" spans="1:40" ht="15.75" customHeight="1" x14ac:dyDescent="0.2">
      <c r="A7" s="69" t="str">
        <f>CHOOSE(1+MOD($M$4+1-2,7),"Su","M","Tu","W","Th","F","Sa")</f>
        <v>Su</v>
      </c>
      <c r="B7" s="69" t="str">
        <f>CHOOSE(1+MOD($M$4+2-2,7),"Su","M","Tu","W","Th","F","Sa")</f>
        <v>M</v>
      </c>
      <c r="C7" s="69" t="str">
        <f>CHOOSE(1+MOD($M$4+3-2,7),"Su","M","Tu","W","Th","F","Sa")</f>
        <v>Tu</v>
      </c>
      <c r="D7" s="69" t="str">
        <f>CHOOSE(1+MOD($M$4+4-2,7),"Su","M","Tu","W","Th","F","Sa")</f>
        <v>W</v>
      </c>
      <c r="E7" s="69" t="str">
        <f>CHOOSE(1+MOD($M$4+5-2,7),"Su","M","Tu","W","Th","F","Sa")</f>
        <v>Th</v>
      </c>
      <c r="F7" s="69" t="str">
        <f>CHOOSE(1+MOD($M$4+6-2,7),"Su","M","Tu","W","Th","F","Sa")</f>
        <v>F</v>
      </c>
      <c r="G7" s="69" t="str">
        <f>CHOOSE(1+MOD($M$4+7-2,7),"Su","M","Tu","W","Th","F","Sa")</f>
        <v>Sa</v>
      </c>
      <c r="J7" s="84"/>
      <c r="K7" s="84"/>
      <c r="L7" s="84"/>
      <c r="M7" s="84"/>
      <c r="N7" s="84"/>
      <c r="O7" s="84"/>
      <c r="P7" s="84"/>
      <c r="Q7" s="84"/>
      <c r="R7" s="84"/>
      <c r="S7" s="1"/>
      <c r="T7" s="1"/>
      <c r="U7" s="86"/>
      <c r="V7" s="86"/>
      <c r="W7" s="86"/>
      <c r="X7" s="86"/>
      <c r="Y7" s="86"/>
      <c r="Z7" s="86"/>
      <c r="AA7" s="86"/>
      <c r="AB7" s="86"/>
      <c r="AC7" s="86"/>
      <c r="AD7" s="74"/>
      <c r="AE7" s="74"/>
      <c r="AF7" s="74"/>
      <c r="AG7" s="74"/>
      <c r="AH7" s="74"/>
      <c r="AI7" s="74"/>
      <c r="AJ7" s="74"/>
      <c r="AK7" s="74"/>
      <c r="AL7" s="74"/>
      <c r="AN7" s="54"/>
    </row>
    <row r="8" spans="1:40" ht="15.75" customHeight="1" x14ac:dyDescent="0.2">
      <c r="A8" s="50">
        <f ca="1">$A$6-(WEEKDAY($A$6,1)-($M$4-1))-IF((WEEKDAY($A$6,1)-($M$4-1))&lt;=0,7,0)+1</f>
        <v>44227</v>
      </c>
      <c r="B8" s="50">
        <f t="shared" ref="B8:B13" ca="1" si="0">A8+1</f>
        <v>44228</v>
      </c>
      <c r="C8" s="50">
        <f t="shared" ref="C8:G13" ca="1" si="1">B8+1</f>
        <v>44229</v>
      </c>
      <c r="D8" s="50">
        <f t="shared" ca="1" si="1"/>
        <v>44230</v>
      </c>
      <c r="E8" s="50">
        <f t="shared" ca="1" si="1"/>
        <v>44231</v>
      </c>
      <c r="F8" s="50">
        <f t="shared" ca="1" si="1"/>
        <v>44232</v>
      </c>
      <c r="G8" s="50">
        <f t="shared" ca="1" si="1"/>
        <v>44233</v>
      </c>
      <c r="J8" s="89">
        <f ca="1">D4</f>
        <v>44255</v>
      </c>
      <c r="K8" s="89"/>
      <c r="L8" s="89"/>
      <c r="M8" s="89"/>
      <c r="N8" s="91" t="s">
        <v>99</v>
      </c>
      <c r="O8" s="89">
        <f ca="1">J8+6</f>
        <v>44261</v>
      </c>
      <c r="P8" s="89"/>
      <c r="Q8" s="89"/>
      <c r="R8" s="89"/>
      <c r="S8" s="39"/>
      <c r="T8" s="1"/>
      <c r="U8" s="85" t="str">
        <f ca="1">IFERROR(INDEX(events,MATCH(U6,events_1,0))," - ")</f>
        <v xml:space="preserve"> - </v>
      </c>
      <c r="V8" s="85"/>
      <c r="W8" s="85"/>
      <c r="X8" s="85"/>
      <c r="Y8" s="85"/>
      <c r="Z8" s="85"/>
      <c r="AA8" s="85"/>
      <c r="AB8" s="85"/>
      <c r="AC8" s="85"/>
      <c r="AD8" s="74"/>
      <c r="AE8" s="74"/>
      <c r="AF8" s="74"/>
      <c r="AG8" s="74"/>
      <c r="AH8" s="74"/>
      <c r="AI8" s="74"/>
      <c r="AJ8" s="74"/>
      <c r="AK8" s="74"/>
      <c r="AL8" s="74"/>
      <c r="AN8" s="54"/>
    </row>
    <row r="9" spans="1:40" ht="15.75" customHeight="1" x14ac:dyDescent="0.2">
      <c r="A9" s="50">
        <f ca="1">G8+1</f>
        <v>44234</v>
      </c>
      <c r="B9" s="50">
        <f t="shared" ca="1" si="0"/>
        <v>44235</v>
      </c>
      <c r="C9" s="50">
        <f t="shared" ca="1" si="1"/>
        <v>44236</v>
      </c>
      <c r="D9" s="50">
        <f t="shared" ca="1" si="1"/>
        <v>44237</v>
      </c>
      <c r="E9" s="50">
        <f t="shared" ca="1" si="1"/>
        <v>44238</v>
      </c>
      <c r="F9" s="50">
        <f t="shared" ca="1" si="1"/>
        <v>44239</v>
      </c>
      <c r="G9" s="50">
        <f t="shared" ca="1" si="1"/>
        <v>44240</v>
      </c>
      <c r="J9" s="90"/>
      <c r="K9" s="90"/>
      <c r="L9" s="90"/>
      <c r="M9" s="90"/>
      <c r="N9" s="92"/>
      <c r="O9" s="90"/>
      <c r="P9" s="90"/>
      <c r="Q9" s="90"/>
      <c r="R9" s="90"/>
      <c r="S9" s="1"/>
      <c r="T9" s="1"/>
      <c r="U9" s="85" t="str">
        <f ca="1">IFERROR(INDEX(events,MATCH(U6,events_2,0))," - ")</f>
        <v xml:space="preserve"> - </v>
      </c>
      <c r="V9" s="85"/>
      <c r="W9" s="85"/>
      <c r="X9" s="85"/>
      <c r="Y9" s="85"/>
      <c r="Z9" s="85"/>
      <c r="AA9" s="85"/>
      <c r="AB9" s="85"/>
      <c r="AC9" s="85"/>
      <c r="AD9" s="74"/>
      <c r="AE9" s="74"/>
      <c r="AF9" s="74"/>
      <c r="AG9" s="74"/>
      <c r="AH9" s="74"/>
      <c r="AI9" s="74"/>
      <c r="AJ9" s="74"/>
      <c r="AK9" s="74"/>
      <c r="AL9" s="74"/>
      <c r="AN9" s="54"/>
    </row>
    <row r="10" spans="1:40" ht="15.75" customHeight="1" x14ac:dyDescent="0.2">
      <c r="A10" s="50">
        <f ca="1">G9+1</f>
        <v>44241</v>
      </c>
      <c r="B10" s="50">
        <f t="shared" ca="1" si="0"/>
        <v>44242</v>
      </c>
      <c r="C10" s="50">
        <f t="shared" ca="1" si="1"/>
        <v>44243</v>
      </c>
      <c r="D10" s="50">
        <f t="shared" ca="1" si="1"/>
        <v>44244</v>
      </c>
      <c r="E10" s="50">
        <f t="shared" ca="1" si="1"/>
        <v>44245</v>
      </c>
      <c r="F10" s="50">
        <f t="shared" ca="1" si="1"/>
        <v>44246</v>
      </c>
      <c r="G10" s="50">
        <f t="shared" ca="1" si="1"/>
        <v>44247</v>
      </c>
      <c r="J10" s="1"/>
      <c r="K10" s="1"/>
      <c r="L10" s="1"/>
      <c r="M10" s="1"/>
      <c r="N10" s="1"/>
      <c r="O10" s="1"/>
      <c r="P10" s="1"/>
      <c r="Q10" s="1"/>
      <c r="R10" s="70"/>
      <c r="S10" s="1"/>
      <c r="T10" s="1"/>
      <c r="U10" s="85" t="str">
        <f ca="1">IFERROR(INDEX(events,MATCH(U6,events_3,0))," - ")</f>
        <v xml:space="preserve"> - </v>
      </c>
      <c r="V10" s="85"/>
      <c r="W10" s="85"/>
      <c r="X10" s="85"/>
      <c r="Y10" s="85"/>
      <c r="Z10" s="85"/>
      <c r="AA10" s="85"/>
      <c r="AB10" s="85"/>
      <c r="AC10" s="85"/>
      <c r="AD10" s="74"/>
      <c r="AE10" s="74"/>
      <c r="AF10" s="74"/>
      <c r="AG10" s="74"/>
      <c r="AH10" s="74"/>
      <c r="AI10" s="74"/>
      <c r="AJ10" s="74"/>
      <c r="AK10" s="74"/>
      <c r="AL10" s="74"/>
    </row>
    <row r="11" spans="1:40" ht="15.75" customHeight="1" x14ac:dyDescent="0.2">
      <c r="A11" s="50">
        <f ca="1">G10+1</f>
        <v>44248</v>
      </c>
      <c r="B11" s="50">
        <f t="shared" ca="1" si="0"/>
        <v>44249</v>
      </c>
      <c r="C11" s="50">
        <f t="shared" ca="1" si="1"/>
        <v>44250</v>
      </c>
      <c r="D11" s="50">
        <f t="shared" ca="1" si="1"/>
        <v>44251</v>
      </c>
      <c r="E11" s="50">
        <f t="shared" ca="1" si="1"/>
        <v>44252</v>
      </c>
      <c r="F11" s="50">
        <f t="shared" ca="1" si="1"/>
        <v>44253</v>
      </c>
      <c r="G11" s="50">
        <f t="shared" ca="1" si="1"/>
        <v>44254</v>
      </c>
      <c r="J11" s="71"/>
      <c r="K11" s="1"/>
      <c r="L11" s="1"/>
      <c r="M11" s="1"/>
      <c r="N11" s="1"/>
      <c r="O11" s="1"/>
      <c r="P11" s="1"/>
      <c r="Q11" s="1"/>
      <c r="R11" s="1"/>
      <c r="S11" s="1"/>
      <c r="T11" s="1"/>
      <c r="U11" s="85" t="str">
        <f ca="1">IFERROR(INDEX(events,MATCH(U6,events_4,0))," - ")</f>
        <v xml:space="preserve"> - </v>
      </c>
      <c r="V11" s="85"/>
      <c r="W11" s="85"/>
      <c r="X11" s="85"/>
      <c r="Y11" s="85"/>
      <c r="Z11" s="85"/>
      <c r="AA11" s="85"/>
      <c r="AB11" s="85"/>
      <c r="AC11" s="85"/>
      <c r="AD11" s="74"/>
      <c r="AE11" s="74"/>
      <c r="AF11" s="74"/>
      <c r="AG11" s="74"/>
      <c r="AH11" s="74"/>
      <c r="AI11" s="74"/>
      <c r="AJ11" s="74"/>
      <c r="AK11" s="74"/>
      <c r="AL11" s="74"/>
    </row>
    <row r="12" spans="1:40" ht="15.75" customHeight="1" x14ac:dyDescent="0.2">
      <c r="A12" s="50">
        <f ca="1">G11+1</f>
        <v>44255</v>
      </c>
      <c r="B12" s="50">
        <f t="shared" ca="1" si="0"/>
        <v>44256</v>
      </c>
      <c r="C12" s="50">
        <f t="shared" ca="1" si="1"/>
        <v>44257</v>
      </c>
      <c r="D12" s="50">
        <f t="shared" ca="1" si="1"/>
        <v>44258</v>
      </c>
      <c r="E12" s="50">
        <f t="shared" ca="1" si="1"/>
        <v>44259</v>
      </c>
      <c r="F12" s="50">
        <f t="shared" ca="1" si="1"/>
        <v>44260</v>
      </c>
      <c r="G12" s="50">
        <f t="shared" ca="1" si="1"/>
        <v>44261</v>
      </c>
      <c r="H12" s="1"/>
      <c r="I12" s="1"/>
      <c r="J12" s="1"/>
      <c r="K12" s="1"/>
      <c r="S12" s="1"/>
      <c r="T12" s="1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</row>
    <row r="13" spans="1:40" ht="15.75" customHeight="1" x14ac:dyDescent="0.2">
      <c r="A13" s="50">
        <f ca="1">G12+1</f>
        <v>44262</v>
      </c>
      <c r="B13" s="50">
        <f t="shared" ca="1" si="0"/>
        <v>44263</v>
      </c>
      <c r="C13" s="50">
        <f t="shared" ca="1" si="1"/>
        <v>44264</v>
      </c>
      <c r="D13" s="50">
        <f t="shared" ca="1" si="1"/>
        <v>44265</v>
      </c>
      <c r="E13" s="50">
        <f t="shared" ca="1" si="1"/>
        <v>44266</v>
      </c>
      <c r="F13" s="50">
        <f t="shared" ca="1" si="1"/>
        <v>44267</v>
      </c>
      <c r="G13" s="50">
        <f t="shared" ca="1" si="1"/>
        <v>44268</v>
      </c>
      <c r="H13" s="1"/>
      <c r="I13" s="1"/>
      <c r="J13" s="1"/>
      <c r="K13" s="1"/>
      <c r="S13" s="1"/>
      <c r="T13" s="1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</row>
    <row r="14" spans="1:40" ht="15.75" customHeight="1" x14ac:dyDescent="0.2"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</row>
    <row r="15" spans="1:40" ht="15.75" customHeight="1" x14ac:dyDescent="0.2">
      <c r="A15" s="88">
        <f ca="1">J8</f>
        <v>44255</v>
      </c>
      <c r="B15" s="88"/>
      <c r="C15" s="88"/>
      <c r="D15" s="88"/>
      <c r="E15" s="88"/>
      <c r="F15" s="88"/>
      <c r="G15" s="88"/>
      <c r="H15" s="88"/>
      <c r="I15" s="88"/>
      <c r="J15" s="73"/>
      <c r="K15" s="73"/>
      <c r="L15" s="73"/>
      <c r="M15" s="73"/>
      <c r="N15" s="73"/>
      <c r="O15" s="73"/>
      <c r="P15" s="73"/>
      <c r="Q15" s="73"/>
      <c r="R15" s="73"/>
      <c r="S15" s="1"/>
      <c r="T15" s="1"/>
      <c r="U15" s="86">
        <f ca="1">U6+1</f>
        <v>44259</v>
      </c>
      <c r="V15" s="86"/>
      <c r="W15" s="86"/>
      <c r="X15" s="86"/>
      <c r="Y15" s="86"/>
      <c r="Z15" s="86"/>
      <c r="AA15" s="86"/>
      <c r="AB15" s="86"/>
      <c r="AC15" s="86"/>
      <c r="AD15" s="74"/>
      <c r="AE15" s="74"/>
      <c r="AF15" s="74"/>
      <c r="AG15" s="74"/>
      <c r="AH15" s="74"/>
      <c r="AI15" s="74"/>
      <c r="AJ15" s="74"/>
      <c r="AK15" s="74"/>
      <c r="AL15" s="74"/>
    </row>
    <row r="16" spans="1:40" ht="15.75" customHeight="1" x14ac:dyDescent="0.2">
      <c r="A16" s="88"/>
      <c r="B16" s="88"/>
      <c r="C16" s="88"/>
      <c r="D16" s="88"/>
      <c r="E16" s="88"/>
      <c r="F16" s="88"/>
      <c r="G16" s="88"/>
      <c r="H16" s="88"/>
      <c r="I16" s="88"/>
      <c r="J16" s="73"/>
      <c r="K16" s="73"/>
      <c r="L16" s="73"/>
      <c r="M16" s="73"/>
      <c r="N16" s="73"/>
      <c r="O16" s="73"/>
      <c r="P16" s="73"/>
      <c r="Q16" s="73"/>
      <c r="R16" s="73"/>
      <c r="S16" s="1"/>
      <c r="T16" s="1"/>
      <c r="U16" s="86"/>
      <c r="V16" s="86"/>
      <c r="W16" s="86"/>
      <c r="X16" s="86"/>
      <c r="Y16" s="86"/>
      <c r="Z16" s="86"/>
      <c r="AA16" s="86"/>
      <c r="AB16" s="86"/>
      <c r="AC16" s="86"/>
      <c r="AD16" s="74"/>
      <c r="AE16" s="74"/>
      <c r="AF16" s="74"/>
      <c r="AG16" s="74"/>
      <c r="AH16" s="74"/>
      <c r="AI16" s="74"/>
      <c r="AJ16" s="74"/>
      <c r="AK16" s="74"/>
      <c r="AL16" s="74"/>
    </row>
    <row r="17" spans="1:38" ht="15.75" customHeight="1" x14ac:dyDescent="0.2">
      <c r="A17" s="87" t="str">
        <f ca="1">IFERROR(INDEX(events,MATCH(A15,events_1,0))," - ")</f>
        <v xml:space="preserve"> - </v>
      </c>
      <c r="B17" s="87"/>
      <c r="C17" s="87"/>
      <c r="D17" s="87"/>
      <c r="E17" s="87"/>
      <c r="F17" s="87"/>
      <c r="G17" s="87"/>
      <c r="H17" s="87"/>
      <c r="I17" s="87"/>
      <c r="J17" s="73"/>
      <c r="K17" s="73"/>
      <c r="L17" s="73"/>
      <c r="M17" s="73"/>
      <c r="N17" s="73"/>
      <c r="O17" s="73"/>
      <c r="P17" s="73"/>
      <c r="Q17" s="73"/>
      <c r="R17" s="73"/>
      <c r="S17" s="1"/>
      <c r="T17" s="1"/>
      <c r="U17" s="85" t="str">
        <f ca="1">IFERROR(INDEX(events,MATCH(U15,events_1,0))," - ")</f>
        <v xml:space="preserve"> - </v>
      </c>
      <c r="V17" s="85"/>
      <c r="W17" s="85"/>
      <c r="X17" s="85"/>
      <c r="Y17" s="85"/>
      <c r="Z17" s="85"/>
      <c r="AA17" s="85"/>
      <c r="AB17" s="85"/>
      <c r="AC17" s="85"/>
      <c r="AD17" s="74"/>
      <c r="AE17" s="74"/>
      <c r="AF17" s="74"/>
      <c r="AG17" s="74"/>
      <c r="AH17" s="74"/>
      <c r="AI17" s="74"/>
      <c r="AJ17" s="74"/>
      <c r="AK17" s="74"/>
      <c r="AL17" s="74"/>
    </row>
    <row r="18" spans="1:38" ht="15.75" customHeight="1" x14ac:dyDescent="0.2">
      <c r="A18" s="87" t="str">
        <f ca="1">IFERROR(INDEX(events,MATCH(A15,events_2,0))," - ")</f>
        <v xml:space="preserve"> - </v>
      </c>
      <c r="B18" s="87"/>
      <c r="C18" s="87"/>
      <c r="D18" s="87"/>
      <c r="E18" s="87"/>
      <c r="F18" s="87"/>
      <c r="G18" s="87"/>
      <c r="H18" s="87"/>
      <c r="I18" s="87"/>
      <c r="J18" s="73"/>
      <c r="K18" s="73"/>
      <c r="L18" s="73"/>
      <c r="M18" s="73"/>
      <c r="N18" s="73"/>
      <c r="O18" s="73"/>
      <c r="P18" s="73"/>
      <c r="Q18" s="73"/>
      <c r="R18" s="73"/>
      <c r="S18" s="1"/>
      <c r="T18" s="1"/>
      <c r="U18" s="85" t="str">
        <f ca="1">IFERROR(INDEX(events,MATCH(U15,events_2,0))," - ")</f>
        <v xml:space="preserve"> - </v>
      </c>
      <c r="V18" s="85"/>
      <c r="W18" s="85"/>
      <c r="X18" s="85"/>
      <c r="Y18" s="85"/>
      <c r="Z18" s="85"/>
      <c r="AA18" s="85"/>
      <c r="AB18" s="85"/>
      <c r="AC18" s="85"/>
      <c r="AD18" s="74"/>
      <c r="AE18" s="74"/>
      <c r="AF18" s="74"/>
      <c r="AG18" s="74"/>
      <c r="AH18" s="74"/>
      <c r="AI18" s="74"/>
      <c r="AJ18" s="74"/>
      <c r="AK18" s="74"/>
      <c r="AL18" s="74"/>
    </row>
    <row r="19" spans="1:38" ht="15.75" customHeight="1" x14ac:dyDescent="0.2">
      <c r="A19" s="87" t="str">
        <f ca="1">IFERROR(INDEX(events,MATCH(A15,events_3,0))," - ")</f>
        <v xml:space="preserve"> - </v>
      </c>
      <c r="B19" s="87"/>
      <c r="C19" s="87"/>
      <c r="D19" s="87"/>
      <c r="E19" s="87"/>
      <c r="F19" s="87"/>
      <c r="G19" s="87"/>
      <c r="H19" s="87"/>
      <c r="I19" s="87"/>
      <c r="J19" s="73"/>
      <c r="K19" s="73"/>
      <c r="L19" s="73"/>
      <c r="M19" s="73"/>
      <c r="N19" s="73"/>
      <c r="O19" s="73"/>
      <c r="P19" s="73"/>
      <c r="Q19" s="73"/>
      <c r="R19" s="73"/>
      <c r="S19" s="1"/>
      <c r="T19" s="1"/>
      <c r="U19" s="85" t="str">
        <f ca="1">IFERROR(INDEX(events,MATCH(U15,events_3,0))," - ")</f>
        <v xml:space="preserve"> - </v>
      </c>
      <c r="V19" s="85"/>
      <c r="W19" s="85"/>
      <c r="X19" s="85"/>
      <c r="Y19" s="85"/>
      <c r="Z19" s="85"/>
      <c r="AA19" s="85"/>
      <c r="AB19" s="85"/>
      <c r="AC19" s="85"/>
      <c r="AD19" s="74"/>
      <c r="AE19" s="74"/>
      <c r="AF19" s="74"/>
      <c r="AG19" s="74"/>
      <c r="AH19" s="74"/>
      <c r="AI19" s="74"/>
      <c r="AJ19" s="74"/>
      <c r="AK19" s="74"/>
      <c r="AL19" s="74"/>
    </row>
    <row r="20" spans="1:38" ht="15.75" customHeight="1" x14ac:dyDescent="0.2">
      <c r="A20" s="87" t="str">
        <f ca="1">IFERROR(INDEX(events,MATCH(A15,events_4,0))," - ")</f>
        <v xml:space="preserve"> - </v>
      </c>
      <c r="B20" s="87"/>
      <c r="C20" s="87"/>
      <c r="D20" s="87"/>
      <c r="E20" s="87"/>
      <c r="F20" s="87"/>
      <c r="G20" s="87"/>
      <c r="H20" s="87"/>
      <c r="I20" s="87"/>
      <c r="J20" s="73"/>
      <c r="K20" s="73"/>
      <c r="L20" s="73"/>
      <c r="M20" s="73"/>
      <c r="N20" s="73"/>
      <c r="O20" s="73"/>
      <c r="P20" s="73"/>
      <c r="Q20" s="73"/>
      <c r="R20" s="73"/>
      <c r="S20" s="1"/>
      <c r="T20" s="1"/>
      <c r="U20" s="85" t="str">
        <f ca="1">IFERROR(INDEX(events,MATCH(U15,events_4,0))," - ")</f>
        <v xml:space="preserve"> - </v>
      </c>
      <c r="V20" s="85"/>
      <c r="W20" s="85"/>
      <c r="X20" s="85"/>
      <c r="Y20" s="85"/>
      <c r="Z20" s="85"/>
      <c r="AA20" s="85"/>
      <c r="AB20" s="85"/>
      <c r="AC20" s="85"/>
      <c r="AD20" s="74"/>
      <c r="AE20" s="74"/>
      <c r="AF20" s="74"/>
      <c r="AG20" s="74"/>
      <c r="AH20" s="74"/>
      <c r="AI20" s="74"/>
      <c r="AJ20" s="74"/>
      <c r="AK20" s="74"/>
      <c r="AL20" s="74"/>
    </row>
    <row r="21" spans="1:38" ht="15.75" customHeight="1" x14ac:dyDescent="0.2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1"/>
      <c r="T21" s="1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</row>
    <row r="22" spans="1:38" ht="15.7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1"/>
      <c r="T22" s="1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</row>
    <row r="23" spans="1:38" ht="15.75" customHeight="1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1"/>
      <c r="T23" s="1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</row>
    <row r="24" spans="1:38" ht="15.75" customHeight="1" x14ac:dyDescent="0.2">
      <c r="A24" s="86">
        <f ca="1">A15+1</f>
        <v>44256</v>
      </c>
      <c r="B24" s="86"/>
      <c r="C24" s="86"/>
      <c r="D24" s="86"/>
      <c r="E24" s="86"/>
      <c r="F24" s="86"/>
      <c r="G24" s="86"/>
      <c r="H24" s="86"/>
      <c r="I24" s="86"/>
      <c r="J24" s="74"/>
      <c r="K24" s="74"/>
      <c r="L24" s="74"/>
      <c r="M24" s="74"/>
      <c r="N24" s="74"/>
      <c r="O24" s="74"/>
      <c r="P24" s="74"/>
      <c r="Q24" s="74"/>
      <c r="R24" s="74"/>
      <c r="S24" s="1"/>
      <c r="T24" s="1"/>
      <c r="U24" s="86">
        <f ca="1">U15+1</f>
        <v>44260</v>
      </c>
      <c r="V24" s="86"/>
      <c r="W24" s="86"/>
      <c r="X24" s="86"/>
      <c r="Y24" s="86"/>
      <c r="Z24" s="86"/>
      <c r="AA24" s="86"/>
      <c r="AB24" s="86"/>
      <c r="AC24" s="86"/>
      <c r="AD24" s="74"/>
      <c r="AE24" s="74"/>
      <c r="AF24" s="74"/>
      <c r="AG24" s="74"/>
      <c r="AH24" s="74"/>
      <c r="AI24" s="74"/>
      <c r="AJ24" s="74"/>
      <c r="AK24" s="74"/>
      <c r="AL24" s="74"/>
    </row>
    <row r="25" spans="1:38" ht="15.75" customHeight="1" x14ac:dyDescent="0.2">
      <c r="A25" s="86"/>
      <c r="B25" s="86"/>
      <c r="C25" s="86"/>
      <c r="D25" s="86"/>
      <c r="E25" s="86"/>
      <c r="F25" s="86"/>
      <c r="G25" s="86"/>
      <c r="H25" s="86"/>
      <c r="I25" s="86"/>
      <c r="J25" s="74"/>
      <c r="K25" s="74"/>
      <c r="L25" s="74"/>
      <c r="M25" s="74"/>
      <c r="N25" s="74"/>
      <c r="O25" s="74"/>
      <c r="P25" s="74"/>
      <c r="Q25" s="74"/>
      <c r="R25" s="74"/>
      <c r="S25" s="1"/>
      <c r="T25" s="1"/>
      <c r="U25" s="86"/>
      <c r="V25" s="86"/>
      <c r="W25" s="86"/>
      <c r="X25" s="86"/>
      <c r="Y25" s="86"/>
      <c r="Z25" s="86"/>
      <c r="AA25" s="86"/>
      <c r="AB25" s="86"/>
      <c r="AC25" s="86"/>
      <c r="AD25" s="74"/>
      <c r="AE25" s="74"/>
      <c r="AF25" s="74"/>
      <c r="AG25" s="74"/>
      <c r="AH25" s="74"/>
      <c r="AI25" s="74"/>
      <c r="AJ25" s="74"/>
      <c r="AK25" s="74"/>
      <c r="AL25" s="74"/>
    </row>
    <row r="26" spans="1:38" ht="15.75" customHeight="1" x14ac:dyDescent="0.2">
      <c r="A26" s="85" t="str">
        <f ca="1">IFERROR(INDEX(events,MATCH(A24,events_1,0))," - ")</f>
        <v xml:space="preserve"> - </v>
      </c>
      <c r="B26" s="85"/>
      <c r="C26" s="85"/>
      <c r="D26" s="85"/>
      <c r="E26" s="85"/>
      <c r="F26" s="85"/>
      <c r="G26" s="85"/>
      <c r="H26" s="85"/>
      <c r="I26" s="85"/>
      <c r="J26" s="74"/>
      <c r="K26" s="74"/>
      <c r="L26" s="74"/>
      <c r="M26" s="74"/>
      <c r="N26" s="74"/>
      <c r="O26" s="74"/>
      <c r="P26" s="74"/>
      <c r="Q26" s="74"/>
      <c r="R26" s="74"/>
      <c r="S26" s="1"/>
      <c r="T26" s="1"/>
      <c r="U26" s="85" t="str">
        <f ca="1">IFERROR(INDEX(events,MATCH(U24,events_1,0))," - ")</f>
        <v xml:space="preserve"> - </v>
      </c>
      <c r="V26" s="85"/>
      <c r="W26" s="85"/>
      <c r="X26" s="85"/>
      <c r="Y26" s="85"/>
      <c r="Z26" s="85"/>
      <c r="AA26" s="85"/>
      <c r="AB26" s="85"/>
      <c r="AC26" s="85"/>
      <c r="AD26" s="74"/>
      <c r="AE26" s="74"/>
      <c r="AF26" s="74"/>
      <c r="AG26" s="74"/>
      <c r="AH26" s="74"/>
      <c r="AI26" s="74"/>
      <c r="AJ26" s="74"/>
      <c r="AK26" s="74"/>
      <c r="AL26" s="74"/>
    </row>
    <row r="27" spans="1:38" ht="15.75" customHeight="1" x14ac:dyDescent="0.2">
      <c r="A27" s="85" t="str">
        <f ca="1">IFERROR(INDEX(events,MATCH(A24,events_2,0))," - ")</f>
        <v xml:space="preserve"> - </v>
      </c>
      <c r="B27" s="85"/>
      <c r="C27" s="85"/>
      <c r="D27" s="85"/>
      <c r="E27" s="85"/>
      <c r="F27" s="85"/>
      <c r="G27" s="85"/>
      <c r="H27" s="85"/>
      <c r="I27" s="85"/>
      <c r="J27" s="74"/>
      <c r="K27" s="74"/>
      <c r="L27" s="74"/>
      <c r="M27" s="74"/>
      <c r="N27" s="74"/>
      <c r="O27" s="74"/>
      <c r="P27" s="74"/>
      <c r="Q27" s="74"/>
      <c r="R27" s="74"/>
      <c r="S27" s="1"/>
      <c r="T27" s="1"/>
      <c r="U27" s="85" t="str">
        <f ca="1">IFERROR(INDEX(events,MATCH(U24,events_2,0))," - ")</f>
        <v xml:space="preserve"> - </v>
      </c>
      <c r="V27" s="85"/>
      <c r="W27" s="85"/>
      <c r="X27" s="85"/>
      <c r="Y27" s="85"/>
      <c r="Z27" s="85"/>
      <c r="AA27" s="85"/>
      <c r="AB27" s="85"/>
      <c r="AC27" s="85"/>
      <c r="AD27" s="74"/>
      <c r="AE27" s="74"/>
      <c r="AF27" s="74"/>
      <c r="AG27" s="74"/>
      <c r="AH27" s="74"/>
      <c r="AI27" s="74"/>
      <c r="AJ27" s="74"/>
      <c r="AK27" s="74"/>
      <c r="AL27" s="74"/>
    </row>
    <row r="28" spans="1:38" ht="15.75" customHeight="1" x14ac:dyDescent="0.2">
      <c r="A28" s="85" t="str">
        <f ca="1">IFERROR(INDEX(events,MATCH(A24,events_3,0))," - ")</f>
        <v xml:space="preserve"> - </v>
      </c>
      <c r="B28" s="85"/>
      <c r="C28" s="85"/>
      <c r="D28" s="85"/>
      <c r="E28" s="85"/>
      <c r="F28" s="85"/>
      <c r="G28" s="85"/>
      <c r="H28" s="85"/>
      <c r="I28" s="85"/>
      <c r="J28" s="74"/>
      <c r="K28" s="74"/>
      <c r="L28" s="74"/>
      <c r="M28" s="74"/>
      <c r="N28" s="74"/>
      <c r="O28" s="74"/>
      <c r="P28" s="74"/>
      <c r="Q28" s="74"/>
      <c r="R28" s="74"/>
      <c r="S28" s="1"/>
      <c r="T28" s="1"/>
      <c r="U28" s="85" t="str">
        <f ca="1">IFERROR(INDEX(events,MATCH(U24,events_3,0))," - ")</f>
        <v xml:space="preserve"> - </v>
      </c>
      <c r="V28" s="85"/>
      <c r="W28" s="85"/>
      <c r="X28" s="85"/>
      <c r="Y28" s="85"/>
      <c r="Z28" s="85"/>
      <c r="AA28" s="85"/>
      <c r="AB28" s="85"/>
      <c r="AC28" s="85"/>
      <c r="AD28" s="74"/>
      <c r="AE28" s="74"/>
      <c r="AF28" s="74"/>
      <c r="AG28" s="74"/>
      <c r="AH28" s="74"/>
      <c r="AI28" s="74"/>
      <c r="AJ28" s="74"/>
      <c r="AK28" s="74"/>
      <c r="AL28" s="74"/>
    </row>
    <row r="29" spans="1:38" ht="15.75" customHeight="1" x14ac:dyDescent="0.2">
      <c r="A29" s="85" t="str">
        <f ca="1">IFERROR(INDEX(events,MATCH(A24,events_4,0))," - ")</f>
        <v xml:space="preserve"> - </v>
      </c>
      <c r="B29" s="85"/>
      <c r="C29" s="85"/>
      <c r="D29" s="85"/>
      <c r="E29" s="85"/>
      <c r="F29" s="85"/>
      <c r="G29" s="85"/>
      <c r="H29" s="85"/>
      <c r="I29" s="85"/>
      <c r="J29" s="74"/>
      <c r="K29" s="74"/>
      <c r="L29" s="74"/>
      <c r="M29" s="74"/>
      <c r="N29" s="74"/>
      <c r="O29" s="74"/>
      <c r="P29" s="74"/>
      <c r="Q29" s="74"/>
      <c r="R29" s="74"/>
      <c r="S29" s="1"/>
      <c r="T29" s="1"/>
      <c r="U29" s="85" t="str">
        <f ca="1">IFERROR(INDEX(events,MATCH(U24,events_4,0))," - ")</f>
        <v xml:space="preserve"> - </v>
      </c>
      <c r="V29" s="85"/>
      <c r="W29" s="85"/>
      <c r="X29" s="85"/>
      <c r="Y29" s="85"/>
      <c r="Z29" s="85"/>
      <c r="AA29" s="85"/>
      <c r="AB29" s="85"/>
      <c r="AC29" s="85"/>
      <c r="AD29" s="74"/>
      <c r="AE29" s="74"/>
      <c r="AF29" s="74"/>
      <c r="AG29" s="74"/>
      <c r="AH29" s="74"/>
      <c r="AI29" s="74"/>
      <c r="AJ29" s="74"/>
      <c r="AK29" s="74"/>
      <c r="AL29" s="74"/>
    </row>
    <row r="30" spans="1:38" ht="15.7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1"/>
      <c r="T30" s="1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</row>
    <row r="31" spans="1:38" ht="15.75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1"/>
      <c r="T31" s="1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</row>
    <row r="32" spans="1:38" ht="15.75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1"/>
      <c r="T32" s="1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</row>
    <row r="33" spans="1:38" ht="15.75" customHeight="1" x14ac:dyDescent="0.2">
      <c r="A33" s="86">
        <f ca="1">A24+1</f>
        <v>44257</v>
      </c>
      <c r="B33" s="86"/>
      <c r="C33" s="86"/>
      <c r="D33" s="86"/>
      <c r="E33" s="86"/>
      <c r="F33" s="86"/>
      <c r="G33" s="86"/>
      <c r="H33" s="86"/>
      <c r="I33" s="86"/>
      <c r="J33" s="74"/>
      <c r="K33" s="74"/>
      <c r="L33" s="74"/>
      <c r="M33" s="74"/>
      <c r="N33" s="74"/>
      <c r="O33" s="74"/>
      <c r="P33" s="74"/>
      <c r="Q33" s="74"/>
      <c r="R33" s="74"/>
      <c r="S33" s="1"/>
      <c r="T33" s="1"/>
      <c r="U33" s="88">
        <f ca="1">U24+1</f>
        <v>44261</v>
      </c>
      <c r="V33" s="88"/>
      <c r="W33" s="88"/>
      <c r="X33" s="88"/>
      <c r="Y33" s="88"/>
      <c r="Z33" s="88"/>
      <c r="AA33" s="88"/>
      <c r="AB33" s="88"/>
      <c r="AC33" s="88"/>
      <c r="AD33" s="73"/>
      <c r="AE33" s="73"/>
      <c r="AF33" s="73"/>
      <c r="AG33" s="73"/>
      <c r="AH33" s="73"/>
      <c r="AI33" s="73"/>
      <c r="AJ33" s="73"/>
      <c r="AK33" s="73"/>
      <c r="AL33" s="73"/>
    </row>
    <row r="34" spans="1:38" ht="15.75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74"/>
      <c r="K34" s="74"/>
      <c r="L34" s="74"/>
      <c r="M34" s="74"/>
      <c r="N34" s="74"/>
      <c r="O34" s="74"/>
      <c r="P34" s="74"/>
      <c r="Q34" s="74"/>
      <c r="R34" s="74"/>
      <c r="S34" s="1"/>
      <c r="T34" s="1"/>
      <c r="U34" s="88"/>
      <c r="V34" s="88"/>
      <c r="W34" s="88"/>
      <c r="X34" s="88"/>
      <c r="Y34" s="88"/>
      <c r="Z34" s="88"/>
      <c r="AA34" s="88"/>
      <c r="AB34" s="88"/>
      <c r="AC34" s="88"/>
      <c r="AD34" s="73"/>
      <c r="AE34" s="73"/>
      <c r="AF34" s="73"/>
      <c r="AG34" s="73"/>
      <c r="AH34" s="73"/>
      <c r="AI34" s="73"/>
      <c r="AJ34" s="73"/>
      <c r="AK34" s="73"/>
      <c r="AL34" s="73"/>
    </row>
    <row r="35" spans="1:38" ht="15.75" customHeight="1" x14ac:dyDescent="0.2">
      <c r="A35" s="85" t="str">
        <f ca="1">IFERROR(INDEX(events,MATCH(A33,events_1,0))," - ")</f>
        <v xml:space="preserve"> - </v>
      </c>
      <c r="B35" s="85"/>
      <c r="C35" s="85"/>
      <c r="D35" s="85"/>
      <c r="E35" s="85"/>
      <c r="F35" s="85"/>
      <c r="G35" s="85"/>
      <c r="H35" s="85"/>
      <c r="I35" s="85"/>
      <c r="J35" s="74"/>
      <c r="K35" s="74"/>
      <c r="L35" s="74"/>
      <c r="M35" s="74"/>
      <c r="N35" s="74"/>
      <c r="O35" s="74"/>
      <c r="P35" s="74"/>
      <c r="Q35" s="74"/>
      <c r="R35" s="74"/>
      <c r="S35" s="1"/>
      <c r="T35" s="1"/>
      <c r="U35" s="87" t="str">
        <f ca="1">IFERROR(INDEX(events,MATCH(U33,events_1,0))," - ")</f>
        <v xml:space="preserve"> - </v>
      </c>
      <c r="V35" s="87"/>
      <c r="W35" s="87"/>
      <c r="X35" s="87"/>
      <c r="Y35" s="87"/>
      <c r="Z35" s="87"/>
      <c r="AA35" s="87"/>
      <c r="AB35" s="87"/>
      <c r="AC35" s="87"/>
      <c r="AD35" s="73"/>
      <c r="AE35" s="73"/>
      <c r="AF35" s="73"/>
      <c r="AG35" s="73"/>
      <c r="AH35" s="73"/>
      <c r="AI35" s="73"/>
      <c r="AJ35" s="73"/>
      <c r="AK35" s="73"/>
      <c r="AL35" s="73"/>
    </row>
    <row r="36" spans="1:38" ht="15.75" customHeight="1" x14ac:dyDescent="0.2">
      <c r="A36" s="85" t="str">
        <f ca="1">IFERROR(INDEX(events,MATCH(A33,events_2,0))," - ")</f>
        <v xml:space="preserve"> - </v>
      </c>
      <c r="B36" s="85"/>
      <c r="C36" s="85"/>
      <c r="D36" s="85"/>
      <c r="E36" s="85"/>
      <c r="F36" s="85"/>
      <c r="G36" s="85"/>
      <c r="H36" s="85"/>
      <c r="I36" s="85"/>
      <c r="J36" s="74"/>
      <c r="K36" s="74"/>
      <c r="L36" s="74"/>
      <c r="M36" s="74"/>
      <c r="N36" s="74"/>
      <c r="O36" s="74"/>
      <c r="P36" s="74"/>
      <c r="Q36" s="74"/>
      <c r="R36" s="74"/>
      <c r="S36" s="1"/>
      <c r="T36" s="1"/>
      <c r="U36" s="87" t="str">
        <f ca="1">IFERROR(INDEX(events,MATCH(U33,events_2,0))," - ")</f>
        <v xml:space="preserve"> - </v>
      </c>
      <c r="V36" s="87"/>
      <c r="W36" s="87"/>
      <c r="X36" s="87"/>
      <c r="Y36" s="87"/>
      <c r="Z36" s="87"/>
      <c r="AA36" s="87"/>
      <c r="AB36" s="87"/>
      <c r="AC36" s="87"/>
      <c r="AD36" s="73"/>
      <c r="AE36" s="73"/>
      <c r="AF36" s="73"/>
      <c r="AG36" s="73"/>
      <c r="AH36" s="73"/>
      <c r="AI36" s="73"/>
      <c r="AJ36" s="73"/>
      <c r="AK36" s="73"/>
      <c r="AL36" s="73"/>
    </row>
    <row r="37" spans="1:38" ht="15.75" customHeight="1" x14ac:dyDescent="0.2">
      <c r="A37" s="85" t="str">
        <f ca="1">IFERROR(INDEX(events,MATCH(A33,events_3,0))," - ")</f>
        <v xml:space="preserve"> - </v>
      </c>
      <c r="B37" s="85"/>
      <c r="C37" s="85"/>
      <c r="D37" s="85"/>
      <c r="E37" s="85"/>
      <c r="F37" s="85"/>
      <c r="G37" s="85"/>
      <c r="H37" s="85"/>
      <c r="I37" s="85"/>
      <c r="J37" s="74"/>
      <c r="K37" s="74"/>
      <c r="L37" s="74"/>
      <c r="M37" s="74"/>
      <c r="N37" s="74"/>
      <c r="O37" s="74"/>
      <c r="P37" s="74"/>
      <c r="Q37" s="74"/>
      <c r="R37" s="74"/>
      <c r="S37" s="1"/>
      <c r="T37" s="1"/>
      <c r="U37" s="87" t="str">
        <f ca="1">IFERROR(INDEX(events,MATCH(U33,events_3,0))," - ")</f>
        <v xml:space="preserve"> - </v>
      </c>
      <c r="V37" s="87"/>
      <c r="W37" s="87"/>
      <c r="X37" s="87"/>
      <c r="Y37" s="87"/>
      <c r="Z37" s="87"/>
      <c r="AA37" s="87"/>
      <c r="AB37" s="87"/>
      <c r="AC37" s="87"/>
      <c r="AD37" s="73"/>
      <c r="AE37" s="73"/>
      <c r="AF37" s="73"/>
      <c r="AG37" s="73"/>
      <c r="AH37" s="73"/>
      <c r="AI37" s="73"/>
      <c r="AJ37" s="73"/>
      <c r="AK37" s="73"/>
      <c r="AL37" s="73"/>
    </row>
    <row r="38" spans="1:38" ht="15.75" customHeight="1" x14ac:dyDescent="0.2">
      <c r="A38" s="85" t="str">
        <f ca="1">IFERROR(INDEX(events,MATCH(A33,events_4,0))," - ")</f>
        <v xml:space="preserve"> - </v>
      </c>
      <c r="B38" s="85"/>
      <c r="C38" s="85"/>
      <c r="D38" s="85"/>
      <c r="E38" s="85"/>
      <c r="F38" s="85"/>
      <c r="G38" s="85"/>
      <c r="H38" s="85"/>
      <c r="I38" s="85"/>
      <c r="J38" s="74"/>
      <c r="K38" s="74"/>
      <c r="L38" s="74"/>
      <c r="M38" s="74"/>
      <c r="N38" s="74"/>
      <c r="O38" s="74"/>
      <c r="P38" s="74"/>
      <c r="Q38" s="74"/>
      <c r="R38" s="74"/>
      <c r="S38" s="1"/>
      <c r="T38" s="1"/>
      <c r="U38" s="87" t="str">
        <f ca="1">IFERROR(INDEX(events,MATCH(U33,events_4,0))," - ")</f>
        <v xml:space="preserve"> - </v>
      </c>
      <c r="V38" s="87"/>
      <c r="W38" s="87"/>
      <c r="X38" s="87"/>
      <c r="Y38" s="87"/>
      <c r="Z38" s="87"/>
      <c r="AA38" s="87"/>
      <c r="AB38" s="87"/>
      <c r="AC38" s="87"/>
      <c r="AD38" s="73"/>
      <c r="AE38" s="73"/>
      <c r="AF38" s="73"/>
      <c r="AG38" s="73"/>
      <c r="AH38" s="73"/>
      <c r="AI38" s="73"/>
      <c r="AJ38" s="73"/>
      <c r="AK38" s="73"/>
      <c r="AL38" s="73"/>
    </row>
    <row r="39" spans="1:38" ht="15.75" customHeight="1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1"/>
      <c r="T39" s="1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</row>
    <row r="40" spans="1:38" ht="15.75" customHeight="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1"/>
      <c r="T40" s="1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</row>
  </sheetData>
  <mergeCells count="45">
    <mergeCell ref="A36:I36"/>
    <mergeCell ref="U36:AC36"/>
    <mergeCell ref="A37:I37"/>
    <mergeCell ref="U37:AC37"/>
    <mergeCell ref="A38:I38"/>
    <mergeCell ref="U38:AC38"/>
    <mergeCell ref="A29:I29"/>
    <mergeCell ref="U29:AC29"/>
    <mergeCell ref="A33:I34"/>
    <mergeCell ref="U33:AC34"/>
    <mergeCell ref="A35:I35"/>
    <mergeCell ref="U35:AC35"/>
    <mergeCell ref="A26:I26"/>
    <mergeCell ref="U26:AC26"/>
    <mergeCell ref="A27:I27"/>
    <mergeCell ref="U27:AC27"/>
    <mergeCell ref="A28:I28"/>
    <mergeCell ref="U28:AC28"/>
    <mergeCell ref="A19:I19"/>
    <mergeCell ref="U19:AC19"/>
    <mergeCell ref="A20:I20"/>
    <mergeCell ref="U20:AC20"/>
    <mergeCell ref="A24:I25"/>
    <mergeCell ref="U24:AC25"/>
    <mergeCell ref="A18:I18"/>
    <mergeCell ref="U18:AC18"/>
    <mergeCell ref="J8:M9"/>
    <mergeCell ref="N8:N9"/>
    <mergeCell ref="O8:R9"/>
    <mergeCell ref="U8:AC8"/>
    <mergeCell ref="U9:AC9"/>
    <mergeCell ref="U10:AC10"/>
    <mergeCell ref="U11:AC11"/>
    <mergeCell ref="A15:I16"/>
    <mergeCell ref="U15:AC16"/>
    <mergeCell ref="A17:I17"/>
    <mergeCell ref="U17:AC17"/>
    <mergeCell ref="A6:G6"/>
    <mergeCell ref="J6:R7"/>
    <mergeCell ref="U6:AC7"/>
    <mergeCell ref="AF1:AL1"/>
    <mergeCell ref="AN1:AN4"/>
    <mergeCell ref="A2:I2"/>
    <mergeCell ref="D4:I4"/>
    <mergeCell ref="M4:N4"/>
  </mergeCells>
  <conditionalFormatting sqref="A8:G13">
    <cfRule type="expression" dxfId="14" priority="1">
      <formula>MONTH(A8)&lt;&gt;MONTH($A$6)</formula>
    </cfRule>
    <cfRule type="cellIs" dxfId="13" priority="2" operator="between">
      <formula>$J$8</formula>
      <formula>$O$8</formula>
    </cfRule>
    <cfRule type="expression" dxfId="12" priority="3" stopIfTrue="1">
      <formula>AND(NOT(A8=""),NOT(ISERROR(MATCH(A8,events_1,0))))</formula>
    </cfRule>
  </conditionalFormatting>
  <hyperlinks>
    <hyperlink ref="A2" r:id="rId1" display="More Calendars" xr:uid="{63D0D63A-5891-4AF1-8B1D-A6DB9645C344}"/>
    <hyperlink ref="A2:I2" r:id="rId2" display="Weekly Planner" xr:uid="{40F040B7-5AC0-4A52-B7A4-6EB63E4033DB}"/>
  </hyperlinks>
  <printOptions horizontalCentered="1"/>
  <pageMargins left="0.5" right="0.5" top="0.5" bottom="0.5" header="0.3" footer="0.3"/>
  <pageSetup orientation="landscape" r:id="rId3"/>
  <headerFooter>
    <oddFooter>&amp;L&amp;8&amp;K01+046© 2021 Vertex42 LLC&amp;R&amp;8&amp;K01+046https://www.vertex42.com/calendars/weekly-planner.html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B6058-DB43-4CE3-A79F-1F46179DE89D}">
  <dimension ref="A1:AN40"/>
  <sheetViews>
    <sheetView showGridLines="0" zoomScaleNormal="100" workbookViewId="0"/>
  </sheetViews>
  <sheetFormatPr defaultRowHeight="12.75" x14ac:dyDescent="0.2"/>
  <cols>
    <col min="1" max="18" width="3.42578125" style="58" customWidth="1"/>
    <col min="19" max="20" width="2.85546875" style="58" customWidth="1"/>
    <col min="21" max="38" width="3.42578125" style="58" customWidth="1"/>
    <col min="39" max="39" width="3.7109375" style="58" customWidth="1"/>
    <col min="40" max="40" width="41.85546875" style="58" customWidth="1"/>
    <col min="41" max="16384" width="9.140625" style="58"/>
  </cols>
  <sheetData>
    <row r="1" spans="1:40" ht="24.75" customHeight="1" x14ac:dyDescent="0.2">
      <c r="A1" s="34" t="s">
        <v>101</v>
      </c>
      <c r="B1" s="35"/>
      <c r="C1" s="35"/>
      <c r="D1" s="35"/>
      <c r="E1" s="35"/>
      <c r="F1" s="35"/>
      <c r="G1" s="35"/>
      <c r="H1" s="35"/>
      <c r="I1" s="35"/>
      <c r="J1" s="36"/>
      <c r="K1" s="37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94" t="s">
        <v>92</v>
      </c>
      <c r="AG1" s="94"/>
      <c r="AH1" s="94"/>
      <c r="AI1" s="94"/>
      <c r="AJ1" s="94"/>
      <c r="AK1" s="94"/>
      <c r="AL1" s="94"/>
      <c r="AN1" s="76" t="s">
        <v>106</v>
      </c>
    </row>
    <row r="2" spans="1:40" x14ac:dyDescent="0.2">
      <c r="A2" s="77" t="s">
        <v>105</v>
      </c>
      <c r="B2" s="77"/>
      <c r="C2" s="77"/>
      <c r="D2" s="77"/>
      <c r="E2" s="77"/>
      <c r="F2" s="77"/>
      <c r="G2" s="77"/>
      <c r="H2" s="77"/>
      <c r="I2" s="77"/>
      <c r="J2" s="48"/>
      <c r="K2" s="48"/>
      <c r="L2" s="48"/>
      <c r="M2" s="48"/>
      <c r="N2" s="48"/>
      <c r="O2" s="48"/>
      <c r="P2" s="48"/>
      <c r="Q2" s="48"/>
      <c r="R2" s="2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72" t="s">
        <v>102</v>
      </c>
      <c r="AN2" s="76"/>
    </row>
    <row r="3" spans="1:40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N3" s="76"/>
    </row>
    <row r="4" spans="1:40" x14ac:dyDescent="0.2">
      <c r="A4" s="48"/>
      <c r="B4" s="48"/>
      <c r="C4" s="40" t="s">
        <v>77</v>
      </c>
      <c r="D4" s="78" cm="1">
        <f t="array" aca="1" ref="D4" ca="1">Week1!$D$4+7*(MID(CELL("filename",A1),FIND("]",CELL("filename",A1))+1,255)-1)</f>
        <v>44262</v>
      </c>
      <c r="E4" s="79"/>
      <c r="F4" s="79"/>
      <c r="G4" s="79"/>
      <c r="H4" s="79"/>
      <c r="I4" s="80"/>
      <c r="J4" s="48"/>
      <c r="K4" s="48"/>
      <c r="L4" s="40" t="s">
        <v>78</v>
      </c>
      <c r="M4" s="81">
        <v>1</v>
      </c>
      <c r="N4" s="82"/>
      <c r="O4" s="41" t="s">
        <v>84</v>
      </c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N4" s="76"/>
    </row>
    <row r="5" spans="1:40" x14ac:dyDescent="0.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40" ht="15.75" customHeight="1" x14ac:dyDescent="0.2">
      <c r="A6" s="93">
        <f ca="1">DATE(YEAR(J8),MONTH(J8),1)</f>
        <v>44256</v>
      </c>
      <c r="B6" s="93"/>
      <c r="C6" s="93"/>
      <c r="D6" s="93"/>
      <c r="E6" s="93"/>
      <c r="F6" s="93"/>
      <c r="G6" s="93"/>
      <c r="J6" s="83" t="s">
        <v>100</v>
      </c>
      <c r="K6" s="83"/>
      <c r="L6" s="83"/>
      <c r="M6" s="83"/>
      <c r="N6" s="83"/>
      <c r="O6" s="83"/>
      <c r="P6" s="83"/>
      <c r="Q6" s="83"/>
      <c r="R6" s="83"/>
      <c r="S6" s="1"/>
      <c r="T6" s="1"/>
      <c r="U6" s="86">
        <f ca="1">A33+1</f>
        <v>44265</v>
      </c>
      <c r="V6" s="86"/>
      <c r="W6" s="86"/>
      <c r="X6" s="86"/>
      <c r="Y6" s="86"/>
      <c r="Z6" s="86"/>
      <c r="AA6" s="86"/>
      <c r="AB6" s="86"/>
      <c r="AC6" s="86"/>
      <c r="AD6" s="74"/>
      <c r="AE6" s="74"/>
      <c r="AF6" s="74"/>
      <c r="AG6" s="74"/>
      <c r="AH6" s="74"/>
      <c r="AI6" s="74"/>
      <c r="AJ6" s="74"/>
      <c r="AK6" s="74"/>
      <c r="AL6" s="74"/>
      <c r="AN6" s="54"/>
    </row>
    <row r="7" spans="1:40" ht="15.75" customHeight="1" x14ac:dyDescent="0.2">
      <c r="A7" s="69" t="str">
        <f>CHOOSE(1+MOD($M$4+1-2,7),"Su","M","Tu","W","Th","F","Sa")</f>
        <v>Su</v>
      </c>
      <c r="B7" s="69" t="str">
        <f>CHOOSE(1+MOD($M$4+2-2,7),"Su","M","Tu","W","Th","F","Sa")</f>
        <v>M</v>
      </c>
      <c r="C7" s="69" t="str">
        <f>CHOOSE(1+MOD($M$4+3-2,7),"Su","M","Tu","W","Th","F","Sa")</f>
        <v>Tu</v>
      </c>
      <c r="D7" s="69" t="str">
        <f>CHOOSE(1+MOD($M$4+4-2,7),"Su","M","Tu","W","Th","F","Sa")</f>
        <v>W</v>
      </c>
      <c r="E7" s="69" t="str">
        <f>CHOOSE(1+MOD($M$4+5-2,7),"Su","M","Tu","W","Th","F","Sa")</f>
        <v>Th</v>
      </c>
      <c r="F7" s="69" t="str">
        <f>CHOOSE(1+MOD($M$4+6-2,7),"Su","M","Tu","W","Th","F","Sa")</f>
        <v>F</v>
      </c>
      <c r="G7" s="69" t="str">
        <f>CHOOSE(1+MOD($M$4+7-2,7),"Su","M","Tu","W","Th","F","Sa")</f>
        <v>Sa</v>
      </c>
      <c r="J7" s="84"/>
      <c r="K7" s="84"/>
      <c r="L7" s="84"/>
      <c r="M7" s="84"/>
      <c r="N7" s="84"/>
      <c r="O7" s="84"/>
      <c r="P7" s="84"/>
      <c r="Q7" s="84"/>
      <c r="R7" s="84"/>
      <c r="S7" s="1"/>
      <c r="T7" s="1"/>
      <c r="U7" s="86"/>
      <c r="V7" s="86"/>
      <c r="W7" s="86"/>
      <c r="X7" s="86"/>
      <c r="Y7" s="86"/>
      <c r="Z7" s="86"/>
      <c r="AA7" s="86"/>
      <c r="AB7" s="86"/>
      <c r="AC7" s="86"/>
      <c r="AD7" s="74"/>
      <c r="AE7" s="74"/>
      <c r="AF7" s="74"/>
      <c r="AG7" s="74"/>
      <c r="AH7" s="74"/>
      <c r="AI7" s="74"/>
      <c r="AJ7" s="74"/>
      <c r="AK7" s="74"/>
      <c r="AL7" s="74"/>
      <c r="AN7" s="54"/>
    </row>
    <row r="8" spans="1:40" ht="15.75" customHeight="1" x14ac:dyDescent="0.2">
      <c r="A8" s="50">
        <f ca="1">$A$6-(WEEKDAY($A$6,1)-($M$4-1))-IF((WEEKDAY($A$6,1)-($M$4-1))&lt;=0,7,0)+1</f>
        <v>44255</v>
      </c>
      <c r="B8" s="50">
        <f t="shared" ref="B8:B13" ca="1" si="0">A8+1</f>
        <v>44256</v>
      </c>
      <c r="C8" s="50">
        <f t="shared" ref="C8:G13" ca="1" si="1">B8+1</f>
        <v>44257</v>
      </c>
      <c r="D8" s="50">
        <f t="shared" ca="1" si="1"/>
        <v>44258</v>
      </c>
      <c r="E8" s="50">
        <f t="shared" ca="1" si="1"/>
        <v>44259</v>
      </c>
      <c r="F8" s="50">
        <f t="shared" ca="1" si="1"/>
        <v>44260</v>
      </c>
      <c r="G8" s="50">
        <f t="shared" ca="1" si="1"/>
        <v>44261</v>
      </c>
      <c r="J8" s="89">
        <f ca="1">D4</f>
        <v>44262</v>
      </c>
      <c r="K8" s="89"/>
      <c r="L8" s="89"/>
      <c r="M8" s="89"/>
      <c r="N8" s="91" t="s">
        <v>99</v>
      </c>
      <c r="O8" s="89">
        <f ca="1">J8+6</f>
        <v>44268</v>
      </c>
      <c r="P8" s="89"/>
      <c r="Q8" s="89"/>
      <c r="R8" s="89"/>
      <c r="S8" s="39"/>
      <c r="T8" s="1"/>
      <c r="U8" s="85" t="str">
        <f ca="1">IFERROR(INDEX(events,MATCH(U6,events_1,0))," - ")</f>
        <v xml:space="preserve"> - </v>
      </c>
      <c r="V8" s="85"/>
      <c r="W8" s="85"/>
      <c r="X8" s="85"/>
      <c r="Y8" s="85"/>
      <c r="Z8" s="85"/>
      <c r="AA8" s="85"/>
      <c r="AB8" s="85"/>
      <c r="AC8" s="85"/>
      <c r="AD8" s="74"/>
      <c r="AE8" s="74"/>
      <c r="AF8" s="74"/>
      <c r="AG8" s="74"/>
      <c r="AH8" s="74"/>
      <c r="AI8" s="74"/>
      <c r="AJ8" s="74"/>
      <c r="AK8" s="74"/>
      <c r="AL8" s="74"/>
      <c r="AN8" s="54"/>
    </row>
    <row r="9" spans="1:40" ht="15.75" customHeight="1" x14ac:dyDescent="0.2">
      <c r="A9" s="50">
        <f ca="1">G8+1</f>
        <v>44262</v>
      </c>
      <c r="B9" s="50">
        <f t="shared" ca="1" si="0"/>
        <v>44263</v>
      </c>
      <c r="C9" s="50">
        <f t="shared" ca="1" si="1"/>
        <v>44264</v>
      </c>
      <c r="D9" s="50">
        <f t="shared" ca="1" si="1"/>
        <v>44265</v>
      </c>
      <c r="E9" s="50">
        <f t="shared" ca="1" si="1"/>
        <v>44266</v>
      </c>
      <c r="F9" s="50">
        <f t="shared" ca="1" si="1"/>
        <v>44267</v>
      </c>
      <c r="G9" s="50">
        <f t="shared" ca="1" si="1"/>
        <v>44268</v>
      </c>
      <c r="J9" s="90"/>
      <c r="K9" s="90"/>
      <c r="L9" s="90"/>
      <c r="M9" s="90"/>
      <c r="N9" s="92"/>
      <c r="O9" s="90"/>
      <c r="P9" s="90"/>
      <c r="Q9" s="90"/>
      <c r="R9" s="90"/>
      <c r="S9" s="1"/>
      <c r="T9" s="1"/>
      <c r="U9" s="85" t="str">
        <f ca="1">IFERROR(INDEX(events,MATCH(U6,events_2,0))," - ")</f>
        <v xml:space="preserve"> - </v>
      </c>
      <c r="V9" s="85"/>
      <c r="W9" s="85"/>
      <c r="X9" s="85"/>
      <c r="Y9" s="85"/>
      <c r="Z9" s="85"/>
      <c r="AA9" s="85"/>
      <c r="AB9" s="85"/>
      <c r="AC9" s="85"/>
      <c r="AD9" s="74"/>
      <c r="AE9" s="74"/>
      <c r="AF9" s="74"/>
      <c r="AG9" s="74"/>
      <c r="AH9" s="74"/>
      <c r="AI9" s="74"/>
      <c r="AJ9" s="74"/>
      <c r="AK9" s="74"/>
      <c r="AL9" s="74"/>
      <c r="AN9" s="54"/>
    </row>
    <row r="10" spans="1:40" ht="15.75" customHeight="1" x14ac:dyDescent="0.2">
      <c r="A10" s="50">
        <f ca="1">G9+1</f>
        <v>44269</v>
      </c>
      <c r="B10" s="50">
        <f t="shared" ca="1" si="0"/>
        <v>44270</v>
      </c>
      <c r="C10" s="50">
        <f t="shared" ca="1" si="1"/>
        <v>44271</v>
      </c>
      <c r="D10" s="50">
        <f t="shared" ca="1" si="1"/>
        <v>44272</v>
      </c>
      <c r="E10" s="50">
        <f t="shared" ca="1" si="1"/>
        <v>44273</v>
      </c>
      <c r="F10" s="50">
        <f t="shared" ca="1" si="1"/>
        <v>44274</v>
      </c>
      <c r="G10" s="50">
        <f t="shared" ca="1" si="1"/>
        <v>44275</v>
      </c>
      <c r="J10" s="1"/>
      <c r="K10" s="1"/>
      <c r="L10" s="1"/>
      <c r="M10" s="1"/>
      <c r="N10" s="1"/>
      <c r="O10" s="1"/>
      <c r="P10" s="1"/>
      <c r="Q10" s="1"/>
      <c r="R10" s="70"/>
      <c r="S10" s="1"/>
      <c r="T10" s="1"/>
      <c r="U10" s="85" t="str">
        <f ca="1">IFERROR(INDEX(events,MATCH(U6,events_3,0))," - ")</f>
        <v xml:space="preserve"> - </v>
      </c>
      <c r="V10" s="85"/>
      <c r="W10" s="85"/>
      <c r="X10" s="85"/>
      <c r="Y10" s="85"/>
      <c r="Z10" s="85"/>
      <c r="AA10" s="85"/>
      <c r="AB10" s="85"/>
      <c r="AC10" s="85"/>
      <c r="AD10" s="74"/>
      <c r="AE10" s="74"/>
      <c r="AF10" s="74"/>
      <c r="AG10" s="74"/>
      <c r="AH10" s="74"/>
      <c r="AI10" s="74"/>
      <c r="AJ10" s="74"/>
      <c r="AK10" s="74"/>
      <c r="AL10" s="74"/>
    </row>
    <row r="11" spans="1:40" ht="15.75" customHeight="1" x14ac:dyDescent="0.2">
      <c r="A11" s="50">
        <f ca="1">G10+1</f>
        <v>44276</v>
      </c>
      <c r="B11" s="50">
        <f t="shared" ca="1" si="0"/>
        <v>44277</v>
      </c>
      <c r="C11" s="50">
        <f t="shared" ca="1" si="1"/>
        <v>44278</v>
      </c>
      <c r="D11" s="50">
        <f t="shared" ca="1" si="1"/>
        <v>44279</v>
      </c>
      <c r="E11" s="50">
        <f t="shared" ca="1" si="1"/>
        <v>44280</v>
      </c>
      <c r="F11" s="50">
        <f t="shared" ca="1" si="1"/>
        <v>44281</v>
      </c>
      <c r="G11" s="50">
        <f t="shared" ca="1" si="1"/>
        <v>44282</v>
      </c>
      <c r="J11" s="71"/>
      <c r="K11" s="1"/>
      <c r="L11" s="1"/>
      <c r="M11" s="1"/>
      <c r="N11" s="1"/>
      <c r="O11" s="1"/>
      <c r="P11" s="1"/>
      <c r="Q11" s="1"/>
      <c r="R11" s="1"/>
      <c r="S11" s="1"/>
      <c r="T11" s="1"/>
      <c r="U11" s="85" t="str">
        <f ca="1">IFERROR(INDEX(events,MATCH(U6,events_4,0))," - ")</f>
        <v xml:space="preserve"> - </v>
      </c>
      <c r="V11" s="85"/>
      <c r="W11" s="85"/>
      <c r="X11" s="85"/>
      <c r="Y11" s="85"/>
      <c r="Z11" s="85"/>
      <c r="AA11" s="85"/>
      <c r="AB11" s="85"/>
      <c r="AC11" s="85"/>
      <c r="AD11" s="74"/>
      <c r="AE11" s="74"/>
      <c r="AF11" s="74"/>
      <c r="AG11" s="74"/>
      <c r="AH11" s="74"/>
      <c r="AI11" s="74"/>
      <c r="AJ11" s="74"/>
      <c r="AK11" s="74"/>
      <c r="AL11" s="74"/>
    </row>
    <row r="12" spans="1:40" ht="15.75" customHeight="1" x14ac:dyDescent="0.2">
      <c r="A12" s="50">
        <f ca="1">G11+1</f>
        <v>44283</v>
      </c>
      <c r="B12" s="50">
        <f t="shared" ca="1" si="0"/>
        <v>44284</v>
      </c>
      <c r="C12" s="50">
        <f t="shared" ca="1" si="1"/>
        <v>44285</v>
      </c>
      <c r="D12" s="50">
        <f t="shared" ca="1" si="1"/>
        <v>44286</v>
      </c>
      <c r="E12" s="50">
        <f t="shared" ca="1" si="1"/>
        <v>44287</v>
      </c>
      <c r="F12" s="50">
        <f t="shared" ca="1" si="1"/>
        <v>44288</v>
      </c>
      <c r="G12" s="50">
        <f t="shared" ca="1" si="1"/>
        <v>44289</v>
      </c>
      <c r="H12" s="1"/>
      <c r="I12" s="1"/>
      <c r="J12" s="1"/>
      <c r="K12" s="1"/>
      <c r="S12" s="1"/>
      <c r="T12" s="1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</row>
    <row r="13" spans="1:40" ht="15.75" customHeight="1" x14ac:dyDescent="0.2">
      <c r="A13" s="50">
        <f ca="1">G12+1</f>
        <v>44290</v>
      </c>
      <c r="B13" s="50">
        <f t="shared" ca="1" si="0"/>
        <v>44291</v>
      </c>
      <c r="C13" s="50">
        <f t="shared" ca="1" si="1"/>
        <v>44292</v>
      </c>
      <c r="D13" s="50">
        <f t="shared" ca="1" si="1"/>
        <v>44293</v>
      </c>
      <c r="E13" s="50">
        <f t="shared" ca="1" si="1"/>
        <v>44294</v>
      </c>
      <c r="F13" s="50">
        <f t="shared" ca="1" si="1"/>
        <v>44295</v>
      </c>
      <c r="G13" s="50">
        <f t="shared" ca="1" si="1"/>
        <v>44296</v>
      </c>
      <c r="H13" s="1"/>
      <c r="I13" s="1"/>
      <c r="J13" s="1"/>
      <c r="K13" s="1"/>
      <c r="S13" s="1"/>
      <c r="T13" s="1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</row>
    <row r="14" spans="1:40" ht="15.75" customHeight="1" x14ac:dyDescent="0.2"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</row>
    <row r="15" spans="1:40" ht="15.75" customHeight="1" x14ac:dyDescent="0.2">
      <c r="A15" s="88">
        <f ca="1">J8</f>
        <v>44262</v>
      </c>
      <c r="B15" s="88"/>
      <c r="C15" s="88"/>
      <c r="D15" s="88"/>
      <c r="E15" s="88"/>
      <c r="F15" s="88"/>
      <c r="G15" s="88"/>
      <c r="H15" s="88"/>
      <c r="I15" s="88"/>
      <c r="J15" s="73"/>
      <c r="K15" s="73"/>
      <c r="L15" s="73"/>
      <c r="M15" s="73"/>
      <c r="N15" s="73"/>
      <c r="O15" s="73"/>
      <c r="P15" s="73"/>
      <c r="Q15" s="73"/>
      <c r="R15" s="73"/>
      <c r="S15" s="1"/>
      <c r="T15" s="1"/>
      <c r="U15" s="86">
        <f ca="1">U6+1</f>
        <v>44266</v>
      </c>
      <c r="V15" s="86"/>
      <c r="W15" s="86"/>
      <c r="X15" s="86"/>
      <c r="Y15" s="86"/>
      <c r="Z15" s="86"/>
      <c r="AA15" s="86"/>
      <c r="AB15" s="86"/>
      <c r="AC15" s="86"/>
      <c r="AD15" s="74"/>
      <c r="AE15" s="74"/>
      <c r="AF15" s="74"/>
      <c r="AG15" s="74"/>
      <c r="AH15" s="74"/>
      <c r="AI15" s="74"/>
      <c r="AJ15" s="74"/>
      <c r="AK15" s="74"/>
      <c r="AL15" s="74"/>
    </row>
    <row r="16" spans="1:40" ht="15.75" customHeight="1" x14ac:dyDescent="0.2">
      <c r="A16" s="88"/>
      <c r="B16" s="88"/>
      <c r="C16" s="88"/>
      <c r="D16" s="88"/>
      <c r="E16" s="88"/>
      <c r="F16" s="88"/>
      <c r="G16" s="88"/>
      <c r="H16" s="88"/>
      <c r="I16" s="88"/>
      <c r="J16" s="73"/>
      <c r="K16" s="73"/>
      <c r="L16" s="73"/>
      <c r="M16" s="73"/>
      <c r="N16" s="73"/>
      <c r="O16" s="73"/>
      <c r="P16" s="73"/>
      <c r="Q16" s="73"/>
      <c r="R16" s="73"/>
      <c r="S16" s="1"/>
      <c r="T16" s="1"/>
      <c r="U16" s="86"/>
      <c r="V16" s="86"/>
      <c r="W16" s="86"/>
      <c r="X16" s="86"/>
      <c r="Y16" s="86"/>
      <c r="Z16" s="86"/>
      <c r="AA16" s="86"/>
      <c r="AB16" s="86"/>
      <c r="AC16" s="86"/>
      <c r="AD16" s="74"/>
      <c r="AE16" s="74"/>
      <c r="AF16" s="74"/>
      <c r="AG16" s="74"/>
      <c r="AH16" s="74"/>
      <c r="AI16" s="74"/>
      <c r="AJ16" s="74"/>
      <c r="AK16" s="74"/>
      <c r="AL16" s="74"/>
    </row>
    <row r="17" spans="1:38" ht="15.75" customHeight="1" x14ac:dyDescent="0.2">
      <c r="A17" s="87" t="str">
        <f ca="1">IFERROR(INDEX(events,MATCH(A15,events_1,0))," - ")</f>
        <v xml:space="preserve"> - </v>
      </c>
      <c r="B17" s="87"/>
      <c r="C17" s="87"/>
      <c r="D17" s="87"/>
      <c r="E17" s="87"/>
      <c r="F17" s="87"/>
      <c r="G17" s="87"/>
      <c r="H17" s="87"/>
      <c r="I17" s="87"/>
      <c r="J17" s="73"/>
      <c r="K17" s="73"/>
      <c r="L17" s="73"/>
      <c r="M17" s="73"/>
      <c r="N17" s="73"/>
      <c r="O17" s="73"/>
      <c r="P17" s="73"/>
      <c r="Q17" s="73"/>
      <c r="R17" s="73"/>
      <c r="S17" s="1"/>
      <c r="T17" s="1"/>
      <c r="U17" s="85" t="str">
        <f ca="1">IFERROR(INDEX(events,MATCH(U15,events_1,0))," - ")</f>
        <v xml:space="preserve"> - </v>
      </c>
      <c r="V17" s="85"/>
      <c r="W17" s="85"/>
      <c r="X17" s="85"/>
      <c r="Y17" s="85"/>
      <c r="Z17" s="85"/>
      <c r="AA17" s="85"/>
      <c r="AB17" s="85"/>
      <c r="AC17" s="85"/>
      <c r="AD17" s="74"/>
      <c r="AE17" s="74"/>
      <c r="AF17" s="74"/>
      <c r="AG17" s="74"/>
      <c r="AH17" s="74"/>
      <c r="AI17" s="74"/>
      <c r="AJ17" s="74"/>
      <c r="AK17" s="74"/>
      <c r="AL17" s="74"/>
    </row>
    <row r="18" spans="1:38" ht="15.75" customHeight="1" x14ac:dyDescent="0.2">
      <c r="A18" s="87" t="str">
        <f ca="1">IFERROR(INDEX(events,MATCH(A15,events_2,0))," - ")</f>
        <v xml:space="preserve"> - </v>
      </c>
      <c r="B18" s="87"/>
      <c r="C18" s="87"/>
      <c r="D18" s="87"/>
      <c r="E18" s="87"/>
      <c r="F18" s="87"/>
      <c r="G18" s="87"/>
      <c r="H18" s="87"/>
      <c r="I18" s="87"/>
      <c r="J18" s="73"/>
      <c r="K18" s="73"/>
      <c r="L18" s="73"/>
      <c r="M18" s="73"/>
      <c r="N18" s="73"/>
      <c r="O18" s="73"/>
      <c r="P18" s="73"/>
      <c r="Q18" s="73"/>
      <c r="R18" s="73"/>
      <c r="S18" s="1"/>
      <c r="T18" s="1"/>
      <c r="U18" s="85" t="str">
        <f ca="1">IFERROR(INDEX(events,MATCH(U15,events_2,0))," - ")</f>
        <v xml:space="preserve"> - </v>
      </c>
      <c r="V18" s="85"/>
      <c r="W18" s="85"/>
      <c r="X18" s="85"/>
      <c r="Y18" s="85"/>
      <c r="Z18" s="85"/>
      <c r="AA18" s="85"/>
      <c r="AB18" s="85"/>
      <c r="AC18" s="85"/>
      <c r="AD18" s="74"/>
      <c r="AE18" s="74"/>
      <c r="AF18" s="74"/>
      <c r="AG18" s="74"/>
      <c r="AH18" s="74"/>
      <c r="AI18" s="74"/>
      <c r="AJ18" s="74"/>
      <c r="AK18" s="74"/>
      <c r="AL18" s="74"/>
    </row>
    <row r="19" spans="1:38" ht="15.75" customHeight="1" x14ac:dyDescent="0.2">
      <c r="A19" s="87" t="str">
        <f ca="1">IFERROR(INDEX(events,MATCH(A15,events_3,0))," - ")</f>
        <v xml:space="preserve"> - </v>
      </c>
      <c r="B19" s="87"/>
      <c r="C19" s="87"/>
      <c r="D19" s="87"/>
      <c r="E19" s="87"/>
      <c r="F19" s="87"/>
      <c r="G19" s="87"/>
      <c r="H19" s="87"/>
      <c r="I19" s="87"/>
      <c r="J19" s="73"/>
      <c r="K19" s="73"/>
      <c r="L19" s="73"/>
      <c r="M19" s="73"/>
      <c r="N19" s="73"/>
      <c r="O19" s="73"/>
      <c r="P19" s="73"/>
      <c r="Q19" s="73"/>
      <c r="R19" s="73"/>
      <c r="S19" s="1"/>
      <c r="T19" s="1"/>
      <c r="U19" s="85" t="str">
        <f ca="1">IFERROR(INDEX(events,MATCH(U15,events_3,0))," - ")</f>
        <v xml:space="preserve"> - </v>
      </c>
      <c r="V19" s="85"/>
      <c r="W19" s="85"/>
      <c r="X19" s="85"/>
      <c r="Y19" s="85"/>
      <c r="Z19" s="85"/>
      <c r="AA19" s="85"/>
      <c r="AB19" s="85"/>
      <c r="AC19" s="85"/>
      <c r="AD19" s="74"/>
      <c r="AE19" s="74"/>
      <c r="AF19" s="74"/>
      <c r="AG19" s="74"/>
      <c r="AH19" s="74"/>
      <c r="AI19" s="74"/>
      <c r="AJ19" s="74"/>
      <c r="AK19" s="74"/>
      <c r="AL19" s="74"/>
    </row>
    <row r="20" spans="1:38" ht="15.75" customHeight="1" x14ac:dyDescent="0.2">
      <c r="A20" s="87" t="str">
        <f ca="1">IFERROR(INDEX(events,MATCH(A15,events_4,0))," - ")</f>
        <v xml:space="preserve"> - </v>
      </c>
      <c r="B20" s="87"/>
      <c r="C20" s="87"/>
      <c r="D20" s="87"/>
      <c r="E20" s="87"/>
      <c r="F20" s="87"/>
      <c r="G20" s="87"/>
      <c r="H20" s="87"/>
      <c r="I20" s="87"/>
      <c r="J20" s="73"/>
      <c r="K20" s="73"/>
      <c r="L20" s="73"/>
      <c r="M20" s="73"/>
      <c r="N20" s="73"/>
      <c r="O20" s="73"/>
      <c r="P20" s="73"/>
      <c r="Q20" s="73"/>
      <c r="R20" s="73"/>
      <c r="S20" s="1"/>
      <c r="T20" s="1"/>
      <c r="U20" s="85" t="str">
        <f ca="1">IFERROR(INDEX(events,MATCH(U15,events_4,0))," - ")</f>
        <v xml:space="preserve"> - </v>
      </c>
      <c r="V20" s="85"/>
      <c r="W20" s="85"/>
      <c r="X20" s="85"/>
      <c r="Y20" s="85"/>
      <c r="Z20" s="85"/>
      <c r="AA20" s="85"/>
      <c r="AB20" s="85"/>
      <c r="AC20" s="85"/>
      <c r="AD20" s="74"/>
      <c r="AE20" s="74"/>
      <c r="AF20" s="74"/>
      <c r="AG20" s="74"/>
      <c r="AH20" s="74"/>
      <c r="AI20" s="74"/>
      <c r="AJ20" s="74"/>
      <c r="AK20" s="74"/>
      <c r="AL20" s="74"/>
    </row>
    <row r="21" spans="1:38" ht="15.75" customHeight="1" x14ac:dyDescent="0.2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1"/>
      <c r="T21" s="1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</row>
    <row r="22" spans="1:38" ht="15.7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1"/>
      <c r="T22" s="1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</row>
    <row r="23" spans="1:38" ht="15.75" customHeight="1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1"/>
      <c r="T23" s="1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</row>
    <row r="24" spans="1:38" ht="15.75" customHeight="1" x14ac:dyDescent="0.2">
      <c r="A24" s="86">
        <f ca="1">A15+1</f>
        <v>44263</v>
      </c>
      <c r="B24" s="86"/>
      <c r="C24" s="86"/>
      <c r="D24" s="86"/>
      <c r="E24" s="86"/>
      <c r="F24" s="86"/>
      <c r="G24" s="86"/>
      <c r="H24" s="86"/>
      <c r="I24" s="86"/>
      <c r="J24" s="74"/>
      <c r="K24" s="74"/>
      <c r="L24" s="74"/>
      <c r="M24" s="74"/>
      <c r="N24" s="74"/>
      <c r="O24" s="74"/>
      <c r="P24" s="74"/>
      <c r="Q24" s="74"/>
      <c r="R24" s="74"/>
      <c r="S24" s="1"/>
      <c r="T24" s="1"/>
      <c r="U24" s="86">
        <f ca="1">U15+1</f>
        <v>44267</v>
      </c>
      <c r="V24" s="86"/>
      <c r="W24" s="86"/>
      <c r="X24" s="86"/>
      <c r="Y24" s="86"/>
      <c r="Z24" s="86"/>
      <c r="AA24" s="86"/>
      <c r="AB24" s="86"/>
      <c r="AC24" s="86"/>
      <c r="AD24" s="74"/>
      <c r="AE24" s="74"/>
      <c r="AF24" s="74"/>
      <c r="AG24" s="74"/>
      <c r="AH24" s="74"/>
      <c r="AI24" s="74"/>
      <c r="AJ24" s="74"/>
      <c r="AK24" s="74"/>
      <c r="AL24" s="74"/>
    </row>
    <row r="25" spans="1:38" ht="15.75" customHeight="1" x14ac:dyDescent="0.2">
      <c r="A25" s="86"/>
      <c r="B25" s="86"/>
      <c r="C25" s="86"/>
      <c r="D25" s="86"/>
      <c r="E25" s="86"/>
      <c r="F25" s="86"/>
      <c r="G25" s="86"/>
      <c r="H25" s="86"/>
      <c r="I25" s="86"/>
      <c r="J25" s="74"/>
      <c r="K25" s="74"/>
      <c r="L25" s="74"/>
      <c r="M25" s="74"/>
      <c r="N25" s="74"/>
      <c r="O25" s="74"/>
      <c r="P25" s="74"/>
      <c r="Q25" s="74"/>
      <c r="R25" s="74"/>
      <c r="S25" s="1"/>
      <c r="T25" s="1"/>
      <c r="U25" s="86"/>
      <c r="V25" s="86"/>
      <c r="W25" s="86"/>
      <c r="X25" s="86"/>
      <c r="Y25" s="86"/>
      <c r="Z25" s="86"/>
      <c r="AA25" s="86"/>
      <c r="AB25" s="86"/>
      <c r="AC25" s="86"/>
      <c r="AD25" s="74"/>
      <c r="AE25" s="74"/>
      <c r="AF25" s="74"/>
      <c r="AG25" s="74"/>
      <c r="AH25" s="74"/>
      <c r="AI25" s="74"/>
      <c r="AJ25" s="74"/>
      <c r="AK25" s="74"/>
      <c r="AL25" s="74"/>
    </row>
    <row r="26" spans="1:38" ht="15.75" customHeight="1" x14ac:dyDescent="0.2">
      <c r="A26" s="85" t="str">
        <f ca="1">IFERROR(INDEX(events,MATCH(A24,events_1,0))," - ")</f>
        <v xml:space="preserve"> - </v>
      </c>
      <c r="B26" s="85"/>
      <c r="C26" s="85"/>
      <c r="D26" s="85"/>
      <c r="E26" s="85"/>
      <c r="F26" s="85"/>
      <c r="G26" s="85"/>
      <c r="H26" s="85"/>
      <c r="I26" s="85"/>
      <c r="J26" s="74"/>
      <c r="K26" s="74"/>
      <c r="L26" s="74"/>
      <c r="M26" s="74"/>
      <c r="N26" s="74"/>
      <c r="O26" s="74"/>
      <c r="P26" s="74"/>
      <c r="Q26" s="74"/>
      <c r="R26" s="74"/>
      <c r="S26" s="1"/>
      <c r="T26" s="1"/>
      <c r="U26" s="85" t="str">
        <f ca="1">IFERROR(INDEX(events,MATCH(U24,events_1,0))," - ")</f>
        <v xml:space="preserve"> - </v>
      </c>
      <c r="V26" s="85"/>
      <c r="W26" s="85"/>
      <c r="X26" s="85"/>
      <c r="Y26" s="85"/>
      <c r="Z26" s="85"/>
      <c r="AA26" s="85"/>
      <c r="AB26" s="85"/>
      <c r="AC26" s="85"/>
      <c r="AD26" s="74"/>
      <c r="AE26" s="74"/>
      <c r="AF26" s="74"/>
      <c r="AG26" s="74"/>
      <c r="AH26" s="74"/>
      <c r="AI26" s="74"/>
      <c r="AJ26" s="74"/>
      <c r="AK26" s="74"/>
      <c r="AL26" s="74"/>
    </row>
    <row r="27" spans="1:38" ht="15.75" customHeight="1" x14ac:dyDescent="0.2">
      <c r="A27" s="85" t="str">
        <f ca="1">IFERROR(INDEX(events,MATCH(A24,events_2,0))," - ")</f>
        <v xml:space="preserve"> - </v>
      </c>
      <c r="B27" s="85"/>
      <c r="C27" s="85"/>
      <c r="D27" s="85"/>
      <c r="E27" s="85"/>
      <c r="F27" s="85"/>
      <c r="G27" s="85"/>
      <c r="H27" s="85"/>
      <c r="I27" s="85"/>
      <c r="J27" s="74"/>
      <c r="K27" s="74"/>
      <c r="L27" s="74"/>
      <c r="M27" s="74"/>
      <c r="N27" s="74"/>
      <c r="O27" s="74"/>
      <c r="P27" s="74"/>
      <c r="Q27" s="74"/>
      <c r="R27" s="74"/>
      <c r="S27" s="1"/>
      <c r="T27" s="1"/>
      <c r="U27" s="85" t="str">
        <f ca="1">IFERROR(INDEX(events,MATCH(U24,events_2,0))," - ")</f>
        <v xml:space="preserve"> - </v>
      </c>
      <c r="V27" s="85"/>
      <c r="W27" s="85"/>
      <c r="X27" s="85"/>
      <c r="Y27" s="85"/>
      <c r="Z27" s="85"/>
      <c r="AA27" s="85"/>
      <c r="AB27" s="85"/>
      <c r="AC27" s="85"/>
      <c r="AD27" s="74"/>
      <c r="AE27" s="74"/>
      <c r="AF27" s="74"/>
      <c r="AG27" s="74"/>
      <c r="AH27" s="74"/>
      <c r="AI27" s="74"/>
      <c r="AJ27" s="74"/>
      <c r="AK27" s="74"/>
      <c r="AL27" s="74"/>
    </row>
    <row r="28" spans="1:38" ht="15.75" customHeight="1" x14ac:dyDescent="0.2">
      <c r="A28" s="85" t="str">
        <f ca="1">IFERROR(INDEX(events,MATCH(A24,events_3,0))," - ")</f>
        <v xml:space="preserve"> - </v>
      </c>
      <c r="B28" s="85"/>
      <c r="C28" s="85"/>
      <c r="D28" s="85"/>
      <c r="E28" s="85"/>
      <c r="F28" s="85"/>
      <c r="G28" s="85"/>
      <c r="H28" s="85"/>
      <c r="I28" s="85"/>
      <c r="J28" s="74"/>
      <c r="K28" s="74"/>
      <c r="L28" s="74"/>
      <c r="M28" s="74"/>
      <c r="N28" s="74"/>
      <c r="O28" s="74"/>
      <c r="P28" s="74"/>
      <c r="Q28" s="74"/>
      <c r="R28" s="74"/>
      <c r="S28" s="1"/>
      <c r="T28" s="1"/>
      <c r="U28" s="85" t="str">
        <f ca="1">IFERROR(INDEX(events,MATCH(U24,events_3,0))," - ")</f>
        <v xml:space="preserve"> - </v>
      </c>
      <c r="V28" s="85"/>
      <c r="W28" s="85"/>
      <c r="X28" s="85"/>
      <c r="Y28" s="85"/>
      <c r="Z28" s="85"/>
      <c r="AA28" s="85"/>
      <c r="AB28" s="85"/>
      <c r="AC28" s="85"/>
      <c r="AD28" s="74"/>
      <c r="AE28" s="74"/>
      <c r="AF28" s="74"/>
      <c r="AG28" s="74"/>
      <c r="AH28" s="74"/>
      <c r="AI28" s="74"/>
      <c r="AJ28" s="74"/>
      <c r="AK28" s="74"/>
      <c r="AL28" s="74"/>
    </row>
    <row r="29" spans="1:38" ht="15.75" customHeight="1" x14ac:dyDescent="0.2">
      <c r="A29" s="85" t="str">
        <f ca="1">IFERROR(INDEX(events,MATCH(A24,events_4,0))," - ")</f>
        <v xml:space="preserve"> - </v>
      </c>
      <c r="B29" s="85"/>
      <c r="C29" s="85"/>
      <c r="D29" s="85"/>
      <c r="E29" s="85"/>
      <c r="F29" s="85"/>
      <c r="G29" s="85"/>
      <c r="H29" s="85"/>
      <c r="I29" s="85"/>
      <c r="J29" s="74"/>
      <c r="K29" s="74"/>
      <c r="L29" s="74"/>
      <c r="M29" s="74"/>
      <c r="N29" s="74"/>
      <c r="O29" s="74"/>
      <c r="P29" s="74"/>
      <c r="Q29" s="74"/>
      <c r="R29" s="74"/>
      <c r="S29" s="1"/>
      <c r="T29" s="1"/>
      <c r="U29" s="85" t="str">
        <f ca="1">IFERROR(INDEX(events,MATCH(U24,events_4,0))," - ")</f>
        <v xml:space="preserve"> - </v>
      </c>
      <c r="V29" s="85"/>
      <c r="W29" s="85"/>
      <c r="X29" s="85"/>
      <c r="Y29" s="85"/>
      <c r="Z29" s="85"/>
      <c r="AA29" s="85"/>
      <c r="AB29" s="85"/>
      <c r="AC29" s="85"/>
      <c r="AD29" s="74"/>
      <c r="AE29" s="74"/>
      <c r="AF29" s="74"/>
      <c r="AG29" s="74"/>
      <c r="AH29" s="74"/>
      <c r="AI29" s="74"/>
      <c r="AJ29" s="74"/>
      <c r="AK29" s="74"/>
      <c r="AL29" s="74"/>
    </row>
    <row r="30" spans="1:38" ht="15.7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1"/>
      <c r="T30" s="1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</row>
    <row r="31" spans="1:38" ht="15.75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1"/>
      <c r="T31" s="1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</row>
    <row r="32" spans="1:38" ht="15.75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1"/>
      <c r="T32" s="1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</row>
    <row r="33" spans="1:38" ht="15.75" customHeight="1" x14ac:dyDescent="0.2">
      <c r="A33" s="86">
        <f ca="1">A24+1</f>
        <v>44264</v>
      </c>
      <c r="B33" s="86"/>
      <c r="C33" s="86"/>
      <c r="D33" s="86"/>
      <c r="E33" s="86"/>
      <c r="F33" s="86"/>
      <c r="G33" s="86"/>
      <c r="H33" s="86"/>
      <c r="I33" s="86"/>
      <c r="J33" s="74"/>
      <c r="K33" s="74"/>
      <c r="L33" s="74"/>
      <c r="M33" s="74"/>
      <c r="N33" s="74"/>
      <c r="O33" s="74"/>
      <c r="P33" s="74"/>
      <c r="Q33" s="74"/>
      <c r="R33" s="74"/>
      <c r="S33" s="1"/>
      <c r="T33" s="1"/>
      <c r="U33" s="88">
        <f ca="1">U24+1</f>
        <v>44268</v>
      </c>
      <c r="V33" s="88"/>
      <c r="W33" s="88"/>
      <c r="X33" s="88"/>
      <c r="Y33" s="88"/>
      <c r="Z33" s="88"/>
      <c r="AA33" s="88"/>
      <c r="AB33" s="88"/>
      <c r="AC33" s="88"/>
      <c r="AD33" s="73"/>
      <c r="AE33" s="73"/>
      <c r="AF33" s="73"/>
      <c r="AG33" s="73"/>
      <c r="AH33" s="73"/>
      <c r="AI33" s="73"/>
      <c r="AJ33" s="73"/>
      <c r="AK33" s="73"/>
      <c r="AL33" s="73"/>
    </row>
    <row r="34" spans="1:38" ht="15.75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74"/>
      <c r="K34" s="74"/>
      <c r="L34" s="74"/>
      <c r="M34" s="74"/>
      <c r="N34" s="74"/>
      <c r="O34" s="74"/>
      <c r="P34" s="74"/>
      <c r="Q34" s="74"/>
      <c r="R34" s="74"/>
      <c r="S34" s="1"/>
      <c r="T34" s="1"/>
      <c r="U34" s="88"/>
      <c r="V34" s="88"/>
      <c r="W34" s="88"/>
      <c r="X34" s="88"/>
      <c r="Y34" s="88"/>
      <c r="Z34" s="88"/>
      <c r="AA34" s="88"/>
      <c r="AB34" s="88"/>
      <c r="AC34" s="88"/>
      <c r="AD34" s="73"/>
      <c r="AE34" s="73"/>
      <c r="AF34" s="73"/>
      <c r="AG34" s="73"/>
      <c r="AH34" s="73"/>
      <c r="AI34" s="73"/>
      <c r="AJ34" s="73"/>
      <c r="AK34" s="73"/>
      <c r="AL34" s="73"/>
    </row>
    <row r="35" spans="1:38" ht="15.75" customHeight="1" x14ac:dyDescent="0.2">
      <c r="A35" s="85" t="str">
        <f ca="1">IFERROR(INDEX(events,MATCH(A33,events_1,0))," - ")</f>
        <v xml:space="preserve"> - </v>
      </c>
      <c r="B35" s="85"/>
      <c r="C35" s="85"/>
      <c r="D35" s="85"/>
      <c r="E35" s="85"/>
      <c r="F35" s="85"/>
      <c r="G35" s="85"/>
      <c r="H35" s="85"/>
      <c r="I35" s="85"/>
      <c r="J35" s="74"/>
      <c r="K35" s="74"/>
      <c r="L35" s="74"/>
      <c r="M35" s="74"/>
      <c r="N35" s="74"/>
      <c r="O35" s="74"/>
      <c r="P35" s="74"/>
      <c r="Q35" s="74"/>
      <c r="R35" s="74"/>
      <c r="S35" s="1"/>
      <c r="T35" s="1"/>
      <c r="U35" s="87" t="str">
        <f ca="1">IFERROR(INDEX(events,MATCH(U33,events_1,0))," - ")</f>
        <v xml:space="preserve"> - </v>
      </c>
      <c r="V35" s="87"/>
      <c r="W35" s="87"/>
      <c r="X35" s="87"/>
      <c r="Y35" s="87"/>
      <c r="Z35" s="87"/>
      <c r="AA35" s="87"/>
      <c r="AB35" s="87"/>
      <c r="AC35" s="87"/>
      <c r="AD35" s="73"/>
      <c r="AE35" s="73"/>
      <c r="AF35" s="73"/>
      <c r="AG35" s="73"/>
      <c r="AH35" s="73"/>
      <c r="AI35" s="73"/>
      <c r="AJ35" s="73"/>
      <c r="AK35" s="73"/>
      <c r="AL35" s="73"/>
    </row>
    <row r="36" spans="1:38" ht="15.75" customHeight="1" x14ac:dyDescent="0.2">
      <c r="A36" s="85" t="str">
        <f ca="1">IFERROR(INDEX(events,MATCH(A33,events_2,0))," - ")</f>
        <v xml:space="preserve"> - </v>
      </c>
      <c r="B36" s="85"/>
      <c r="C36" s="85"/>
      <c r="D36" s="85"/>
      <c r="E36" s="85"/>
      <c r="F36" s="85"/>
      <c r="G36" s="85"/>
      <c r="H36" s="85"/>
      <c r="I36" s="85"/>
      <c r="J36" s="74"/>
      <c r="K36" s="74"/>
      <c r="L36" s="74"/>
      <c r="M36" s="74"/>
      <c r="N36" s="74"/>
      <c r="O36" s="74"/>
      <c r="P36" s="74"/>
      <c r="Q36" s="74"/>
      <c r="R36" s="74"/>
      <c r="S36" s="1"/>
      <c r="T36" s="1"/>
      <c r="U36" s="87" t="str">
        <f ca="1">IFERROR(INDEX(events,MATCH(U33,events_2,0))," - ")</f>
        <v xml:space="preserve"> - </v>
      </c>
      <c r="V36" s="87"/>
      <c r="W36" s="87"/>
      <c r="X36" s="87"/>
      <c r="Y36" s="87"/>
      <c r="Z36" s="87"/>
      <c r="AA36" s="87"/>
      <c r="AB36" s="87"/>
      <c r="AC36" s="87"/>
      <c r="AD36" s="73"/>
      <c r="AE36" s="73"/>
      <c r="AF36" s="73"/>
      <c r="AG36" s="73"/>
      <c r="AH36" s="73"/>
      <c r="AI36" s="73"/>
      <c r="AJ36" s="73"/>
      <c r="AK36" s="73"/>
      <c r="AL36" s="73"/>
    </row>
    <row r="37" spans="1:38" ht="15.75" customHeight="1" x14ac:dyDescent="0.2">
      <c r="A37" s="85" t="str">
        <f ca="1">IFERROR(INDEX(events,MATCH(A33,events_3,0))," - ")</f>
        <v xml:space="preserve"> - </v>
      </c>
      <c r="B37" s="85"/>
      <c r="C37" s="85"/>
      <c r="D37" s="85"/>
      <c r="E37" s="85"/>
      <c r="F37" s="85"/>
      <c r="G37" s="85"/>
      <c r="H37" s="85"/>
      <c r="I37" s="85"/>
      <c r="J37" s="74"/>
      <c r="K37" s="74"/>
      <c r="L37" s="74"/>
      <c r="M37" s="74"/>
      <c r="N37" s="74"/>
      <c r="O37" s="74"/>
      <c r="P37" s="74"/>
      <c r="Q37" s="74"/>
      <c r="R37" s="74"/>
      <c r="S37" s="1"/>
      <c r="T37" s="1"/>
      <c r="U37" s="87" t="str">
        <f ca="1">IFERROR(INDEX(events,MATCH(U33,events_3,0))," - ")</f>
        <v xml:space="preserve"> - </v>
      </c>
      <c r="V37" s="87"/>
      <c r="W37" s="87"/>
      <c r="X37" s="87"/>
      <c r="Y37" s="87"/>
      <c r="Z37" s="87"/>
      <c r="AA37" s="87"/>
      <c r="AB37" s="87"/>
      <c r="AC37" s="87"/>
      <c r="AD37" s="73"/>
      <c r="AE37" s="73"/>
      <c r="AF37" s="73"/>
      <c r="AG37" s="73"/>
      <c r="AH37" s="73"/>
      <c r="AI37" s="73"/>
      <c r="AJ37" s="73"/>
      <c r="AK37" s="73"/>
      <c r="AL37" s="73"/>
    </row>
    <row r="38" spans="1:38" ht="15.75" customHeight="1" x14ac:dyDescent="0.2">
      <c r="A38" s="85" t="str">
        <f ca="1">IFERROR(INDEX(events,MATCH(A33,events_4,0))," - ")</f>
        <v xml:space="preserve"> - </v>
      </c>
      <c r="B38" s="85"/>
      <c r="C38" s="85"/>
      <c r="D38" s="85"/>
      <c r="E38" s="85"/>
      <c r="F38" s="85"/>
      <c r="G38" s="85"/>
      <c r="H38" s="85"/>
      <c r="I38" s="85"/>
      <c r="J38" s="74"/>
      <c r="K38" s="74"/>
      <c r="L38" s="74"/>
      <c r="M38" s="74"/>
      <c r="N38" s="74"/>
      <c r="O38" s="74"/>
      <c r="P38" s="74"/>
      <c r="Q38" s="74"/>
      <c r="R38" s="74"/>
      <c r="S38" s="1"/>
      <c r="T38" s="1"/>
      <c r="U38" s="87" t="str">
        <f ca="1">IFERROR(INDEX(events,MATCH(U33,events_4,0))," - ")</f>
        <v xml:space="preserve"> - </v>
      </c>
      <c r="V38" s="87"/>
      <c r="W38" s="87"/>
      <c r="X38" s="87"/>
      <c r="Y38" s="87"/>
      <c r="Z38" s="87"/>
      <c r="AA38" s="87"/>
      <c r="AB38" s="87"/>
      <c r="AC38" s="87"/>
      <c r="AD38" s="73"/>
      <c r="AE38" s="73"/>
      <c r="AF38" s="73"/>
      <c r="AG38" s="73"/>
      <c r="AH38" s="73"/>
      <c r="AI38" s="73"/>
      <c r="AJ38" s="73"/>
      <c r="AK38" s="73"/>
      <c r="AL38" s="73"/>
    </row>
    <row r="39" spans="1:38" ht="15.75" customHeight="1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1"/>
      <c r="T39" s="1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</row>
    <row r="40" spans="1:38" ht="15.75" customHeight="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1"/>
      <c r="T40" s="1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</row>
  </sheetData>
  <mergeCells count="45">
    <mergeCell ref="A36:I36"/>
    <mergeCell ref="U36:AC36"/>
    <mergeCell ref="A37:I37"/>
    <mergeCell ref="U37:AC37"/>
    <mergeCell ref="A38:I38"/>
    <mergeCell ref="U38:AC38"/>
    <mergeCell ref="A29:I29"/>
    <mergeCell ref="U29:AC29"/>
    <mergeCell ref="A33:I34"/>
    <mergeCell ref="U33:AC34"/>
    <mergeCell ref="A35:I35"/>
    <mergeCell ref="U35:AC35"/>
    <mergeCell ref="A26:I26"/>
    <mergeCell ref="U26:AC26"/>
    <mergeCell ref="A27:I27"/>
    <mergeCell ref="U27:AC27"/>
    <mergeCell ref="A28:I28"/>
    <mergeCell ref="U28:AC28"/>
    <mergeCell ref="A19:I19"/>
    <mergeCell ref="U19:AC19"/>
    <mergeCell ref="A20:I20"/>
    <mergeCell ref="U20:AC20"/>
    <mergeCell ref="A24:I25"/>
    <mergeCell ref="U24:AC25"/>
    <mergeCell ref="A18:I18"/>
    <mergeCell ref="U18:AC18"/>
    <mergeCell ref="J8:M9"/>
    <mergeCell ref="N8:N9"/>
    <mergeCell ref="O8:R9"/>
    <mergeCell ref="U8:AC8"/>
    <mergeCell ref="U9:AC9"/>
    <mergeCell ref="U10:AC10"/>
    <mergeCell ref="U11:AC11"/>
    <mergeCell ref="A15:I16"/>
    <mergeCell ref="U15:AC16"/>
    <mergeCell ref="A17:I17"/>
    <mergeCell ref="U17:AC17"/>
    <mergeCell ref="A6:G6"/>
    <mergeCell ref="J6:R7"/>
    <mergeCell ref="U6:AC7"/>
    <mergeCell ref="AF1:AL1"/>
    <mergeCell ref="AN1:AN4"/>
    <mergeCell ref="A2:I2"/>
    <mergeCell ref="D4:I4"/>
    <mergeCell ref="M4:N4"/>
  </mergeCells>
  <conditionalFormatting sqref="A8:G13">
    <cfRule type="expression" dxfId="11" priority="1">
      <formula>MONTH(A8)&lt;&gt;MONTH($A$6)</formula>
    </cfRule>
    <cfRule type="cellIs" dxfId="10" priority="2" operator="between">
      <formula>$J$8</formula>
      <formula>$O$8</formula>
    </cfRule>
    <cfRule type="expression" dxfId="9" priority="3" stopIfTrue="1">
      <formula>AND(NOT(A8=""),NOT(ISERROR(MATCH(A8,events_1,0))))</formula>
    </cfRule>
  </conditionalFormatting>
  <hyperlinks>
    <hyperlink ref="A2" r:id="rId1" display="More Calendars" xr:uid="{D5224A42-1CAD-4E8D-ADEE-853A57F160E9}"/>
    <hyperlink ref="A2:I2" r:id="rId2" display="Weekly Planner" xr:uid="{CA7D8C5A-5C73-482F-8349-CCFBDB1D3A3E}"/>
  </hyperlinks>
  <printOptions horizontalCentered="1"/>
  <pageMargins left="0.5" right="0.5" top="0.5" bottom="0.5" header="0.3" footer="0.3"/>
  <pageSetup orientation="landscape" r:id="rId3"/>
  <headerFooter>
    <oddFooter>&amp;L&amp;8&amp;K01+046© 2021 Vertex42 LLC&amp;R&amp;8&amp;K01+046https://www.vertex42.com/calendars/weekly-planner.html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7F5EC-9D4D-4408-8E93-3F5783E38C93}">
  <dimension ref="A1:AN40"/>
  <sheetViews>
    <sheetView showGridLines="0" zoomScaleNormal="100" workbookViewId="0"/>
  </sheetViews>
  <sheetFormatPr defaultRowHeight="12.75" x14ac:dyDescent="0.2"/>
  <cols>
    <col min="1" max="18" width="3.42578125" style="58" customWidth="1"/>
    <col min="19" max="20" width="2.85546875" style="58" customWidth="1"/>
    <col min="21" max="38" width="3.42578125" style="58" customWidth="1"/>
    <col min="39" max="39" width="3.7109375" style="58" customWidth="1"/>
    <col min="40" max="40" width="41.85546875" style="58" customWidth="1"/>
    <col min="41" max="16384" width="9.140625" style="58"/>
  </cols>
  <sheetData>
    <row r="1" spans="1:40" ht="24.75" customHeight="1" x14ac:dyDescent="0.2">
      <c r="A1" s="34" t="s">
        <v>101</v>
      </c>
      <c r="B1" s="35"/>
      <c r="C1" s="35"/>
      <c r="D1" s="35"/>
      <c r="E1" s="35"/>
      <c r="F1" s="35"/>
      <c r="G1" s="35"/>
      <c r="H1" s="35"/>
      <c r="I1" s="35"/>
      <c r="J1" s="36"/>
      <c r="K1" s="37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94" t="s">
        <v>92</v>
      </c>
      <c r="AG1" s="94"/>
      <c r="AH1" s="94"/>
      <c r="AI1" s="94"/>
      <c r="AJ1" s="94"/>
      <c r="AK1" s="94"/>
      <c r="AL1" s="94"/>
      <c r="AN1" s="76" t="s">
        <v>106</v>
      </c>
    </row>
    <row r="2" spans="1:40" x14ac:dyDescent="0.2">
      <c r="A2" s="77" t="s">
        <v>105</v>
      </c>
      <c r="B2" s="77"/>
      <c r="C2" s="77"/>
      <c r="D2" s="77"/>
      <c r="E2" s="77"/>
      <c r="F2" s="77"/>
      <c r="G2" s="77"/>
      <c r="H2" s="77"/>
      <c r="I2" s="77"/>
      <c r="J2" s="48"/>
      <c r="K2" s="48"/>
      <c r="L2" s="48"/>
      <c r="M2" s="48"/>
      <c r="N2" s="48"/>
      <c r="O2" s="48"/>
      <c r="P2" s="48"/>
      <c r="Q2" s="48"/>
      <c r="R2" s="2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72" t="s">
        <v>102</v>
      </c>
      <c r="AN2" s="76"/>
    </row>
    <row r="3" spans="1:40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N3" s="76"/>
    </row>
    <row r="4" spans="1:40" x14ac:dyDescent="0.2">
      <c r="A4" s="48"/>
      <c r="B4" s="48"/>
      <c r="C4" s="40" t="s">
        <v>77</v>
      </c>
      <c r="D4" s="78" cm="1">
        <f t="array" aca="1" ref="D4" ca="1">Week1!$D$4+7*(MID(CELL("filename",A1),FIND("]",CELL("filename",A1))+1,255)-1)</f>
        <v>44269</v>
      </c>
      <c r="E4" s="79"/>
      <c r="F4" s="79"/>
      <c r="G4" s="79"/>
      <c r="H4" s="79"/>
      <c r="I4" s="80"/>
      <c r="J4" s="48"/>
      <c r="K4" s="48"/>
      <c r="L4" s="40" t="s">
        <v>78</v>
      </c>
      <c r="M4" s="81">
        <v>1</v>
      </c>
      <c r="N4" s="82"/>
      <c r="O4" s="41" t="s">
        <v>84</v>
      </c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N4" s="76"/>
    </row>
    <row r="5" spans="1:40" x14ac:dyDescent="0.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40" ht="15.75" customHeight="1" x14ac:dyDescent="0.2">
      <c r="A6" s="93">
        <f ca="1">DATE(YEAR(J8),MONTH(J8),1)</f>
        <v>44256</v>
      </c>
      <c r="B6" s="93"/>
      <c r="C6" s="93"/>
      <c r="D6" s="93"/>
      <c r="E6" s="93"/>
      <c r="F6" s="93"/>
      <c r="G6" s="93"/>
      <c r="J6" s="83" t="s">
        <v>100</v>
      </c>
      <c r="K6" s="83"/>
      <c r="L6" s="83"/>
      <c r="M6" s="83"/>
      <c r="N6" s="83"/>
      <c r="O6" s="83"/>
      <c r="P6" s="83"/>
      <c r="Q6" s="83"/>
      <c r="R6" s="83"/>
      <c r="S6" s="1"/>
      <c r="T6" s="1"/>
      <c r="U6" s="86">
        <f ca="1">A33+1</f>
        <v>44272</v>
      </c>
      <c r="V6" s="86"/>
      <c r="W6" s="86"/>
      <c r="X6" s="86"/>
      <c r="Y6" s="86"/>
      <c r="Z6" s="86"/>
      <c r="AA6" s="86"/>
      <c r="AB6" s="86"/>
      <c r="AC6" s="86"/>
      <c r="AD6" s="74"/>
      <c r="AE6" s="74"/>
      <c r="AF6" s="74"/>
      <c r="AG6" s="74"/>
      <c r="AH6" s="74"/>
      <c r="AI6" s="74"/>
      <c r="AJ6" s="74"/>
      <c r="AK6" s="74"/>
      <c r="AL6" s="74"/>
      <c r="AN6" s="54"/>
    </row>
    <row r="7" spans="1:40" ht="15.75" customHeight="1" x14ac:dyDescent="0.2">
      <c r="A7" s="69" t="str">
        <f>CHOOSE(1+MOD($M$4+1-2,7),"Su","M","Tu","W","Th","F","Sa")</f>
        <v>Su</v>
      </c>
      <c r="B7" s="69" t="str">
        <f>CHOOSE(1+MOD($M$4+2-2,7),"Su","M","Tu","W","Th","F","Sa")</f>
        <v>M</v>
      </c>
      <c r="C7" s="69" t="str">
        <f>CHOOSE(1+MOD($M$4+3-2,7),"Su","M","Tu","W","Th","F","Sa")</f>
        <v>Tu</v>
      </c>
      <c r="D7" s="69" t="str">
        <f>CHOOSE(1+MOD($M$4+4-2,7),"Su","M","Tu","W","Th","F","Sa")</f>
        <v>W</v>
      </c>
      <c r="E7" s="69" t="str">
        <f>CHOOSE(1+MOD($M$4+5-2,7),"Su","M","Tu","W","Th","F","Sa")</f>
        <v>Th</v>
      </c>
      <c r="F7" s="69" t="str">
        <f>CHOOSE(1+MOD($M$4+6-2,7),"Su","M","Tu","W","Th","F","Sa")</f>
        <v>F</v>
      </c>
      <c r="G7" s="69" t="str">
        <f>CHOOSE(1+MOD($M$4+7-2,7),"Su","M","Tu","W","Th","F","Sa")</f>
        <v>Sa</v>
      </c>
      <c r="J7" s="84"/>
      <c r="K7" s="84"/>
      <c r="L7" s="84"/>
      <c r="M7" s="84"/>
      <c r="N7" s="84"/>
      <c r="O7" s="84"/>
      <c r="P7" s="84"/>
      <c r="Q7" s="84"/>
      <c r="R7" s="84"/>
      <c r="S7" s="1"/>
      <c r="T7" s="1"/>
      <c r="U7" s="86"/>
      <c r="V7" s="86"/>
      <c r="W7" s="86"/>
      <c r="X7" s="86"/>
      <c r="Y7" s="86"/>
      <c r="Z7" s="86"/>
      <c r="AA7" s="86"/>
      <c r="AB7" s="86"/>
      <c r="AC7" s="86"/>
      <c r="AD7" s="74"/>
      <c r="AE7" s="74"/>
      <c r="AF7" s="74"/>
      <c r="AG7" s="74"/>
      <c r="AH7" s="74"/>
      <c r="AI7" s="74"/>
      <c r="AJ7" s="74"/>
      <c r="AK7" s="74"/>
      <c r="AL7" s="74"/>
      <c r="AN7" s="54"/>
    </row>
    <row r="8" spans="1:40" ht="15.75" customHeight="1" x14ac:dyDescent="0.2">
      <c r="A8" s="50">
        <f ca="1">$A$6-(WEEKDAY($A$6,1)-($M$4-1))-IF((WEEKDAY($A$6,1)-($M$4-1))&lt;=0,7,0)+1</f>
        <v>44255</v>
      </c>
      <c r="B8" s="50">
        <f t="shared" ref="B8:B13" ca="1" si="0">A8+1</f>
        <v>44256</v>
      </c>
      <c r="C8" s="50">
        <f t="shared" ref="C8:G13" ca="1" si="1">B8+1</f>
        <v>44257</v>
      </c>
      <c r="D8" s="50">
        <f t="shared" ca="1" si="1"/>
        <v>44258</v>
      </c>
      <c r="E8" s="50">
        <f t="shared" ca="1" si="1"/>
        <v>44259</v>
      </c>
      <c r="F8" s="50">
        <f t="shared" ca="1" si="1"/>
        <v>44260</v>
      </c>
      <c r="G8" s="50">
        <f t="shared" ca="1" si="1"/>
        <v>44261</v>
      </c>
      <c r="J8" s="89">
        <f ca="1">D4</f>
        <v>44269</v>
      </c>
      <c r="K8" s="89"/>
      <c r="L8" s="89"/>
      <c r="M8" s="89"/>
      <c r="N8" s="91" t="s">
        <v>99</v>
      </c>
      <c r="O8" s="89">
        <f ca="1">J8+6</f>
        <v>44275</v>
      </c>
      <c r="P8" s="89"/>
      <c r="Q8" s="89"/>
      <c r="R8" s="89"/>
      <c r="S8" s="39"/>
      <c r="T8" s="1"/>
      <c r="U8" s="85" t="str">
        <f ca="1">IFERROR(INDEX(events,MATCH(U6,events_1,0))," - ")</f>
        <v>St. Patrick's Day</v>
      </c>
      <c r="V8" s="85"/>
      <c r="W8" s="85"/>
      <c r="X8" s="85"/>
      <c r="Y8" s="85"/>
      <c r="Z8" s="85"/>
      <c r="AA8" s="85"/>
      <c r="AB8" s="85"/>
      <c r="AC8" s="85"/>
      <c r="AD8" s="74"/>
      <c r="AE8" s="74"/>
      <c r="AF8" s="74"/>
      <c r="AG8" s="74"/>
      <c r="AH8" s="74"/>
      <c r="AI8" s="74"/>
      <c r="AJ8" s="74"/>
      <c r="AK8" s="74"/>
      <c r="AL8" s="74"/>
      <c r="AN8" s="54"/>
    </row>
    <row r="9" spans="1:40" ht="15.75" customHeight="1" x14ac:dyDescent="0.2">
      <c r="A9" s="50">
        <f ca="1">G8+1</f>
        <v>44262</v>
      </c>
      <c r="B9" s="50">
        <f t="shared" ca="1" si="0"/>
        <v>44263</v>
      </c>
      <c r="C9" s="50">
        <f t="shared" ca="1" si="1"/>
        <v>44264</v>
      </c>
      <c r="D9" s="50">
        <f t="shared" ca="1" si="1"/>
        <v>44265</v>
      </c>
      <c r="E9" s="50">
        <f t="shared" ca="1" si="1"/>
        <v>44266</v>
      </c>
      <c r="F9" s="50">
        <f t="shared" ca="1" si="1"/>
        <v>44267</v>
      </c>
      <c r="G9" s="50">
        <f t="shared" ca="1" si="1"/>
        <v>44268</v>
      </c>
      <c r="J9" s="90"/>
      <c r="K9" s="90"/>
      <c r="L9" s="90"/>
      <c r="M9" s="90"/>
      <c r="N9" s="92"/>
      <c r="O9" s="90"/>
      <c r="P9" s="90"/>
      <c r="Q9" s="90"/>
      <c r="R9" s="90"/>
      <c r="S9" s="1"/>
      <c r="T9" s="1"/>
      <c r="U9" s="85" t="str">
        <f ca="1">IFERROR(INDEX(events,MATCH(U6,events_2,0))," - ")</f>
        <v xml:space="preserve"> - </v>
      </c>
      <c r="V9" s="85"/>
      <c r="W9" s="85"/>
      <c r="X9" s="85"/>
      <c r="Y9" s="85"/>
      <c r="Z9" s="85"/>
      <c r="AA9" s="85"/>
      <c r="AB9" s="85"/>
      <c r="AC9" s="85"/>
      <c r="AD9" s="74"/>
      <c r="AE9" s="74"/>
      <c r="AF9" s="74"/>
      <c r="AG9" s="74"/>
      <c r="AH9" s="74"/>
      <c r="AI9" s="74"/>
      <c r="AJ9" s="74"/>
      <c r="AK9" s="74"/>
      <c r="AL9" s="74"/>
      <c r="AN9" s="54"/>
    </row>
    <row r="10" spans="1:40" ht="15.75" customHeight="1" x14ac:dyDescent="0.2">
      <c r="A10" s="50">
        <f ca="1">G9+1</f>
        <v>44269</v>
      </c>
      <c r="B10" s="50">
        <f t="shared" ca="1" si="0"/>
        <v>44270</v>
      </c>
      <c r="C10" s="50">
        <f t="shared" ca="1" si="1"/>
        <v>44271</v>
      </c>
      <c r="D10" s="50">
        <f t="shared" ca="1" si="1"/>
        <v>44272</v>
      </c>
      <c r="E10" s="50">
        <f t="shared" ca="1" si="1"/>
        <v>44273</v>
      </c>
      <c r="F10" s="50">
        <f t="shared" ca="1" si="1"/>
        <v>44274</v>
      </c>
      <c r="G10" s="50">
        <f t="shared" ca="1" si="1"/>
        <v>44275</v>
      </c>
      <c r="J10" s="1"/>
      <c r="K10" s="1"/>
      <c r="L10" s="1"/>
      <c r="M10" s="1"/>
      <c r="N10" s="1"/>
      <c r="O10" s="1"/>
      <c r="P10" s="1"/>
      <c r="Q10" s="1"/>
      <c r="R10" s="70"/>
      <c r="S10" s="1"/>
      <c r="T10" s="1"/>
      <c r="U10" s="85" t="str">
        <f ca="1">IFERROR(INDEX(events,MATCH(U6,events_3,0))," - ")</f>
        <v xml:space="preserve"> - </v>
      </c>
      <c r="V10" s="85"/>
      <c r="W10" s="85"/>
      <c r="X10" s="85"/>
      <c r="Y10" s="85"/>
      <c r="Z10" s="85"/>
      <c r="AA10" s="85"/>
      <c r="AB10" s="85"/>
      <c r="AC10" s="85"/>
      <c r="AD10" s="74"/>
      <c r="AE10" s="74"/>
      <c r="AF10" s="74"/>
      <c r="AG10" s="74"/>
      <c r="AH10" s="74"/>
      <c r="AI10" s="74"/>
      <c r="AJ10" s="74"/>
      <c r="AK10" s="74"/>
      <c r="AL10" s="74"/>
    </row>
    <row r="11" spans="1:40" ht="15.75" customHeight="1" x14ac:dyDescent="0.2">
      <c r="A11" s="50">
        <f ca="1">G10+1</f>
        <v>44276</v>
      </c>
      <c r="B11" s="50">
        <f t="shared" ca="1" si="0"/>
        <v>44277</v>
      </c>
      <c r="C11" s="50">
        <f t="shared" ca="1" si="1"/>
        <v>44278</v>
      </c>
      <c r="D11" s="50">
        <f t="shared" ca="1" si="1"/>
        <v>44279</v>
      </c>
      <c r="E11" s="50">
        <f t="shared" ca="1" si="1"/>
        <v>44280</v>
      </c>
      <c r="F11" s="50">
        <f t="shared" ca="1" si="1"/>
        <v>44281</v>
      </c>
      <c r="G11" s="50">
        <f t="shared" ca="1" si="1"/>
        <v>44282</v>
      </c>
      <c r="J11" s="71"/>
      <c r="K11" s="1"/>
      <c r="L11" s="1"/>
      <c r="M11" s="1"/>
      <c r="N11" s="1"/>
      <c r="O11" s="1"/>
      <c r="P11" s="1"/>
      <c r="Q11" s="1"/>
      <c r="R11" s="1"/>
      <c r="S11" s="1"/>
      <c r="T11" s="1"/>
      <c r="U11" s="85" t="str">
        <f ca="1">IFERROR(INDEX(events,MATCH(U6,events_4,0))," - ")</f>
        <v xml:space="preserve"> - </v>
      </c>
      <c r="V11" s="85"/>
      <c r="W11" s="85"/>
      <c r="X11" s="85"/>
      <c r="Y11" s="85"/>
      <c r="Z11" s="85"/>
      <c r="AA11" s="85"/>
      <c r="AB11" s="85"/>
      <c r="AC11" s="85"/>
      <c r="AD11" s="74"/>
      <c r="AE11" s="74"/>
      <c r="AF11" s="74"/>
      <c r="AG11" s="74"/>
      <c r="AH11" s="74"/>
      <c r="AI11" s="74"/>
      <c r="AJ11" s="74"/>
      <c r="AK11" s="74"/>
      <c r="AL11" s="74"/>
    </row>
    <row r="12" spans="1:40" ht="15.75" customHeight="1" x14ac:dyDescent="0.2">
      <c r="A12" s="50">
        <f ca="1">G11+1</f>
        <v>44283</v>
      </c>
      <c r="B12" s="50">
        <f t="shared" ca="1" si="0"/>
        <v>44284</v>
      </c>
      <c r="C12" s="50">
        <f t="shared" ca="1" si="1"/>
        <v>44285</v>
      </c>
      <c r="D12" s="50">
        <f t="shared" ca="1" si="1"/>
        <v>44286</v>
      </c>
      <c r="E12" s="50">
        <f t="shared" ca="1" si="1"/>
        <v>44287</v>
      </c>
      <c r="F12" s="50">
        <f t="shared" ca="1" si="1"/>
        <v>44288</v>
      </c>
      <c r="G12" s="50">
        <f t="shared" ca="1" si="1"/>
        <v>44289</v>
      </c>
      <c r="H12" s="1"/>
      <c r="I12" s="1"/>
      <c r="J12" s="1"/>
      <c r="K12" s="1"/>
      <c r="S12" s="1"/>
      <c r="T12" s="1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</row>
    <row r="13" spans="1:40" ht="15.75" customHeight="1" x14ac:dyDescent="0.2">
      <c r="A13" s="50">
        <f ca="1">G12+1</f>
        <v>44290</v>
      </c>
      <c r="B13" s="50">
        <f t="shared" ca="1" si="0"/>
        <v>44291</v>
      </c>
      <c r="C13" s="50">
        <f t="shared" ca="1" si="1"/>
        <v>44292</v>
      </c>
      <c r="D13" s="50">
        <f t="shared" ca="1" si="1"/>
        <v>44293</v>
      </c>
      <c r="E13" s="50">
        <f t="shared" ca="1" si="1"/>
        <v>44294</v>
      </c>
      <c r="F13" s="50">
        <f t="shared" ca="1" si="1"/>
        <v>44295</v>
      </c>
      <c r="G13" s="50">
        <f t="shared" ca="1" si="1"/>
        <v>44296</v>
      </c>
      <c r="H13" s="1"/>
      <c r="I13" s="1"/>
      <c r="J13" s="1"/>
      <c r="K13" s="1"/>
      <c r="S13" s="1"/>
      <c r="T13" s="1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</row>
    <row r="14" spans="1:40" ht="15.75" customHeight="1" x14ac:dyDescent="0.2"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</row>
    <row r="15" spans="1:40" ht="15.75" customHeight="1" x14ac:dyDescent="0.2">
      <c r="A15" s="88">
        <f ca="1">J8</f>
        <v>44269</v>
      </c>
      <c r="B15" s="88"/>
      <c r="C15" s="88"/>
      <c r="D15" s="88"/>
      <c r="E15" s="88"/>
      <c r="F15" s="88"/>
      <c r="G15" s="88"/>
      <c r="H15" s="88"/>
      <c r="I15" s="88"/>
      <c r="J15" s="73"/>
      <c r="K15" s="73"/>
      <c r="L15" s="73"/>
      <c r="M15" s="73"/>
      <c r="N15" s="73"/>
      <c r="O15" s="73"/>
      <c r="P15" s="73"/>
      <c r="Q15" s="73"/>
      <c r="R15" s="73"/>
      <c r="S15" s="1"/>
      <c r="T15" s="1"/>
      <c r="U15" s="86">
        <f ca="1">U6+1</f>
        <v>44273</v>
      </c>
      <c r="V15" s="86"/>
      <c r="W15" s="86"/>
      <c r="X15" s="86"/>
      <c r="Y15" s="86"/>
      <c r="Z15" s="86"/>
      <c r="AA15" s="86"/>
      <c r="AB15" s="86"/>
      <c r="AC15" s="86"/>
      <c r="AD15" s="74"/>
      <c r="AE15" s="74"/>
      <c r="AF15" s="74"/>
      <c r="AG15" s="74"/>
      <c r="AH15" s="74"/>
      <c r="AI15" s="74"/>
      <c r="AJ15" s="74"/>
      <c r="AK15" s="74"/>
      <c r="AL15" s="74"/>
    </row>
    <row r="16" spans="1:40" ht="15.75" customHeight="1" x14ac:dyDescent="0.2">
      <c r="A16" s="88"/>
      <c r="B16" s="88"/>
      <c r="C16" s="88"/>
      <c r="D16" s="88"/>
      <c r="E16" s="88"/>
      <c r="F16" s="88"/>
      <c r="G16" s="88"/>
      <c r="H16" s="88"/>
      <c r="I16" s="88"/>
      <c r="J16" s="73"/>
      <c r="K16" s="73"/>
      <c r="L16" s="73"/>
      <c r="M16" s="73"/>
      <c r="N16" s="73"/>
      <c r="O16" s="73"/>
      <c r="P16" s="73"/>
      <c r="Q16" s="73"/>
      <c r="R16" s="73"/>
      <c r="S16" s="1"/>
      <c r="T16" s="1"/>
      <c r="U16" s="86"/>
      <c r="V16" s="86"/>
      <c r="W16" s="86"/>
      <c r="X16" s="86"/>
      <c r="Y16" s="86"/>
      <c r="Z16" s="86"/>
      <c r="AA16" s="86"/>
      <c r="AB16" s="86"/>
      <c r="AC16" s="86"/>
      <c r="AD16" s="74"/>
      <c r="AE16" s="74"/>
      <c r="AF16" s="74"/>
      <c r="AG16" s="74"/>
      <c r="AH16" s="74"/>
      <c r="AI16" s="74"/>
      <c r="AJ16" s="74"/>
      <c r="AK16" s="74"/>
      <c r="AL16" s="74"/>
    </row>
    <row r="17" spans="1:38" ht="15.75" customHeight="1" x14ac:dyDescent="0.2">
      <c r="A17" s="87" t="str">
        <f ca="1">IFERROR(INDEX(events,MATCH(A15,events_1,0))," - ")</f>
        <v>Daylight Saving</v>
      </c>
      <c r="B17" s="87"/>
      <c r="C17" s="87"/>
      <c r="D17" s="87"/>
      <c r="E17" s="87"/>
      <c r="F17" s="87"/>
      <c r="G17" s="87"/>
      <c r="H17" s="87"/>
      <c r="I17" s="87"/>
      <c r="J17" s="73"/>
      <c r="K17" s="73"/>
      <c r="L17" s="73"/>
      <c r="M17" s="73"/>
      <c r="N17" s="73"/>
      <c r="O17" s="73"/>
      <c r="P17" s="73"/>
      <c r="Q17" s="73"/>
      <c r="R17" s="73"/>
      <c r="S17" s="1"/>
      <c r="T17" s="1"/>
      <c r="U17" s="85" t="str">
        <f ca="1">IFERROR(INDEX(events,MATCH(U15,events_1,0))," - ")</f>
        <v xml:space="preserve"> - </v>
      </c>
      <c r="V17" s="85"/>
      <c r="W17" s="85"/>
      <c r="X17" s="85"/>
      <c r="Y17" s="85"/>
      <c r="Z17" s="85"/>
      <c r="AA17" s="85"/>
      <c r="AB17" s="85"/>
      <c r="AC17" s="85"/>
      <c r="AD17" s="74"/>
      <c r="AE17" s="74"/>
      <c r="AF17" s="74"/>
      <c r="AG17" s="74"/>
      <c r="AH17" s="74"/>
      <c r="AI17" s="74"/>
      <c r="AJ17" s="74"/>
      <c r="AK17" s="74"/>
      <c r="AL17" s="74"/>
    </row>
    <row r="18" spans="1:38" ht="15.75" customHeight="1" x14ac:dyDescent="0.2">
      <c r="A18" s="87" t="str">
        <f ca="1">IFERROR(INDEX(events,MATCH(A15,events_2,0))," - ")</f>
        <v xml:space="preserve"> - </v>
      </c>
      <c r="B18" s="87"/>
      <c r="C18" s="87"/>
      <c r="D18" s="87"/>
      <c r="E18" s="87"/>
      <c r="F18" s="87"/>
      <c r="G18" s="87"/>
      <c r="H18" s="87"/>
      <c r="I18" s="87"/>
      <c r="J18" s="73"/>
      <c r="K18" s="73"/>
      <c r="L18" s="73"/>
      <c r="M18" s="73"/>
      <c r="N18" s="73"/>
      <c r="O18" s="73"/>
      <c r="P18" s="73"/>
      <c r="Q18" s="73"/>
      <c r="R18" s="73"/>
      <c r="S18" s="1"/>
      <c r="T18" s="1"/>
      <c r="U18" s="85" t="str">
        <f ca="1">IFERROR(INDEX(events,MATCH(U15,events_2,0))," - ")</f>
        <v xml:space="preserve"> - </v>
      </c>
      <c r="V18" s="85"/>
      <c r="W18" s="85"/>
      <c r="X18" s="85"/>
      <c r="Y18" s="85"/>
      <c r="Z18" s="85"/>
      <c r="AA18" s="85"/>
      <c r="AB18" s="85"/>
      <c r="AC18" s="85"/>
      <c r="AD18" s="74"/>
      <c r="AE18" s="74"/>
      <c r="AF18" s="74"/>
      <c r="AG18" s="74"/>
      <c r="AH18" s="74"/>
      <c r="AI18" s="74"/>
      <c r="AJ18" s="74"/>
      <c r="AK18" s="74"/>
      <c r="AL18" s="74"/>
    </row>
    <row r="19" spans="1:38" ht="15.75" customHeight="1" x14ac:dyDescent="0.2">
      <c r="A19" s="87" t="str">
        <f ca="1">IFERROR(INDEX(events,MATCH(A15,events_3,0))," - ")</f>
        <v xml:space="preserve"> - </v>
      </c>
      <c r="B19" s="87"/>
      <c r="C19" s="87"/>
      <c r="D19" s="87"/>
      <c r="E19" s="87"/>
      <c r="F19" s="87"/>
      <c r="G19" s="87"/>
      <c r="H19" s="87"/>
      <c r="I19" s="87"/>
      <c r="J19" s="73"/>
      <c r="K19" s="73"/>
      <c r="L19" s="73"/>
      <c r="M19" s="73"/>
      <c r="N19" s="73"/>
      <c r="O19" s="73"/>
      <c r="P19" s="73"/>
      <c r="Q19" s="73"/>
      <c r="R19" s="73"/>
      <c r="S19" s="1"/>
      <c r="T19" s="1"/>
      <c r="U19" s="85" t="str">
        <f ca="1">IFERROR(INDEX(events,MATCH(U15,events_3,0))," - ")</f>
        <v xml:space="preserve"> - </v>
      </c>
      <c r="V19" s="85"/>
      <c r="W19" s="85"/>
      <c r="X19" s="85"/>
      <c r="Y19" s="85"/>
      <c r="Z19" s="85"/>
      <c r="AA19" s="85"/>
      <c r="AB19" s="85"/>
      <c r="AC19" s="85"/>
      <c r="AD19" s="74"/>
      <c r="AE19" s="74"/>
      <c r="AF19" s="74"/>
      <c r="AG19" s="74"/>
      <c r="AH19" s="74"/>
      <c r="AI19" s="74"/>
      <c r="AJ19" s="74"/>
      <c r="AK19" s="74"/>
      <c r="AL19" s="74"/>
    </row>
    <row r="20" spans="1:38" ht="15.75" customHeight="1" x14ac:dyDescent="0.2">
      <c r="A20" s="87" t="str">
        <f ca="1">IFERROR(INDEX(events,MATCH(A15,events_4,0))," - ")</f>
        <v xml:space="preserve"> - </v>
      </c>
      <c r="B20" s="87"/>
      <c r="C20" s="87"/>
      <c r="D20" s="87"/>
      <c r="E20" s="87"/>
      <c r="F20" s="87"/>
      <c r="G20" s="87"/>
      <c r="H20" s="87"/>
      <c r="I20" s="87"/>
      <c r="J20" s="73"/>
      <c r="K20" s="73"/>
      <c r="L20" s="73"/>
      <c r="M20" s="73"/>
      <c r="N20" s="73"/>
      <c r="O20" s="73"/>
      <c r="P20" s="73"/>
      <c r="Q20" s="73"/>
      <c r="R20" s="73"/>
      <c r="S20" s="1"/>
      <c r="T20" s="1"/>
      <c r="U20" s="85" t="str">
        <f ca="1">IFERROR(INDEX(events,MATCH(U15,events_4,0))," - ")</f>
        <v xml:space="preserve"> - </v>
      </c>
      <c r="V20" s="85"/>
      <c r="W20" s="85"/>
      <c r="X20" s="85"/>
      <c r="Y20" s="85"/>
      <c r="Z20" s="85"/>
      <c r="AA20" s="85"/>
      <c r="AB20" s="85"/>
      <c r="AC20" s="85"/>
      <c r="AD20" s="74"/>
      <c r="AE20" s="74"/>
      <c r="AF20" s="74"/>
      <c r="AG20" s="74"/>
      <c r="AH20" s="74"/>
      <c r="AI20" s="74"/>
      <c r="AJ20" s="74"/>
      <c r="AK20" s="74"/>
      <c r="AL20" s="74"/>
    </row>
    <row r="21" spans="1:38" ht="15.75" customHeight="1" x14ac:dyDescent="0.2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1"/>
      <c r="T21" s="1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</row>
    <row r="22" spans="1:38" ht="15.7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1"/>
      <c r="T22" s="1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</row>
    <row r="23" spans="1:38" ht="15.75" customHeight="1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1"/>
      <c r="T23" s="1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</row>
    <row r="24" spans="1:38" ht="15.75" customHeight="1" x14ac:dyDescent="0.2">
      <c r="A24" s="86">
        <f ca="1">A15+1</f>
        <v>44270</v>
      </c>
      <c r="B24" s="86"/>
      <c r="C24" s="86"/>
      <c r="D24" s="86"/>
      <c r="E24" s="86"/>
      <c r="F24" s="86"/>
      <c r="G24" s="86"/>
      <c r="H24" s="86"/>
      <c r="I24" s="86"/>
      <c r="J24" s="74"/>
      <c r="K24" s="74"/>
      <c r="L24" s="74"/>
      <c r="M24" s="74"/>
      <c r="N24" s="74"/>
      <c r="O24" s="74"/>
      <c r="P24" s="74"/>
      <c r="Q24" s="74"/>
      <c r="R24" s="74"/>
      <c r="S24" s="1"/>
      <c r="T24" s="1"/>
      <c r="U24" s="86">
        <f ca="1">U15+1</f>
        <v>44274</v>
      </c>
      <c r="V24" s="86"/>
      <c r="W24" s="86"/>
      <c r="X24" s="86"/>
      <c r="Y24" s="86"/>
      <c r="Z24" s="86"/>
      <c r="AA24" s="86"/>
      <c r="AB24" s="86"/>
      <c r="AC24" s="86"/>
      <c r="AD24" s="74"/>
      <c r="AE24" s="74"/>
      <c r="AF24" s="74"/>
      <c r="AG24" s="74"/>
      <c r="AH24" s="74"/>
      <c r="AI24" s="74"/>
      <c r="AJ24" s="74"/>
      <c r="AK24" s="74"/>
      <c r="AL24" s="74"/>
    </row>
    <row r="25" spans="1:38" ht="15.75" customHeight="1" x14ac:dyDescent="0.2">
      <c r="A25" s="86"/>
      <c r="B25" s="86"/>
      <c r="C25" s="86"/>
      <c r="D25" s="86"/>
      <c r="E25" s="86"/>
      <c r="F25" s="86"/>
      <c r="G25" s="86"/>
      <c r="H25" s="86"/>
      <c r="I25" s="86"/>
      <c r="J25" s="74"/>
      <c r="K25" s="74"/>
      <c r="L25" s="74"/>
      <c r="M25" s="74"/>
      <c r="N25" s="74"/>
      <c r="O25" s="74"/>
      <c r="P25" s="74"/>
      <c r="Q25" s="74"/>
      <c r="R25" s="74"/>
      <c r="S25" s="1"/>
      <c r="T25" s="1"/>
      <c r="U25" s="86"/>
      <c r="V25" s="86"/>
      <c r="W25" s="86"/>
      <c r="X25" s="86"/>
      <c r="Y25" s="86"/>
      <c r="Z25" s="86"/>
      <c r="AA25" s="86"/>
      <c r="AB25" s="86"/>
      <c r="AC25" s="86"/>
      <c r="AD25" s="74"/>
      <c r="AE25" s="74"/>
      <c r="AF25" s="74"/>
      <c r="AG25" s="74"/>
      <c r="AH25" s="74"/>
      <c r="AI25" s="74"/>
      <c r="AJ25" s="74"/>
      <c r="AK25" s="74"/>
      <c r="AL25" s="74"/>
    </row>
    <row r="26" spans="1:38" ht="15.75" customHeight="1" x14ac:dyDescent="0.2">
      <c r="A26" s="85" t="str">
        <f ca="1">IFERROR(INDEX(events,MATCH(A24,events_1,0))," - ")</f>
        <v xml:space="preserve"> - </v>
      </c>
      <c r="B26" s="85"/>
      <c r="C26" s="85"/>
      <c r="D26" s="85"/>
      <c r="E26" s="85"/>
      <c r="F26" s="85"/>
      <c r="G26" s="85"/>
      <c r="H26" s="85"/>
      <c r="I26" s="85"/>
      <c r="J26" s="74"/>
      <c r="K26" s="74"/>
      <c r="L26" s="74"/>
      <c r="M26" s="74"/>
      <c r="N26" s="74"/>
      <c r="O26" s="74"/>
      <c r="P26" s="74"/>
      <c r="Q26" s="74"/>
      <c r="R26" s="74"/>
      <c r="S26" s="1"/>
      <c r="T26" s="1"/>
      <c r="U26" s="85" t="str">
        <f ca="1">IFERROR(INDEX(events,MATCH(U24,events_1,0))," - ")</f>
        <v xml:space="preserve"> - </v>
      </c>
      <c r="V26" s="85"/>
      <c r="W26" s="85"/>
      <c r="X26" s="85"/>
      <c r="Y26" s="85"/>
      <c r="Z26" s="85"/>
      <c r="AA26" s="85"/>
      <c r="AB26" s="85"/>
      <c r="AC26" s="85"/>
      <c r="AD26" s="74"/>
      <c r="AE26" s="74"/>
      <c r="AF26" s="74"/>
      <c r="AG26" s="74"/>
      <c r="AH26" s="74"/>
      <c r="AI26" s="74"/>
      <c r="AJ26" s="74"/>
      <c r="AK26" s="74"/>
      <c r="AL26" s="74"/>
    </row>
    <row r="27" spans="1:38" ht="15.75" customHeight="1" x14ac:dyDescent="0.2">
      <c r="A27" s="85" t="str">
        <f ca="1">IFERROR(INDEX(events,MATCH(A24,events_2,0))," - ")</f>
        <v xml:space="preserve"> - </v>
      </c>
      <c r="B27" s="85"/>
      <c r="C27" s="85"/>
      <c r="D27" s="85"/>
      <c r="E27" s="85"/>
      <c r="F27" s="85"/>
      <c r="G27" s="85"/>
      <c r="H27" s="85"/>
      <c r="I27" s="85"/>
      <c r="J27" s="74"/>
      <c r="K27" s="74"/>
      <c r="L27" s="74"/>
      <c r="M27" s="74"/>
      <c r="N27" s="74"/>
      <c r="O27" s="74"/>
      <c r="P27" s="74"/>
      <c r="Q27" s="74"/>
      <c r="R27" s="74"/>
      <c r="S27" s="1"/>
      <c r="T27" s="1"/>
      <c r="U27" s="85" t="str">
        <f ca="1">IFERROR(INDEX(events,MATCH(U24,events_2,0))," - ")</f>
        <v xml:space="preserve"> - </v>
      </c>
      <c r="V27" s="85"/>
      <c r="W27" s="85"/>
      <c r="X27" s="85"/>
      <c r="Y27" s="85"/>
      <c r="Z27" s="85"/>
      <c r="AA27" s="85"/>
      <c r="AB27" s="85"/>
      <c r="AC27" s="85"/>
      <c r="AD27" s="74"/>
      <c r="AE27" s="74"/>
      <c r="AF27" s="74"/>
      <c r="AG27" s="74"/>
      <c r="AH27" s="74"/>
      <c r="AI27" s="74"/>
      <c r="AJ27" s="74"/>
      <c r="AK27" s="74"/>
      <c r="AL27" s="74"/>
    </row>
    <row r="28" spans="1:38" ht="15.75" customHeight="1" x14ac:dyDescent="0.2">
      <c r="A28" s="85" t="str">
        <f ca="1">IFERROR(INDEX(events,MATCH(A24,events_3,0))," - ")</f>
        <v xml:space="preserve"> - </v>
      </c>
      <c r="B28" s="85"/>
      <c r="C28" s="85"/>
      <c r="D28" s="85"/>
      <c r="E28" s="85"/>
      <c r="F28" s="85"/>
      <c r="G28" s="85"/>
      <c r="H28" s="85"/>
      <c r="I28" s="85"/>
      <c r="J28" s="74"/>
      <c r="K28" s="74"/>
      <c r="L28" s="74"/>
      <c r="M28" s="74"/>
      <c r="N28" s="74"/>
      <c r="O28" s="74"/>
      <c r="P28" s="74"/>
      <c r="Q28" s="74"/>
      <c r="R28" s="74"/>
      <c r="S28" s="1"/>
      <c r="T28" s="1"/>
      <c r="U28" s="85" t="str">
        <f ca="1">IFERROR(INDEX(events,MATCH(U24,events_3,0))," - ")</f>
        <v xml:space="preserve"> - </v>
      </c>
      <c r="V28" s="85"/>
      <c r="W28" s="85"/>
      <c r="X28" s="85"/>
      <c r="Y28" s="85"/>
      <c r="Z28" s="85"/>
      <c r="AA28" s="85"/>
      <c r="AB28" s="85"/>
      <c r="AC28" s="85"/>
      <c r="AD28" s="74"/>
      <c r="AE28" s="74"/>
      <c r="AF28" s="74"/>
      <c r="AG28" s="74"/>
      <c r="AH28" s="74"/>
      <c r="AI28" s="74"/>
      <c r="AJ28" s="74"/>
      <c r="AK28" s="74"/>
      <c r="AL28" s="74"/>
    </row>
    <row r="29" spans="1:38" ht="15.75" customHeight="1" x14ac:dyDescent="0.2">
      <c r="A29" s="85" t="str">
        <f ca="1">IFERROR(INDEX(events,MATCH(A24,events_4,0))," - ")</f>
        <v xml:space="preserve"> - </v>
      </c>
      <c r="B29" s="85"/>
      <c r="C29" s="85"/>
      <c r="D29" s="85"/>
      <c r="E29" s="85"/>
      <c r="F29" s="85"/>
      <c r="G29" s="85"/>
      <c r="H29" s="85"/>
      <c r="I29" s="85"/>
      <c r="J29" s="74"/>
      <c r="K29" s="74"/>
      <c r="L29" s="74"/>
      <c r="M29" s="74"/>
      <c r="N29" s="74"/>
      <c r="O29" s="74"/>
      <c r="P29" s="74"/>
      <c r="Q29" s="74"/>
      <c r="R29" s="74"/>
      <c r="S29" s="1"/>
      <c r="T29" s="1"/>
      <c r="U29" s="85" t="str">
        <f ca="1">IFERROR(INDEX(events,MATCH(U24,events_4,0))," - ")</f>
        <v xml:space="preserve"> - </v>
      </c>
      <c r="V29" s="85"/>
      <c r="W29" s="85"/>
      <c r="X29" s="85"/>
      <c r="Y29" s="85"/>
      <c r="Z29" s="85"/>
      <c r="AA29" s="85"/>
      <c r="AB29" s="85"/>
      <c r="AC29" s="85"/>
      <c r="AD29" s="74"/>
      <c r="AE29" s="74"/>
      <c r="AF29" s="74"/>
      <c r="AG29" s="74"/>
      <c r="AH29" s="74"/>
      <c r="AI29" s="74"/>
      <c r="AJ29" s="74"/>
      <c r="AK29" s="74"/>
      <c r="AL29" s="74"/>
    </row>
    <row r="30" spans="1:38" ht="15.7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1"/>
      <c r="T30" s="1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</row>
    <row r="31" spans="1:38" ht="15.75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1"/>
      <c r="T31" s="1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</row>
    <row r="32" spans="1:38" ht="15.75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1"/>
      <c r="T32" s="1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</row>
    <row r="33" spans="1:38" ht="15.75" customHeight="1" x14ac:dyDescent="0.2">
      <c r="A33" s="86">
        <f ca="1">A24+1</f>
        <v>44271</v>
      </c>
      <c r="B33" s="86"/>
      <c r="C33" s="86"/>
      <c r="D33" s="86"/>
      <c r="E33" s="86"/>
      <c r="F33" s="86"/>
      <c r="G33" s="86"/>
      <c r="H33" s="86"/>
      <c r="I33" s="86"/>
      <c r="J33" s="74"/>
      <c r="K33" s="74"/>
      <c r="L33" s="74"/>
      <c r="M33" s="74"/>
      <c r="N33" s="74"/>
      <c r="O33" s="74"/>
      <c r="P33" s="74"/>
      <c r="Q33" s="74"/>
      <c r="R33" s="74"/>
      <c r="S33" s="1"/>
      <c r="T33" s="1"/>
      <c r="U33" s="88">
        <f ca="1">U24+1</f>
        <v>44275</v>
      </c>
      <c r="V33" s="88"/>
      <c r="W33" s="88"/>
      <c r="X33" s="88"/>
      <c r="Y33" s="88"/>
      <c r="Z33" s="88"/>
      <c r="AA33" s="88"/>
      <c r="AB33" s="88"/>
      <c r="AC33" s="88"/>
      <c r="AD33" s="73"/>
      <c r="AE33" s="73"/>
      <c r="AF33" s="73"/>
      <c r="AG33" s="73"/>
      <c r="AH33" s="73"/>
      <c r="AI33" s="73"/>
      <c r="AJ33" s="73"/>
      <c r="AK33" s="73"/>
      <c r="AL33" s="73"/>
    </row>
    <row r="34" spans="1:38" ht="15.75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74"/>
      <c r="K34" s="74"/>
      <c r="L34" s="74"/>
      <c r="M34" s="74"/>
      <c r="N34" s="74"/>
      <c r="O34" s="74"/>
      <c r="P34" s="74"/>
      <c r="Q34" s="74"/>
      <c r="R34" s="74"/>
      <c r="S34" s="1"/>
      <c r="T34" s="1"/>
      <c r="U34" s="88"/>
      <c r="V34" s="88"/>
      <c r="W34" s="88"/>
      <c r="X34" s="88"/>
      <c r="Y34" s="88"/>
      <c r="Z34" s="88"/>
      <c r="AA34" s="88"/>
      <c r="AB34" s="88"/>
      <c r="AC34" s="88"/>
      <c r="AD34" s="73"/>
      <c r="AE34" s="73"/>
      <c r="AF34" s="73"/>
      <c r="AG34" s="73"/>
      <c r="AH34" s="73"/>
      <c r="AI34" s="73"/>
      <c r="AJ34" s="73"/>
      <c r="AK34" s="73"/>
      <c r="AL34" s="73"/>
    </row>
    <row r="35" spans="1:38" ht="15.75" customHeight="1" x14ac:dyDescent="0.2">
      <c r="A35" s="85" t="str">
        <f ca="1">IFERROR(INDEX(events,MATCH(A33,events_1,0))," - ")</f>
        <v xml:space="preserve"> - </v>
      </c>
      <c r="B35" s="85"/>
      <c r="C35" s="85"/>
      <c r="D35" s="85"/>
      <c r="E35" s="85"/>
      <c r="F35" s="85"/>
      <c r="G35" s="85"/>
      <c r="H35" s="85"/>
      <c r="I35" s="85"/>
      <c r="J35" s="74"/>
      <c r="K35" s="74"/>
      <c r="L35" s="74"/>
      <c r="M35" s="74"/>
      <c r="N35" s="74"/>
      <c r="O35" s="74"/>
      <c r="P35" s="74"/>
      <c r="Q35" s="74"/>
      <c r="R35" s="74"/>
      <c r="S35" s="1"/>
      <c r="T35" s="1"/>
      <c r="U35" s="87" t="str">
        <f ca="1">IFERROR(INDEX(events,MATCH(U33,events_1,0))," - ")</f>
        <v>Vernal equinox (GMT)</v>
      </c>
      <c r="V35" s="87"/>
      <c r="W35" s="87"/>
      <c r="X35" s="87"/>
      <c r="Y35" s="87"/>
      <c r="Z35" s="87"/>
      <c r="AA35" s="87"/>
      <c r="AB35" s="87"/>
      <c r="AC35" s="87"/>
      <c r="AD35" s="73"/>
      <c r="AE35" s="73"/>
      <c r="AF35" s="73"/>
      <c r="AG35" s="73"/>
      <c r="AH35" s="73"/>
      <c r="AI35" s="73"/>
      <c r="AJ35" s="73"/>
      <c r="AK35" s="73"/>
      <c r="AL35" s="73"/>
    </row>
    <row r="36" spans="1:38" ht="15.75" customHeight="1" x14ac:dyDescent="0.2">
      <c r="A36" s="85" t="str">
        <f ca="1">IFERROR(INDEX(events,MATCH(A33,events_2,0))," - ")</f>
        <v xml:space="preserve"> - </v>
      </c>
      <c r="B36" s="85"/>
      <c r="C36" s="85"/>
      <c r="D36" s="85"/>
      <c r="E36" s="85"/>
      <c r="F36" s="85"/>
      <c r="G36" s="85"/>
      <c r="H36" s="85"/>
      <c r="I36" s="85"/>
      <c r="J36" s="74"/>
      <c r="K36" s="74"/>
      <c r="L36" s="74"/>
      <c r="M36" s="74"/>
      <c r="N36" s="74"/>
      <c r="O36" s="74"/>
      <c r="P36" s="74"/>
      <c r="Q36" s="74"/>
      <c r="R36" s="74"/>
      <c r="S36" s="1"/>
      <c r="T36" s="1"/>
      <c r="U36" s="87" t="str">
        <f ca="1">IFERROR(INDEX(events,MATCH(U33,events_2,0))," - ")</f>
        <v xml:space="preserve"> - </v>
      </c>
      <c r="V36" s="87"/>
      <c r="W36" s="87"/>
      <c r="X36" s="87"/>
      <c r="Y36" s="87"/>
      <c r="Z36" s="87"/>
      <c r="AA36" s="87"/>
      <c r="AB36" s="87"/>
      <c r="AC36" s="87"/>
      <c r="AD36" s="73"/>
      <c r="AE36" s="73"/>
      <c r="AF36" s="73"/>
      <c r="AG36" s="73"/>
      <c r="AH36" s="73"/>
      <c r="AI36" s="73"/>
      <c r="AJ36" s="73"/>
      <c r="AK36" s="73"/>
      <c r="AL36" s="73"/>
    </row>
    <row r="37" spans="1:38" ht="15.75" customHeight="1" x14ac:dyDescent="0.2">
      <c r="A37" s="85" t="str">
        <f ca="1">IFERROR(INDEX(events,MATCH(A33,events_3,0))," - ")</f>
        <v xml:space="preserve"> - </v>
      </c>
      <c r="B37" s="85"/>
      <c r="C37" s="85"/>
      <c r="D37" s="85"/>
      <c r="E37" s="85"/>
      <c r="F37" s="85"/>
      <c r="G37" s="85"/>
      <c r="H37" s="85"/>
      <c r="I37" s="85"/>
      <c r="J37" s="74"/>
      <c r="K37" s="74"/>
      <c r="L37" s="74"/>
      <c r="M37" s="74"/>
      <c r="N37" s="74"/>
      <c r="O37" s="74"/>
      <c r="P37" s="74"/>
      <c r="Q37" s="74"/>
      <c r="R37" s="74"/>
      <c r="S37" s="1"/>
      <c r="T37" s="1"/>
      <c r="U37" s="87" t="str">
        <f ca="1">IFERROR(INDEX(events,MATCH(U33,events_3,0))," - ")</f>
        <v xml:space="preserve"> - </v>
      </c>
      <c r="V37" s="87"/>
      <c r="W37" s="87"/>
      <c r="X37" s="87"/>
      <c r="Y37" s="87"/>
      <c r="Z37" s="87"/>
      <c r="AA37" s="87"/>
      <c r="AB37" s="87"/>
      <c r="AC37" s="87"/>
      <c r="AD37" s="73"/>
      <c r="AE37" s="73"/>
      <c r="AF37" s="73"/>
      <c r="AG37" s="73"/>
      <c r="AH37" s="73"/>
      <c r="AI37" s="73"/>
      <c r="AJ37" s="73"/>
      <c r="AK37" s="73"/>
      <c r="AL37" s="73"/>
    </row>
    <row r="38" spans="1:38" ht="15.75" customHeight="1" x14ac:dyDescent="0.2">
      <c r="A38" s="85" t="str">
        <f ca="1">IFERROR(INDEX(events,MATCH(A33,events_4,0))," - ")</f>
        <v xml:space="preserve"> - </v>
      </c>
      <c r="B38" s="85"/>
      <c r="C38" s="85"/>
      <c r="D38" s="85"/>
      <c r="E38" s="85"/>
      <c r="F38" s="85"/>
      <c r="G38" s="85"/>
      <c r="H38" s="85"/>
      <c r="I38" s="85"/>
      <c r="J38" s="74"/>
      <c r="K38" s="74"/>
      <c r="L38" s="74"/>
      <c r="M38" s="74"/>
      <c r="N38" s="74"/>
      <c r="O38" s="74"/>
      <c r="P38" s="74"/>
      <c r="Q38" s="74"/>
      <c r="R38" s="74"/>
      <c r="S38" s="1"/>
      <c r="T38" s="1"/>
      <c r="U38" s="87" t="str">
        <f ca="1">IFERROR(INDEX(events,MATCH(U33,events_4,0))," - ")</f>
        <v xml:space="preserve"> - </v>
      </c>
      <c r="V38" s="87"/>
      <c r="W38" s="87"/>
      <c r="X38" s="87"/>
      <c r="Y38" s="87"/>
      <c r="Z38" s="87"/>
      <c r="AA38" s="87"/>
      <c r="AB38" s="87"/>
      <c r="AC38" s="87"/>
      <c r="AD38" s="73"/>
      <c r="AE38" s="73"/>
      <c r="AF38" s="73"/>
      <c r="AG38" s="73"/>
      <c r="AH38" s="73"/>
      <c r="AI38" s="73"/>
      <c r="AJ38" s="73"/>
      <c r="AK38" s="73"/>
      <c r="AL38" s="73"/>
    </row>
    <row r="39" spans="1:38" ht="15.75" customHeight="1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1"/>
      <c r="T39" s="1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</row>
    <row r="40" spans="1:38" ht="15.75" customHeight="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1"/>
      <c r="T40" s="1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</row>
  </sheetData>
  <mergeCells count="45">
    <mergeCell ref="A36:I36"/>
    <mergeCell ref="U36:AC36"/>
    <mergeCell ref="A37:I37"/>
    <mergeCell ref="U37:AC37"/>
    <mergeCell ref="A38:I38"/>
    <mergeCell ref="U38:AC38"/>
    <mergeCell ref="A29:I29"/>
    <mergeCell ref="U29:AC29"/>
    <mergeCell ref="A33:I34"/>
    <mergeCell ref="U33:AC34"/>
    <mergeCell ref="A35:I35"/>
    <mergeCell ref="U35:AC35"/>
    <mergeCell ref="A26:I26"/>
    <mergeCell ref="U26:AC26"/>
    <mergeCell ref="A27:I27"/>
    <mergeCell ref="U27:AC27"/>
    <mergeCell ref="A28:I28"/>
    <mergeCell ref="U28:AC28"/>
    <mergeCell ref="A19:I19"/>
    <mergeCell ref="U19:AC19"/>
    <mergeCell ref="A20:I20"/>
    <mergeCell ref="U20:AC20"/>
    <mergeCell ref="A24:I25"/>
    <mergeCell ref="U24:AC25"/>
    <mergeCell ref="A18:I18"/>
    <mergeCell ref="U18:AC18"/>
    <mergeCell ref="J8:M9"/>
    <mergeCell ref="N8:N9"/>
    <mergeCell ref="O8:R9"/>
    <mergeCell ref="U8:AC8"/>
    <mergeCell ref="U9:AC9"/>
    <mergeCell ref="U10:AC10"/>
    <mergeCell ref="U11:AC11"/>
    <mergeCell ref="A15:I16"/>
    <mergeCell ref="U15:AC16"/>
    <mergeCell ref="A17:I17"/>
    <mergeCell ref="U17:AC17"/>
    <mergeCell ref="A6:G6"/>
    <mergeCell ref="J6:R7"/>
    <mergeCell ref="U6:AC7"/>
    <mergeCell ref="AF1:AL1"/>
    <mergeCell ref="AN1:AN4"/>
    <mergeCell ref="A2:I2"/>
    <mergeCell ref="D4:I4"/>
    <mergeCell ref="M4:N4"/>
  </mergeCells>
  <conditionalFormatting sqref="A8:G13">
    <cfRule type="expression" dxfId="8" priority="1">
      <formula>MONTH(A8)&lt;&gt;MONTH($A$6)</formula>
    </cfRule>
    <cfRule type="cellIs" dxfId="7" priority="2" operator="between">
      <formula>$J$8</formula>
      <formula>$O$8</formula>
    </cfRule>
    <cfRule type="expression" dxfId="6" priority="3" stopIfTrue="1">
      <formula>AND(NOT(A8=""),NOT(ISERROR(MATCH(A8,events_1,0))))</formula>
    </cfRule>
  </conditionalFormatting>
  <hyperlinks>
    <hyperlink ref="A2" r:id="rId1" display="More Calendars" xr:uid="{2F7C409A-AFED-4E71-8D79-D6401D396255}"/>
    <hyperlink ref="A2:I2" r:id="rId2" display="Weekly Planner" xr:uid="{96395478-622F-4B16-BBF3-14B2EB96A74A}"/>
  </hyperlinks>
  <printOptions horizontalCentered="1"/>
  <pageMargins left="0.5" right="0.5" top="0.5" bottom="0.5" header="0.3" footer="0.3"/>
  <pageSetup orientation="landscape" r:id="rId3"/>
  <headerFooter>
    <oddFooter>&amp;L&amp;8&amp;K01+046© 2021 Vertex42 LLC&amp;R&amp;8&amp;K01+046https://www.vertex42.com/calendars/weekly-planner.html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F00B-5C7F-4F38-959D-109084C5C583}">
  <dimension ref="A1:AN40"/>
  <sheetViews>
    <sheetView showGridLines="0" zoomScaleNormal="100" workbookViewId="0"/>
  </sheetViews>
  <sheetFormatPr defaultRowHeight="12.75" x14ac:dyDescent="0.2"/>
  <cols>
    <col min="1" max="18" width="3.42578125" style="58" customWidth="1"/>
    <col min="19" max="20" width="2.85546875" style="58" customWidth="1"/>
    <col min="21" max="38" width="3.42578125" style="58" customWidth="1"/>
    <col min="39" max="39" width="3.7109375" style="58" customWidth="1"/>
    <col min="40" max="40" width="41.85546875" style="58" customWidth="1"/>
    <col min="41" max="16384" width="9.140625" style="58"/>
  </cols>
  <sheetData>
    <row r="1" spans="1:40" ht="24.75" customHeight="1" x14ac:dyDescent="0.2">
      <c r="A1" s="34" t="s">
        <v>101</v>
      </c>
      <c r="B1" s="35"/>
      <c r="C1" s="35"/>
      <c r="D1" s="35"/>
      <c r="E1" s="35"/>
      <c r="F1" s="35"/>
      <c r="G1" s="35"/>
      <c r="H1" s="35"/>
      <c r="I1" s="35"/>
      <c r="J1" s="36"/>
      <c r="K1" s="37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94" t="s">
        <v>92</v>
      </c>
      <c r="AG1" s="94"/>
      <c r="AH1" s="94"/>
      <c r="AI1" s="94"/>
      <c r="AJ1" s="94"/>
      <c r="AK1" s="94"/>
      <c r="AL1" s="94"/>
      <c r="AN1" s="76" t="s">
        <v>106</v>
      </c>
    </row>
    <row r="2" spans="1:40" x14ac:dyDescent="0.2">
      <c r="A2" s="77" t="s">
        <v>105</v>
      </c>
      <c r="B2" s="77"/>
      <c r="C2" s="77"/>
      <c r="D2" s="77"/>
      <c r="E2" s="77"/>
      <c r="F2" s="77"/>
      <c r="G2" s="77"/>
      <c r="H2" s="77"/>
      <c r="I2" s="77"/>
      <c r="J2" s="48"/>
      <c r="K2" s="48"/>
      <c r="L2" s="48"/>
      <c r="M2" s="48"/>
      <c r="N2" s="48"/>
      <c r="O2" s="48"/>
      <c r="P2" s="48"/>
      <c r="Q2" s="48"/>
      <c r="R2" s="2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72" t="s">
        <v>102</v>
      </c>
      <c r="AN2" s="76"/>
    </row>
    <row r="3" spans="1:40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N3" s="76"/>
    </row>
    <row r="4" spans="1:40" x14ac:dyDescent="0.2">
      <c r="A4" s="48"/>
      <c r="B4" s="48"/>
      <c r="C4" s="40" t="s">
        <v>77</v>
      </c>
      <c r="D4" s="78" cm="1">
        <f t="array" aca="1" ref="D4" ca="1">Week1!$D$4+7*(MID(CELL("filename",A1),FIND("]",CELL("filename",A1))+1,255)-1)</f>
        <v>44276</v>
      </c>
      <c r="E4" s="79"/>
      <c r="F4" s="79"/>
      <c r="G4" s="79"/>
      <c r="H4" s="79"/>
      <c r="I4" s="80"/>
      <c r="J4" s="48"/>
      <c r="K4" s="48"/>
      <c r="L4" s="40" t="s">
        <v>78</v>
      </c>
      <c r="M4" s="81">
        <v>1</v>
      </c>
      <c r="N4" s="82"/>
      <c r="O4" s="41" t="s">
        <v>84</v>
      </c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N4" s="76"/>
    </row>
    <row r="5" spans="1:40" x14ac:dyDescent="0.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40" ht="15.75" customHeight="1" x14ac:dyDescent="0.2">
      <c r="A6" s="93">
        <f ca="1">DATE(YEAR(J8),MONTH(J8),1)</f>
        <v>44256</v>
      </c>
      <c r="B6" s="93"/>
      <c r="C6" s="93"/>
      <c r="D6" s="93"/>
      <c r="E6" s="93"/>
      <c r="F6" s="93"/>
      <c r="G6" s="93"/>
      <c r="J6" s="83" t="s">
        <v>100</v>
      </c>
      <c r="K6" s="83"/>
      <c r="L6" s="83"/>
      <c r="M6" s="83"/>
      <c r="N6" s="83"/>
      <c r="O6" s="83"/>
      <c r="P6" s="83"/>
      <c r="Q6" s="83"/>
      <c r="R6" s="83"/>
      <c r="S6" s="1"/>
      <c r="T6" s="1"/>
      <c r="U6" s="86">
        <f ca="1">A33+1</f>
        <v>44279</v>
      </c>
      <c r="V6" s="86"/>
      <c r="W6" s="86"/>
      <c r="X6" s="86"/>
      <c r="Y6" s="86"/>
      <c r="Z6" s="86"/>
      <c r="AA6" s="86"/>
      <c r="AB6" s="86"/>
      <c r="AC6" s="86"/>
      <c r="AD6" s="74"/>
      <c r="AE6" s="74"/>
      <c r="AF6" s="74"/>
      <c r="AG6" s="74"/>
      <c r="AH6" s="74"/>
      <c r="AI6" s="74"/>
      <c r="AJ6" s="74"/>
      <c r="AK6" s="74"/>
      <c r="AL6" s="74"/>
      <c r="AN6" s="54"/>
    </row>
    <row r="7" spans="1:40" ht="15.75" customHeight="1" x14ac:dyDescent="0.2">
      <c r="A7" s="69" t="str">
        <f>CHOOSE(1+MOD($M$4+1-2,7),"Su","M","Tu","W","Th","F","Sa")</f>
        <v>Su</v>
      </c>
      <c r="B7" s="69" t="str">
        <f>CHOOSE(1+MOD($M$4+2-2,7),"Su","M","Tu","W","Th","F","Sa")</f>
        <v>M</v>
      </c>
      <c r="C7" s="69" t="str">
        <f>CHOOSE(1+MOD($M$4+3-2,7),"Su","M","Tu","W","Th","F","Sa")</f>
        <v>Tu</v>
      </c>
      <c r="D7" s="69" t="str">
        <f>CHOOSE(1+MOD($M$4+4-2,7),"Su","M","Tu","W","Th","F","Sa")</f>
        <v>W</v>
      </c>
      <c r="E7" s="69" t="str">
        <f>CHOOSE(1+MOD($M$4+5-2,7),"Su","M","Tu","W","Th","F","Sa")</f>
        <v>Th</v>
      </c>
      <c r="F7" s="69" t="str">
        <f>CHOOSE(1+MOD($M$4+6-2,7),"Su","M","Tu","W","Th","F","Sa")</f>
        <v>F</v>
      </c>
      <c r="G7" s="69" t="str">
        <f>CHOOSE(1+MOD($M$4+7-2,7),"Su","M","Tu","W","Th","F","Sa")</f>
        <v>Sa</v>
      </c>
      <c r="J7" s="84"/>
      <c r="K7" s="84"/>
      <c r="L7" s="84"/>
      <c r="M7" s="84"/>
      <c r="N7" s="84"/>
      <c r="O7" s="84"/>
      <c r="P7" s="84"/>
      <c r="Q7" s="84"/>
      <c r="R7" s="84"/>
      <c r="S7" s="1"/>
      <c r="T7" s="1"/>
      <c r="U7" s="86"/>
      <c r="V7" s="86"/>
      <c r="W7" s="86"/>
      <c r="X7" s="86"/>
      <c r="Y7" s="86"/>
      <c r="Z7" s="86"/>
      <c r="AA7" s="86"/>
      <c r="AB7" s="86"/>
      <c r="AC7" s="86"/>
      <c r="AD7" s="74"/>
      <c r="AE7" s="74"/>
      <c r="AF7" s="74"/>
      <c r="AG7" s="74"/>
      <c r="AH7" s="74"/>
      <c r="AI7" s="74"/>
      <c r="AJ7" s="74"/>
      <c r="AK7" s="74"/>
      <c r="AL7" s="74"/>
      <c r="AN7" s="54"/>
    </row>
    <row r="8" spans="1:40" ht="15.75" customHeight="1" x14ac:dyDescent="0.2">
      <c r="A8" s="50">
        <f ca="1">$A$6-(WEEKDAY($A$6,1)-($M$4-1))-IF((WEEKDAY($A$6,1)-($M$4-1))&lt;=0,7,0)+1</f>
        <v>44255</v>
      </c>
      <c r="B8" s="50">
        <f t="shared" ref="B8:B13" ca="1" si="0">A8+1</f>
        <v>44256</v>
      </c>
      <c r="C8" s="50">
        <f t="shared" ref="C8:G13" ca="1" si="1">B8+1</f>
        <v>44257</v>
      </c>
      <c r="D8" s="50">
        <f t="shared" ca="1" si="1"/>
        <v>44258</v>
      </c>
      <c r="E8" s="50">
        <f t="shared" ca="1" si="1"/>
        <v>44259</v>
      </c>
      <c r="F8" s="50">
        <f t="shared" ca="1" si="1"/>
        <v>44260</v>
      </c>
      <c r="G8" s="50">
        <f t="shared" ca="1" si="1"/>
        <v>44261</v>
      </c>
      <c r="J8" s="89">
        <f ca="1">D4</f>
        <v>44276</v>
      </c>
      <c r="K8" s="89"/>
      <c r="L8" s="89"/>
      <c r="M8" s="89"/>
      <c r="N8" s="91" t="s">
        <v>99</v>
      </c>
      <c r="O8" s="89">
        <f ca="1">J8+6</f>
        <v>44282</v>
      </c>
      <c r="P8" s="89"/>
      <c r="Q8" s="89"/>
      <c r="R8" s="89"/>
      <c r="S8" s="39"/>
      <c r="T8" s="1"/>
      <c r="U8" s="85" t="str">
        <f ca="1">IFERROR(INDEX(events,MATCH(U6,events_1,0))," - ")</f>
        <v xml:space="preserve"> - </v>
      </c>
      <c r="V8" s="85"/>
      <c r="W8" s="85"/>
      <c r="X8" s="85"/>
      <c r="Y8" s="85"/>
      <c r="Z8" s="85"/>
      <c r="AA8" s="85"/>
      <c r="AB8" s="85"/>
      <c r="AC8" s="85"/>
      <c r="AD8" s="74"/>
      <c r="AE8" s="74"/>
      <c r="AF8" s="74"/>
      <c r="AG8" s="74"/>
      <c r="AH8" s="74"/>
      <c r="AI8" s="74"/>
      <c r="AJ8" s="74"/>
      <c r="AK8" s="74"/>
      <c r="AL8" s="74"/>
      <c r="AN8" s="54"/>
    </row>
    <row r="9" spans="1:40" ht="15.75" customHeight="1" x14ac:dyDescent="0.2">
      <c r="A9" s="50">
        <f ca="1">G8+1</f>
        <v>44262</v>
      </c>
      <c r="B9" s="50">
        <f t="shared" ca="1" si="0"/>
        <v>44263</v>
      </c>
      <c r="C9" s="50">
        <f t="shared" ca="1" si="1"/>
        <v>44264</v>
      </c>
      <c r="D9" s="50">
        <f t="shared" ca="1" si="1"/>
        <v>44265</v>
      </c>
      <c r="E9" s="50">
        <f t="shared" ca="1" si="1"/>
        <v>44266</v>
      </c>
      <c r="F9" s="50">
        <f t="shared" ca="1" si="1"/>
        <v>44267</v>
      </c>
      <c r="G9" s="50">
        <f t="shared" ca="1" si="1"/>
        <v>44268</v>
      </c>
      <c r="J9" s="90"/>
      <c r="K9" s="90"/>
      <c r="L9" s="90"/>
      <c r="M9" s="90"/>
      <c r="N9" s="92"/>
      <c r="O9" s="90"/>
      <c r="P9" s="90"/>
      <c r="Q9" s="90"/>
      <c r="R9" s="90"/>
      <c r="S9" s="1"/>
      <c r="T9" s="1"/>
      <c r="U9" s="85" t="str">
        <f ca="1">IFERROR(INDEX(events,MATCH(U6,events_2,0))," - ")</f>
        <v xml:space="preserve"> - </v>
      </c>
      <c r="V9" s="85"/>
      <c r="W9" s="85"/>
      <c r="X9" s="85"/>
      <c r="Y9" s="85"/>
      <c r="Z9" s="85"/>
      <c r="AA9" s="85"/>
      <c r="AB9" s="85"/>
      <c r="AC9" s="85"/>
      <c r="AD9" s="74"/>
      <c r="AE9" s="74"/>
      <c r="AF9" s="74"/>
      <c r="AG9" s="74"/>
      <c r="AH9" s="74"/>
      <c r="AI9" s="74"/>
      <c r="AJ9" s="74"/>
      <c r="AK9" s="74"/>
      <c r="AL9" s="74"/>
      <c r="AN9" s="54"/>
    </row>
    <row r="10" spans="1:40" ht="15.75" customHeight="1" x14ac:dyDescent="0.2">
      <c r="A10" s="50">
        <f ca="1">G9+1</f>
        <v>44269</v>
      </c>
      <c r="B10" s="50">
        <f t="shared" ca="1" si="0"/>
        <v>44270</v>
      </c>
      <c r="C10" s="50">
        <f t="shared" ca="1" si="1"/>
        <v>44271</v>
      </c>
      <c r="D10" s="50">
        <f t="shared" ca="1" si="1"/>
        <v>44272</v>
      </c>
      <c r="E10" s="50">
        <f t="shared" ca="1" si="1"/>
        <v>44273</v>
      </c>
      <c r="F10" s="50">
        <f t="shared" ca="1" si="1"/>
        <v>44274</v>
      </c>
      <c r="G10" s="50">
        <f t="shared" ca="1" si="1"/>
        <v>44275</v>
      </c>
      <c r="J10" s="1"/>
      <c r="K10" s="1"/>
      <c r="L10" s="1"/>
      <c r="M10" s="1"/>
      <c r="N10" s="1"/>
      <c r="O10" s="1"/>
      <c r="P10" s="1"/>
      <c r="Q10" s="1"/>
      <c r="R10" s="70"/>
      <c r="S10" s="1"/>
      <c r="T10" s="1"/>
      <c r="U10" s="85" t="str">
        <f ca="1">IFERROR(INDEX(events,MATCH(U6,events_3,0))," - ")</f>
        <v xml:space="preserve"> - </v>
      </c>
      <c r="V10" s="85"/>
      <c r="W10" s="85"/>
      <c r="X10" s="85"/>
      <c r="Y10" s="85"/>
      <c r="Z10" s="85"/>
      <c r="AA10" s="85"/>
      <c r="AB10" s="85"/>
      <c r="AC10" s="85"/>
      <c r="AD10" s="74"/>
      <c r="AE10" s="74"/>
      <c r="AF10" s="74"/>
      <c r="AG10" s="74"/>
      <c r="AH10" s="74"/>
      <c r="AI10" s="74"/>
      <c r="AJ10" s="74"/>
      <c r="AK10" s="74"/>
      <c r="AL10" s="74"/>
    </row>
    <row r="11" spans="1:40" ht="15.75" customHeight="1" x14ac:dyDescent="0.2">
      <c r="A11" s="50">
        <f ca="1">G10+1</f>
        <v>44276</v>
      </c>
      <c r="B11" s="50">
        <f t="shared" ca="1" si="0"/>
        <v>44277</v>
      </c>
      <c r="C11" s="50">
        <f t="shared" ca="1" si="1"/>
        <v>44278</v>
      </c>
      <c r="D11" s="50">
        <f t="shared" ca="1" si="1"/>
        <v>44279</v>
      </c>
      <c r="E11" s="50">
        <f t="shared" ca="1" si="1"/>
        <v>44280</v>
      </c>
      <c r="F11" s="50">
        <f t="shared" ca="1" si="1"/>
        <v>44281</v>
      </c>
      <c r="G11" s="50">
        <f t="shared" ca="1" si="1"/>
        <v>44282</v>
      </c>
      <c r="J11" s="71"/>
      <c r="K11" s="1"/>
      <c r="L11" s="1"/>
      <c r="M11" s="1"/>
      <c r="N11" s="1"/>
      <c r="O11" s="1"/>
      <c r="P11" s="1"/>
      <c r="Q11" s="1"/>
      <c r="R11" s="1"/>
      <c r="S11" s="1"/>
      <c r="T11" s="1"/>
      <c r="U11" s="85" t="str">
        <f ca="1">IFERROR(INDEX(events,MATCH(U6,events_4,0))," - ")</f>
        <v xml:space="preserve"> - </v>
      </c>
      <c r="V11" s="85"/>
      <c r="W11" s="85"/>
      <c r="X11" s="85"/>
      <c r="Y11" s="85"/>
      <c r="Z11" s="85"/>
      <c r="AA11" s="85"/>
      <c r="AB11" s="85"/>
      <c r="AC11" s="85"/>
      <c r="AD11" s="74"/>
      <c r="AE11" s="74"/>
      <c r="AF11" s="74"/>
      <c r="AG11" s="74"/>
      <c r="AH11" s="74"/>
      <c r="AI11" s="74"/>
      <c r="AJ11" s="74"/>
      <c r="AK11" s="74"/>
      <c r="AL11" s="74"/>
    </row>
    <row r="12" spans="1:40" ht="15.75" customHeight="1" x14ac:dyDescent="0.2">
      <c r="A12" s="50">
        <f ca="1">G11+1</f>
        <v>44283</v>
      </c>
      <c r="B12" s="50">
        <f t="shared" ca="1" si="0"/>
        <v>44284</v>
      </c>
      <c r="C12" s="50">
        <f t="shared" ca="1" si="1"/>
        <v>44285</v>
      </c>
      <c r="D12" s="50">
        <f t="shared" ca="1" si="1"/>
        <v>44286</v>
      </c>
      <c r="E12" s="50">
        <f t="shared" ca="1" si="1"/>
        <v>44287</v>
      </c>
      <c r="F12" s="50">
        <f t="shared" ca="1" si="1"/>
        <v>44288</v>
      </c>
      <c r="G12" s="50">
        <f t="shared" ca="1" si="1"/>
        <v>44289</v>
      </c>
      <c r="H12" s="1"/>
      <c r="I12" s="1"/>
      <c r="J12" s="1"/>
      <c r="K12" s="1"/>
      <c r="S12" s="1"/>
      <c r="T12" s="1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</row>
    <row r="13" spans="1:40" ht="15.75" customHeight="1" x14ac:dyDescent="0.2">
      <c r="A13" s="50">
        <f ca="1">G12+1</f>
        <v>44290</v>
      </c>
      <c r="B13" s="50">
        <f t="shared" ca="1" si="0"/>
        <v>44291</v>
      </c>
      <c r="C13" s="50">
        <f t="shared" ca="1" si="1"/>
        <v>44292</v>
      </c>
      <c r="D13" s="50">
        <f t="shared" ca="1" si="1"/>
        <v>44293</v>
      </c>
      <c r="E13" s="50">
        <f t="shared" ca="1" si="1"/>
        <v>44294</v>
      </c>
      <c r="F13" s="50">
        <f t="shared" ca="1" si="1"/>
        <v>44295</v>
      </c>
      <c r="G13" s="50">
        <f t="shared" ca="1" si="1"/>
        <v>44296</v>
      </c>
      <c r="H13" s="1"/>
      <c r="I13" s="1"/>
      <c r="J13" s="1"/>
      <c r="K13" s="1"/>
      <c r="S13" s="1"/>
      <c r="T13" s="1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</row>
    <row r="14" spans="1:40" ht="15.75" customHeight="1" x14ac:dyDescent="0.2"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</row>
    <row r="15" spans="1:40" ht="15.75" customHeight="1" x14ac:dyDescent="0.2">
      <c r="A15" s="88">
        <f ca="1">J8</f>
        <v>44276</v>
      </c>
      <c r="B15" s="88"/>
      <c r="C15" s="88"/>
      <c r="D15" s="88"/>
      <c r="E15" s="88"/>
      <c r="F15" s="88"/>
      <c r="G15" s="88"/>
      <c r="H15" s="88"/>
      <c r="I15" s="88"/>
      <c r="J15" s="73"/>
      <c r="K15" s="73"/>
      <c r="L15" s="73"/>
      <c r="M15" s="73"/>
      <c r="N15" s="73"/>
      <c r="O15" s="73"/>
      <c r="P15" s="73"/>
      <c r="Q15" s="73"/>
      <c r="R15" s="73"/>
      <c r="S15" s="1"/>
      <c r="T15" s="1"/>
      <c r="U15" s="86">
        <f ca="1">U6+1</f>
        <v>44280</v>
      </c>
      <c r="V15" s="86"/>
      <c r="W15" s="86"/>
      <c r="X15" s="86"/>
      <c r="Y15" s="86"/>
      <c r="Z15" s="86"/>
      <c r="AA15" s="86"/>
      <c r="AB15" s="86"/>
      <c r="AC15" s="86"/>
      <c r="AD15" s="74"/>
      <c r="AE15" s="74"/>
      <c r="AF15" s="74"/>
      <c r="AG15" s="74"/>
      <c r="AH15" s="74"/>
      <c r="AI15" s="74"/>
      <c r="AJ15" s="74"/>
      <c r="AK15" s="74"/>
      <c r="AL15" s="74"/>
    </row>
    <row r="16" spans="1:40" ht="15.75" customHeight="1" x14ac:dyDescent="0.2">
      <c r="A16" s="88"/>
      <c r="B16" s="88"/>
      <c r="C16" s="88"/>
      <c r="D16" s="88"/>
      <c r="E16" s="88"/>
      <c r="F16" s="88"/>
      <c r="G16" s="88"/>
      <c r="H16" s="88"/>
      <c r="I16" s="88"/>
      <c r="J16" s="73"/>
      <c r="K16" s="73"/>
      <c r="L16" s="73"/>
      <c r="M16" s="73"/>
      <c r="N16" s="73"/>
      <c r="O16" s="73"/>
      <c r="P16" s="73"/>
      <c r="Q16" s="73"/>
      <c r="R16" s="73"/>
      <c r="S16" s="1"/>
      <c r="T16" s="1"/>
      <c r="U16" s="86"/>
      <c r="V16" s="86"/>
      <c r="W16" s="86"/>
      <c r="X16" s="86"/>
      <c r="Y16" s="86"/>
      <c r="Z16" s="86"/>
      <c r="AA16" s="86"/>
      <c r="AB16" s="86"/>
      <c r="AC16" s="86"/>
      <c r="AD16" s="74"/>
      <c r="AE16" s="74"/>
      <c r="AF16" s="74"/>
      <c r="AG16" s="74"/>
      <c r="AH16" s="74"/>
      <c r="AI16" s="74"/>
      <c r="AJ16" s="74"/>
      <c r="AK16" s="74"/>
      <c r="AL16" s="74"/>
    </row>
    <row r="17" spans="1:38" ht="15.75" customHeight="1" x14ac:dyDescent="0.2">
      <c r="A17" s="87" t="str">
        <f ca="1">IFERROR(INDEX(events,MATCH(A15,events_1,0))," - ")</f>
        <v xml:space="preserve"> - </v>
      </c>
      <c r="B17" s="87"/>
      <c r="C17" s="87"/>
      <c r="D17" s="87"/>
      <c r="E17" s="87"/>
      <c r="F17" s="87"/>
      <c r="G17" s="87"/>
      <c r="H17" s="87"/>
      <c r="I17" s="87"/>
      <c r="J17" s="73"/>
      <c r="K17" s="73"/>
      <c r="L17" s="73"/>
      <c r="M17" s="73"/>
      <c r="N17" s="73"/>
      <c r="O17" s="73"/>
      <c r="P17" s="73"/>
      <c r="Q17" s="73"/>
      <c r="R17" s="73"/>
      <c r="S17" s="1"/>
      <c r="T17" s="1"/>
      <c r="U17" s="85" t="str">
        <f ca="1">IFERROR(INDEX(events,MATCH(U15,events_1,0))," - ")</f>
        <v xml:space="preserve"> - </v>
      </c>
      <c r="V17" s="85"/>
      <c r="W17" s="85"/>
      <c r="X17" s="85"/>
      <c r="Y17" s="85"/>
      <c r="Z17" s="85"/>
      <c r="AA17" s="85"/>
      <c r="AB17" s="85"/>
      <c r="AC17" s="85"/>
      <c r="AD17" s="74"/>
      <c r="AE17" s="74"/>
      <c r="AF17" s="74"/>
      <c r="AG17" s="74"/>
      <c r="AH17" s="74"/>
      <c r="AI17" s="74"/>
      <c r="AJ17" s="74"/>
      <c r="AK17" s="74"/>
      <c r="AL17" s="74"/>
    </row>
    <row r="18" spans="1:38" ht="15.75" customHeight="1" x14ac:dyDescent="0.2">
      <c r="A18" s="87" t="str">
        <f ca="1">IFERROR(INDEX(events,MATCH(A15,events_2,0))," - ")</f>
        <v xml:space="preserve"> - </v>
      </c>
      <c r="B18" s="87"/>
      <c r="C18" s="87"/>
      <c r="D18" s="87"/>
      <c r="E18" s="87"/>
      <c r="F18" s="87"/>
      <c r="G18" s="87"/>
      <c r="H18" s="87"/>
      <c r="I18" s="87"/>
      <c r="J18" s="73"/>
      <c r="K18" s="73"/>
      <c r="L18" s="73"/>
      <c r="M18" s="73"/>
      <c r="N18" s="73"/>
      <c r="O18" s="73"/>
      <c r="P18" s="73"/>
      <c r="Q18" s="73"/>
      <c r="R18" s="73"/>
      <c r="S18" s="1"/>
      <c r="T18" s="1"/>
      <c r="U18" s="85" t="str">
        <f ca="1">IFERROR(INDEX(events,MATCH(U15,events_2,0))," - ")</f>
        <v xml:space="preserve"> - </v>
      </c>
      <c r="V18" s="85"/>
      <c r="W18" s="85"/>
      <c r="X18" s="85"/>
      <c r="Y18" s="85"/>
      <c r="Z18" s="85"/>
      <c r="AA18" s="85"/>
      <c r="AB18" s="85"/>
      <c r="AC18" s="85"/>
      <c r="AD18" s="74"/>
      <c r="AE18" s="74"/>
      <c r="AF18" s="74"/>
      <c r="AG18" s="74"/>
      <c r="AH18" s="74"/>
      <c r="AI18" s="74"/>
      <c r="AJ18" s="74"/>
      <c r="AK18" s="74"/>
      <c r="AL18" s="74"/>
    </row>
    <row r="19" spans="1:38" ht="15.75" customHeight="1" x14ac:dyDescent="0.2">
      <c r="A19" s="87" t="str">
        <f ca="1">IFERROR(INDEX(events,MATCH(A15,events_3,0))," - ")</f>
        <v xml:space="preserve"> - </v>
      </c>
      <c r="B19" s="87"/>
      <c r="C19" s="87"/>
      <c r="D19" s="87"/>
      <c r="E19" s="87"/>
      <c r="F19" s="87"/>
      <c r="G19" s="87"/>
      <c r="H19" s="87"/>
      <c r="I19" s="87"/>
      <c r="J19" s="73"/>
      <c r="K19" s="73"/>
      <c r="L19" s="73"/>
      <c r="M19" s="73"/>
      <c r="N19" s="73"/>
      <c r="O19" s="73"/>
      <c r="P19" s="73"/>
      <c r="Q19" s="73"/>
      <c r="R19" s="73"/>
      <c r="S19" s="1"/>
      <c r="T19" s="1"/>
      <c r="U19" s="85" t="str">
        <f ca="1">IFERROR(INDEX(events,MATCH(U15,events_3,0))," - ")</f>
        <v xml:space="preserve"> - </v>
      </c>
      <c r="V19" s="85"/>
      <c r="W19" s="85"/>
      <c r="X19" s="85"/>
      <c r="Y19" s="85"/>
      <c r="Z19" s="85"/>
      <c r="AA19" s="85"/>
      <c r="AB19" s="85"/>
      <c r="AC19" s="85"/>
      <c r="AD19" s="74"/>
      <c r="AE19" s="74"/>
      <c r="AF19" s="74"/>
      <c r="AG19" s="74"/>
      <c r="AH19" s="74"/>
      <c r="AI19" s="74"/>
      <c r="AJ19" s="74"/>
      <c r="AK19" s="74"/>
      <c r="AL19" s="74"/>
    </row>
    <row r="20" spans="1:38" ht="15.75" customHeight="1" x14ac:dyDescent="0.2">
      <c r="A20" s="87" t="str">
        <f ca="1">IFERROR(INDEX(events,MATCH(A15,events_4,0))," - ")</f>
        <v xml:space="preserve"> - </v>
      </c>
      <c r="B20" s="87"/>
      <c r="C20" s="87"/>
      <c r="D20" s="87"/>
      <c r="E20" s="87"/>
      <c r="F20" s="87"/>
      <c r="G20" s="87"/>
      <c r="H20" s="87"/>
      <c r="I20" s="87"/>
      <c r="J20" s="73"/>
      <c r="K20" s="73"/>
      <c r="L20" s="73"/>
      <c r="M20" s="73"/>
      <c r="N20" s="73"/>
      <c r="O20" s="73"/>
      <c r="P20" s="73"/>
      <c r="Q20" s="73"/>
      <c r="R20" s="73"/>
      <c r="S20" s="1"/>
      <c r="T20" s="1"/>
      <c r="U20" s="85" t="str">
        <f ca="1">IFERROR(INDEX(events,MATCH(U15,events_4,0))," - ")</f>
        <v xml:space="preserve"> - </v>
      </c>
      <c r="V20" s="85"/>
      <c r="W20" s="85"/>
      <c r="X20" s="85"/>
      <c r="Y20" s="85"/>
      <c r="Z20" s="85"/>
      <c r="AA20" s="85"/>
      <c r="AB20" s="85"/>
      <c r="AC20" s="85"/>
      <c r="AD20" s="74"/>
      <c r="AE20" s="74"/>
      <c r="AF20" s="74"/>
      <c r="AG20" s="74"/>
      <c r="AH20" s="74"/>
      <c r="AI20" s="74"/>
      <c r="AJ20" s="74"/>
      <c r="AK20" s="74"/>
      <c r="AL20" s="74"/>
    </row>
    <row r="21" spans="1:38" ht="15.75" customHeight="1" x14ac:dyDescent="0.2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1"/>
      <c r="T21" s="1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</row>
    <row r="22" spans="1:38" ht="15.7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1"/>
      <c r="T22" s="1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</row>
    <row r="23" spans="1:38" ht="15.75" customHeight="1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1"/>
      <c r="T23" s="1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</row>
    <row r="24" spans="1:38" ht="15.75" customHeight="1" x14ac:dyDescent="0.2">
      <c r="A24" s="86">
        <f ca="1">A15+1</f>
        <v>44277</v>
      </c>
      <c r="B24" s="86"/>
      <c r="C24" s="86"/>
      <c r="D24" s="86"/>
      <c r="E24" s="86"/>
      <c r="F24" s="86"/>
      <c r="G24" s="86"/>
      <c r="H24" s="86"/>
      <c r="I24" s="86"/>
      <c r="J24" s="74"/>
      <c r="K24" s="74"/>
      <c r="L24" s="74"/>
      <c r="M24" s="74"/>
      <c r="N24" s="74"/>
      <c r="O24" s="74"/>
      <c r="P24" s="74"/>
      <c r="Q24" s="74"/>
      <c r="R24" s="74"/>
      <c r="S24" s="1"/>
      <c r="T24" s="1"/>
      <c r="U24" s="86">
        <f ca="1">U15+1</f>
        <v>44281</v>
      </c>
      <c r="V24" s="86"/>
      <c r="W24" s="86"/>
      <c r="X24" s="86"/>
      <c r="Y24" s="86"/>
      <c r="Z24" s="86"/>
      <c r="AA24" s="86"/>
      <c r="AB24" s="86"/>
      <c r="AC24" s="86"/>
      <c r="AD24" s="74"/>
      <c r="AE24" s="74"/>
      <c r="AF24" s="74"/>
      <c r="AG24" s="74"/>
      <c r="AH24" s="74"/>
      <c r="AI24" s="74"/>
      <c r="AJ24" s="74"/>
      <c r="AK24" s="74"/>
      <c r="AL24" s="74"/>
    </row>
    <row r="25" spans="1:38" ht="15.75" customHeight="1" x14ac:dyDescent="0.2">
      <c r="A25" s="86"/>
      <c r="B25" s="86"/>
      <c r="C25" s="86"/>
      <c r="D25" s="86"/>
      <c r="E25" s="86"/>
      <c r="F25" s="86"/>
      <c r="G25" s="86"/>
      <c r="H25" s="86"/>
      <c r="I25" s="86"/>
      <c r="J25" s="74"/>
      <c r="K25" s="74"/>
      <c r="L25" s="74"/>
      <c r="M25" s="74"/>
      <c r="N25" s="74"/>
      <c r="O25" s="74"/>
      <c r="P25" s="74"/>
      <c r="Q25" s="74"/>
      <c r="R25" s="74"/>
      <c r="S25" s="1"/>
      <c r="T25" s="1"/>
      <c r="U25" s="86"/>
      <c r="V25" s="86"/>
      <c r="W25" s="86"/>
      <c r="X25" s="86"/>
      <c r="Y25" s="86"/>
      <c r="Z25" s="86"/>
      <c r="AA25" s="86"/>
      <c r="AB25" s="86"/>
      <c r="AC25" s="86"/>
      <c r="AD25" s="74"/>
      <c r="AE25" s="74"/>
      <c r="AF25" s="74"/>
      <c r="AG25" s="74"/>
      <c r="AH25" s="74"/>
      <c r="AI25" s="74"/>
      <c r="AJ25" s="74"/>
      <c r="AK25" s="74"/>
      <c r="AL25" s="74"/>
    </row>
    <row r="26" spans="1:38" ht="15.75" customHeight="1" x14ac:dyDescent="0.2">
      <c r="A26" s="85" t="str">
        <f ca="1">IFERROR(INDEX(events,MATCH(A24,events_1,0))," - ")</f>
        <v xml:space="preserve"> - </v>
      </c>
      <c r="B26" s="85"/>
      <c r="C26" s="85"/>
      <c r="D26" s="85"/>
      <c r="E26" s="85"/>
      <c r="F26" s="85"/>
      <c r="G26" s="85"/>
      <c r="H26" s="85"/>
      <c r="I26" s="85"/>
      <c r="J26" s="74"/>
      <c r="K26" s="74"/>
      <c r="L26" s="74"/>
      <c r="M26" s="74"/>
      <c r="N26" s="74"/>
      <c r="O26" s="74"/>
      <c r="P26" s="74"/>
      <c r="Q26" s="74"/>
      <c r="R26" s="74"/>
      <c r="S26" s="1"/>
      <c r="T26" s="1"/>
      <c r="U26" s="85" t="str">
        <f ca="1">IFERROR(INDEX(events,MATCH(U24,events_1,0))," - ")</f>
        <v xml:space="preserve"> - </v>
      </c>
      <c r="V26" s="85"/>
      <c r="W26" s="85"/>
      <c r="X26" s="85"/>
      <c r="Y26" s="85"/>
      <c r="Z26" s="85"/>
      <c r="AA26" s="85"/>
      <c r="AB26" s="85"/>
      <c r="AC26" s="85"/>
      <c r="AD26" s="74"/>
      <c r="AE26" s="74"/>
      <c r="AF26" s="74"/>
      <c r="AG26" s="74"/>
      <c r="AH26" s="74"/>
      <c r="AI26" s="74"/>
      <c r="AJ26" s="74"/>
      <c r="AK26" s="74"/>
      <c r="AL26" s="74"/>
    </row>
    <row r="27" spans="1:38" ht="15.75" customHeight="1" x14ac:dyDescent="0.2">
      <c r="A27" s="85" t="str">
        <f ca="1">IFERROR(INDEX(events,MATCH(A24,events_2,0))," - ")</f>
        <v xml:space="preserve"> - </v>
      </c>
      <c r="B27" s="85"/>
      <c r="C27" s="85"/>
      <c r="D27" s="85"/>
      <c r="E27" s="85"/>
      <c r="F27" s="85"/>
      <c r="G27" s="85"/>
      <c r="H27" s="85"/>
      <c r="I27" s="85"/>
      <c r="J27" s="74"/>
      <c r="K27" s="74"/>
      <c r="L27" s="74"/>
      <c r="M27" s="74"/>
      <c r="N27" s="74"/>
      <c r="O27" s="74"/>
      <c r="P27" s="74"/>
      <c r="Q27" s="74"/>
      <c r="R27" s="74"/>
      <c r="S27" s="1"/>
      <c r="T27" s="1"/>
      <c r="U27" s="85" t="str">
        <f ca="1">IFERROR(INDEX(events,MATCH(U24,events_2,0))," - ")</f>
        <v xml:space="preserve"> - </v>
      </c>
      <c r="V27" s="85"/>
      <c r="W27" s="85"/>
      <c r="X27" s="85"/>
      <c r="Y27" s="85"/>
      <c r="Z27" s="85"/>
      <c r="AA27" s="85"/>
      <c r="AB27" s="85"/>
      <c r="AC27" s="85"/>
      <c r="AD27" s="74"/>
      <c r="AE27" s="74"/>
      <c r="AF27" s="74"/>
      <c r="AG27" s="74"/>
      <c r="AH27" s="74"/>
      <c r="AI27" s="74"/>
      <c r="AJ27" s="74"/>
      <c r="AK27" s="74"/>
      <c r="AL27" s="74"/>
    </row>
    <row r="28" spans="1:38" ht="15.75" customHeight="1" x14ac:dyDescent="0.2">
      <c r="A28" s="85" t="str">
        <f ca="1">IFERROR(INDEX(events,MATCH(A24,events_3,0))," - ")</f>
        <v xml:space="preserve"> - </v>
      </c>
      <c r="B28" s="85"/>
      <c r="C28" s="85"/>
      <c r="D28" s="85"/>
      <c r="E28" s="85"/>
      <c r="F28" s="85"/>
      <c r="G28" s="85"/>
      <c r="H28" s="85"/>
      <c r="I28" s="85"/>
      <c r="J28" s="74"/>
      <c r="K28" s="74"/>
      <c r="L28" s="74"/>
      <c r="M28" s="74"/>
      <c r="N28" s="74"/>
      <c r="O28" s="74"/>
      <c r="P28" s="74"/>
      <c r="Q28" s="74"/>
      <c r="R28" s="74"/>
      <c r="S28" s="1"/>
      <c r="T28" s="1"/>
      <c r="U28" s="85" t="str">
        <f ca="1">IFERROR(INDEX(events,MATCH(U24,events_3,0))," - ")</f>
        <v xml:space="preserve"> - </v>
      </c>
      <c r="V28" s="85"/>
      <c r="W28" s="85"/>
      <c r="X28" s="85"/>
      <c r="Y28" s="85"/>
      <c r="Z28" s="85"/>
      <c r="AA28" s="85"/>
      <c r="AB28" s="85"/>
      <c r="AC28" s="85"/>
      <c r="AD28" s="74"/>
      <c r="AE28" s="74"/>
      <c r="AF28" s="74"/>
      <c r="AG28" s="74"/>
      <c r="AH28" s="74"/>
      <c r="AI28" s="74"/>
      <c r="AJ28" s="74"/>
      <c r="AK28" s="74"/>
      <c r="AL28" s="74"/>
    </row>
    <row r="29" spans="1:38" ht="15.75" customHeight="1" x14ac:dyDescent="0.2">
      <c r="A29" s="85" t="str">
        <f ca="1">IFERROR(INDEX(events,MATCH(A24,events_4,0))," - ")</f>
        <v xml:space="preserve"> - </v>
      </c>
      <c r="B29" s="85"/>
      <c r="C29" s="85"/>
      <c r="D29" s="85"/>
      <c r="E29" s="85"/>
      <c r="F29" s="85"/>
      <c r="G29" s="85"/>
      <c r="H29" s="85"/>
      <c r="I29" s="85"/>
      <c r="J29" s="74"/>
      <c r="K29" s="74"/>
      <c r="L29" s="74"/>
      <c r="M29" s="74"/>
      <c r="N29" s="74"/>
      <c r="O29" s="74"/>
      <c r="P29" s="74"/>
      <c r="Q29" s="74"/>
      <c r="R29" s="74"/>
      <c r="S29" s="1"/>
      <c r="T29" s="1"/>
      <c r="U29" s="85" t="str">
        <f ca="1">IFERROR(INDEX(events,MATCH(U24,events_4,0))," - ")</f>
        <v xml:space="preserve"> - </v>
      </c>
      <c r="V29" s="85"/>
      <c r="W29" s="85"/>
      <c r="X29" s="85"/>
      <c r="Y29" s="85"/>
      <c r="Z29" s="85"/>
      <c r="AA29" s="85"/>
      <c r="AB29" s="85"/>
      <c r="AC29" s="85"/>
      <c r="AD29" s="74"/>
      <c r="AE29" s="74"/>
      <c r="AF29" s="74"/>
      <c r="AG29" s="74"/>
      <c r="AH29" s="74"/>
      <c r="AI29" s="74"/>
      <c r="AJ29" s="74"/>
      <c r="AK29" s="74"/>
      <c r="AL29" s="74"/>
    </row>
    <row r="30" spans="1:38" ht="15.7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1"/>
      <c r="T30" s="1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</row>
    <row r="31" spans="1:38" ht="15.75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1"/>
      <c r="T31" s="1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</row>
    <row r="32" spans="1:38" ht="15.75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1"/>
      <c r="T32" s="1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</row>
    <row r="33" spans="1:38" ht="15.75" customHeight="1" x14ac:dyDescent="0.2">
      <c r="A33" s="86">
        <f ca="1">A24+1</f>
        <v>44278</v>
      </c>
      <c r="B33" s="86"/>
      <c r="C33" s="86"/>
      <c r="D33" s="86"/>
      <c r="E33" s="86"/>
      <c r="F33" s="86"/>
      <c r="G33" s="86"/>
      <c r="H33" s="86"/>
      <c r="I33" s="86"/>
      <c r="J33" s="74"/>
      <c r="K33" s="74"/>
      <c r="L33" s="74"/>
      <c r="M33" s="74"/>
      <c r="N33" s="74"/>
      <c r="O33" s="74"/>
      <c r="P33" s="74"/>
      <c r="Q33" s="74"/>
      <c r="R33" s="74"/>
      <c r="S33" s="1"/>
      <c r="T33" s="1"/>
      <c r="U33" s="88">
        <f ca="1">U24+1</f>
        <v>44282</v>
      </c>
      <c r="V33" s="88"/>
      <c r="W33" s="88"/>
      <c r="X33" s="88"/>
      <c r="Y33" s="88"/>
      <c r="Z33" s="88"/>
      <c r="AA33" s="88"/>
      <c r="AB33" s="88"/>
      <c r="AC33" s="88"/>
      <c r="AD33" s="73"/>
      <c r="AE33" s="73"/>
      <c r="AF33" s="73"/>
      <c r="AG33" s="73"/>
      <c r="AH33" s="73"/>
      <c r="AI33" s="73"/>
      <c r="AJ33" s="73"/>
      <c r="AK33" s="73"/>
      <c r="AL33" s="73"/>
    </row>
    <row r="34" spans="1:38" ht="15.75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74"/>
      <c r="K34" s="74"/>
      <c r="L34" s="74"/>
      <c r="M34" s="74"/>
      <c r="N34" s="74"/>
      <c r="O34" s="74"/>
      <c r="P34" s="74"/>
      <c r="Q34" s="74"/>
      <c r="R34" s="74"/>
      <c r="S34" s="1"/>
      <c r="T34" s="1"/>
      <c r="U34" s="88"/>
      <c r="V34" s="88"/>
      <c r="W34" s="88"/>
      <c r="X34" s="88"/>
      <c r="Y34" s="88"/>
      <c r="Z34" s="88"/>
      <c r="AA34" s="88"/>
      <c r="AB34" s="88"/>
      <c r="AC34" s="88"/>
      <c r="AD34" s="73"/>
      <c r="AE34" s="73"/>
      <c r="AF34" s="73"/>
      <c r="AG34" s="73"/>
      <c r="AH34" s="73"/>
      <c r="AI34" s="73"/>
      <c r="AJ34" s="73"/>
      <c r="AK34" s="73"/>
      <c r="AL34" s="73"/>
    </row>
    <row r="35" spans="1:38" ht="15.75" customHeight="1" x14ac:dyDescent="0.2">
      <c r="A35" s="85" t="str">
        <f ca="1">IFERROR(INDEX(events,MATCH(A33,events_1,0))," - ")</f>
        <v xml:space="preserve"> - </v>
      </c>
      <c r="B35" s="85"/>
      <c r="C35" s="85"/>
      <c r="D35" s="85"/>
      <c r="E35" s="85"/>
      <c r="F35" s="85"/>
      <c r="G35" s="85"/>
      <c r="H35" s="85"/>
      <c r="I35" s="85"/>
      <c r="J35" s="74"/>
      <c r="K35" s="74"/>
      <c r="L35" s="74"/>
      <c r="M35" s="74"/>
      <c r="N35" s="74"/>
      <c r="O35" s="74"/>
      <c r="P35" s="74"/>
      <c r="Q35" s="74"/>
      <c r="R35" s="74"/>
      <c r="S35" s="1"/>
      <c r="T35" s="1"/>
      <c r="U35" s="87" t="str">
        <f ca="1">IFERROR(INDEX(events,MATCH(U33,events_1,0))," - ")</f>
        <v xml:space="preserve"> - </v>
      </c>
      <c r="V35" s="87"/>
      <c r="W35" s="87"/>
      <c r="X35" s="87"/>
      <c r="Y35" s="87"/>
      <c r="Z35" s="87"/>
      <c r="AA35" s="87"/>
      <c r="AB35" s="87"/>
      <c r="AC35" s="87"/>
      <c r="AD35" s="73"/>
      <c r="AE35" s="73"/>
      <c r="AF35" s="73"/>
      <c r="AG35" s="73"/>
      <c r="AH35" s="73"/>
      <c r="AI35" s="73"/>
      <c r="AJ35" s="73"/>
      <c r="AK35" s="73"/>
      <c r="AL35" s="73"/>
    </row>
    <row r="36" spans="1:38" ht="15.75" customHeight="1" x14ac:dyDescent="0.2">
      <c r="A36" s="85" t="str">
        <f ca="1">IFERROR(INDEX(events,MATCH(A33,events_2,0))," - ")</f>
        <v xml:space="preserve"> - </v>
      </c>
      <c r="B36" s="85"/>
      <c r="C36" s="85"/>
      <c r="D36" s="85"/>
      <c r="E36" s="85"/>
      <c r="F36" s="85"/>
      <c r="G36" s="85"/>
      <c r="H36" s="85"/>
      <c r="I36" s="85"/>
      <c r="J36" s="74"/>
      <c r="K36" s="74"/>
      <c r="L36" s="74"/>
      <c r="M36" s="74"/>
      <c r="N36" s="74"/>
      <c r="O36" s="74"/>
      <c r="P36" s="74"/>
      <c r="Q36" s="74"/>
      <c r="R36" s="74"/>
      <c r="S36" s="1"/>
      <c r="T36" s="1"/>
      <c r="U36" s="87" t="str">
        <f ca="1">IFERROR(INDEX(events,MATCH(U33,events_2,0))," - ")</f>
        <v xml:space="preserve"> - </v>
      </c>
      <c r="V36" s="87"/>
      <c r="W36" s="87"/>
      <c r="X36" s="87"/>
      <c r="Y36" s="87"/>
      <c r="Z36" s="87"/>
      <c r="AA36" s="87"/>
      <c r="AB36" s="87"/>
      <c r="AC36" s="87"/>
      <c r="AD36" s="73"/>
      <c r="AE36" s="73"/>
      <c r="AF36" s="73"/>
      <c r="AG36" s="73"/>
      <c r="AH36" s="73"/>
      <c r="AI36" s="73"/>
      <c r="AJ36" s="73"/>
      <c r="AK36" s="73"/>
      <c r="AL36" s="73"/>
    </row>
    <row r="37" spans="1:38" ht="15.75" customHeight="1" x14ac:dyDescent="0.2">
      <c r="A37" s="85" t="str">
        <f ca="1">IFERROR(INDEX(events,MATCH(A33,events_3,0))," - ")</f>
        <v xml:space="preserve"> - </v>
      </c>
      <c r="B37" s="85"/>
      <c r="C37" s="85"/>
      <c r="D37" s="85"/>
      <c r="E37" s="85"/>
      <c r="F37" s="85"/>
      <c r="G37" s="85"/>
      <c r="H37" s="85"/>
      <c r="I37" s="85"/>
      <c r="J37" s="74"/>
      <c r="K37" s="74"/>
      <c r="L37" s="74"/>
      <c r="M37" s="74"/>
      <c r="N37" s="74"/>
      <c r="O37" s="74"/>
      <c r="P37" s="74"/>
      <c r="Q37" s="74"/>
      <c r="R37" s="74"/>
      <c r="S37" s="1"/>
      <c r="T37" s="1"/>
      <c r="U37" s="87" t="str">
        <f ca="1">IFERROR(INDEX(events,MATCH(U33,events_3,0))," - ")</f>
        <v xml:space="preserve"> - </v>
      </c>
      <c r="V37" s="87"/>
      <c r="W37" s="87"/>
      <c r="X37" s="87"/>
      <c r="Y37" s="87"/>
      <c r="Z37" s="87"/>
      <c r="AA37" s="87"/>
      <c r="AB37" s="87"/>
      <c r="AC37" s="87"/>
      <c r="AD37" s="73"/>
      <c r="AE37" s="73"/>
      <c r="AF37" s="73"/>
      <c r="AG37" s="73"/>
      <c r="AH37" s="73"/>
      <c r="AI37" s="73"/>
      <c r="AJ37" s="73"/>
      <c r="AK37" s="73"/>
      <c r="AL37" s="73"/>
    </row>
    <row r="38" spans="1:38" ht="15.75" customHeight="1" x14ac:dyDescent="0.2">
      <c r="A38" s="85" t="str">
        <f ca="1">IFERROR(INDEX(events,MATCH(A33,events_4,0))," - ")</f>
        <v xml:space="preserve"> - </v>
      </c>
      <c r="B38" s="85"/>
      <c r="C38" s="85"/>
      <c r="D38" s="85"/>
      <c r="E38" s="85"/>
      <c r="F38" s="85"/>
      <c r="G38" s="85"/>
      <c r="H38" s="85"/>
      <c r="I38" s="85"/>
      <c r="J38" s="74"/>
      <c r="K38" s="74"/>
      <c r="L38" s="74"/>
      <c r="M38" s="74"/>
      <c r="N38" s="74"/>
      <c r="O38" s="74"/>
      <c r="P38" s="74"/>
      <c r="Q38" s="74"/>
      <c r="R38" s="74"/>
      <c r="S38" s="1"/>
      <c r="T38" s="1"/>
      <c r="U38" s="87" t="str">
        <f ca="1">IFERROR(INDEX(events,MATCH(U33,events_4,0))," - ")</f>
        <v xml:space="preserve"> - </v>
      </c>
      <c r="V38" s="87"/>
      <c r="W38" s="87"/>
      <c r="X38" s="87"/>
      <c r="Y38" s="87"/>
      <c r="Z38" s="87"/>
      <c r="AA38" s="87"/>
      <c r="AB38" s="87"/>
      <c r="AC38" s="87"/>
      <c r="AD38" s="73"/>
      <c r="AE38" s="73"/>
      <c r="AF38" s="73"/>
      <c r="AG38" s="73"/>
      <c r="AH38" s="73"/>
      <c r="AI38" s="73"/>
      <c r="AJ38" s="73"/>
      <c r="AK38" s="73"/>
      <c r="AL38" s="73"/>
    </row>
    <row r="39" spans="1:38" ht="15.75" customHeight="1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1"/>
      <c r="T39" s="1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</row>
    <row r="40" spans="1:38" ht="15.75" customHeight="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1"/>
      <c r="T40" s="1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</row>
  </sheetData>
  <mergeCells count="45">
    <mergeCell ref="A36:I36"/>
    <mergeCell ref="U36:AC36"/>
    <mergeCell ref="A37:I37"/>
    <mergeCell ref="U37:AC37"/>
    <mergeCell ref="A38:I38"/>
    <mergeCell ref="U38:AC38"/>
    <mergeCell ref="A29:I29"/>
    <mergeCell ref="U29:AC29"/>
    <mergeCell ref="A33:I34"/>
    <mergeCell ref="U33:AC34"/>
    <mergeCell ref="A35:I35"/>
    <mergeCell ref="U35:AC35"/>
    <mergeCell ref="A26:I26"/>
    <mergeCell ref="U26:AC26"/>
    <mergeCell ref="A27:I27"/>
    <mergeCell ref="U27:AC27"/>
    <mergeCell ref="A28:I28"/>
    <mergeCell ref="U28:AC28"/>
    <mergeCell ref="A19:I19"/>
    <mergeCell ref="U19:AC19"/>
    <mergeCell ref="A20:I20"/>
    <mergeCell ref="U20:AC20"/>
    <mergeCell ref="A24:I25"/>
    <mergeCell ref="U24:AC25"/>
    <mergeCell ref="A18:I18"/>
    <mergeCell ref="U18:AC18"/>
    <mergeCell ref="J8:M9"/>
    <mergeCell ref="N8:N9"/>
    <mergeCell ref="O8:R9"/>
    <mergeCell ref="U8:AC8"/>
    <mergeCell ref="U9:AC9"/>
    <mergeCell ref="U10:AC10"/>
    <mergeCell ref="U11:AC11"/>
    <mergeCell ref="A15:I16"/>
    <mergeCell ref="U15:AC16"/>
    <mergeCell ref="A17:I17"/>
    <mergeCell ref="U17:AC17"/>
    <mergeCell ref="A6:G6"/>
    <mergeCell ref="J6:R7"/>
    <mergeCell ref="U6:AC7"/>
    <mergeCell ref="AF1:AL1"/>
    <mergeCell ref="AN1:AN4"/>
    <mergeCell ref="A2:I2"/>
    <mergeCell ref="D4:I4"/>
    <mergeCell ref="M4:N4"/>
  </mergeCells>
  <conditionalFormatting sqref="A8:G13">
    <cfRule type="expression" dxfId="5" priority="1">
      <formula>MONTH(A8)&lt;&gt;MONTH($A$6)</formula>
    </cfRule>
    <cfRule type="cellIs" dxfId="4" priority="2" operator="between">
      <formula>$J$8</formula>
      <formula>$O$8</formula>
    </cfRule>
    <cfRule type="expression" dxfId="3" priority="3" stopIfTrue="1">
      <formula>AND(NOT(A8=""),NOT(ISERROR(MATCH(A8,events_1,0))))</formula>
    </cfRule>
  </conditionalFormatting>
  <hyperlinks>
    <hyperlink ref="A2" r:id="rId1" display="More Calendars" xr:uid="{7831EAEB-82C8-4B6F-9FE7-48A632C3D457}"/>
    <hyperlink ref="A2:I2" r:id="rId2" display="Weekly Planner" xr:uid="{CC6E1A23-EFE2-4739-A991-C2C8DAB3396C}"/>
  </hyperlinks>
  <printOptions horizontalCentered="1"/>
  <pageMargins left="0.5" right="0.5" top="0.5" bottom="0.5" header="0.3" footer="0.3"/>
  <pageSetup orientation="landscape" r:id="rId3"/>
  <headerFooter>
    <oddFooter>&amp;L&amp;8&amp;K01+046© 2021 Vertex42 LLC&amp;R&amp;8&amp;K01+046https://www.vertex42.com/calendars/weekly-planner.html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741BB-D5C8-42A8-A398-18E9B1DE8EDC}">
  <dimension ref="A1:AN40"/>
  <sheetViews>
    <sheetView showGridLines="0" zoomScaleNormal="100" workbookViewId="0"/>
  </sheetViews>
  <sheetFormatPr defaultRowHeight="12.75" x14ac:dyDescent="0.2"/>
  <cols>
    <col min="1" max="18" width="3.42578125" style="58" customWidth="1"/>
    <col min="19" max="20" width="2.85546875" style="58" customWidth="1"/>
    <col min="21" max="38" width="3.42578125" style="58" customWidth="1"/>
    <col min="39" max="39" width="3.7109375" style="58" customWidth="1"/>
    <col min="40" max="40" width="41.85546875" style="58" customWidth="1"/>
    <col min="41" max="16384" width="9.140625" style="58"/>
  </cols>
  <sheetData>
    <row r="1" spans="1:40" ht="24.75" customHeight="1" x14ac:dyDescent="0.2">
      <c r="A1" s="34" t="s">
        <v>101</v>
      </c>
      <c r="B1" s="35"/>
      <c r="C1" s="35"/>
      <c r="D1" s="35"/>
      <c r="E1" s="35"/>
      <c r="F1" s="35"/>
      <c r="G1" s="35"/>
      <c r="H1" s="35"/>
      <c r="I1" s="35"/>
      <c r="J1" s="36"/>
      <c r="K1" s="37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94" t="s">
        <v>92</v>
      </c>
      <c r="AG1" s="94"/>
      <c r="AH1" s="94"/>
      <c r="AI1" s="94"/>
      <c r="AJ1" s="94"/>
      <c r="AK1" s="94"/>
      <c r="AL1" s="94"/>
      <c r="AN1" s="76" t="s">
        <v>106</v>
      </c>
    </row>
    <row r="2" spans="1:40" x14ac:dyDescent="0.2">
      <c r="A2" s="77" t="s">
        <v>105</v>
      </c>
      <c r="B2" s="77"/>
      <c r="C2" s="77"/>
      <c r="D2" s="77"/>
      <c r="E2" s="77"/>
      <c r="F2" s="77"/>
      <c r="G2" s="77"/>
      <c r="H2" s="77"/>
      <c r="I2" s="77"/>
      <c r="J2" s="48"/>
      <c r="K2" s="48"/>
      <c r="L2" s="48"/>
      <c r="M2" s="48"/>
      <c r="N2" s="48"/>
      <c r="O2" s="48"/>
      <c r="P2" s="48"/>
      <c r="Q2" s="48"/>
      <c r="R2" s="2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72" t="s">
        <v>102</v>
      </c>
      <c r="AN2" s="76"/>
    </row>
    <row r="3" spans="1:40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N3" s="76"/>
    </row>
    <row r="4" spans="1:40" x14ac:dyDescent="0.2">
      <c r="A4" s="48"/>
      <c r="B4" s="48"/>
      <c r="C4" s="40" t="s">
        <v>77</v>
      </c>
      <c r="D4" s="78" cm="1">
        <f t="array" aca="1" ref="D4" ca="1">Week1!$D$4+7*(MID(CELL("filename",A1),FIND("]",CELL("filename",A1))+1,255)-1)</f>
        <v>44283</v>
      </c>
      <c r="E4" s="79"/>
      <c r="F4" s="79"/>
      <c r="G4" s="79"/>
      <c r="H4" s="79"/>
      <c r="I4" s="80"/>
      <c r="J4" s="48"/>
      <c r="K4" s="48"/>
      <c r="L4" s="40" t="s">
        <v>78</v>
      </c>
      <c r="M4" s="81">
        <v>1</v>
      </c>
      <c r="N4" s="82"/>
      <c r="O4" s="41" t="s">
        <v>84</v>
      </c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N4" s="76"/>
    </row>
    <row r="5" spans="1:40" x14ac:dyDescent="0.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40" ht="15.75" customHeight="1" x14ac:dyDescent="0.2">
      <c r="A6" s="93">
        <f ca="1">DATE(YEAR(J8),MONTH(J8),1)</f>
        <v>44256</v>
      </c>
      <c r="B6" s="93"/>
      <c r="C6" s="93"/>
      <c r="D6" s="93"/>
      <c r="E6" s="93"/>
      <c r="F6" s="93"/>
      <c r="G6" s="93"/>
      <c r="J6" s="83" t="s">
        <v>100</v>
      </c>
      <c r="K6" s="83"/>
      <c r="L6" s="83"/>
      <c r="M6" s="83"/>
      <c r="N6" s="83"/>
      <c r="O6" s="83"/>
      <c r="P6" s="83"/>
      <c r="Q6" s="83"/>
      <c r="R6" s="83"/>
      <c r="S6" s="1"/>
      <c r="T6" s="1"/>
      <c r="U6" s="86">
        <f ca="1">A33+1</f>
        <v>44286</v>
      </c>
      <c r="V6" s="86"/>
      <c r="W6" s="86"/>
      <c r="X6" s="86"/>
      <c r="Y6" s="86"/>
      <c r="Z6" s="86"/>
      <c r="AA6" s="86"/>
      <c r="AB6" s="86"/>
      <c r="AC6" s="86"/>
      <c r="AD6" s="74"/>
      <c r="AE6" s="74"/>
      <c r="AF6" s="74"/>
      <c r="AG6" s="74"/>
      <c r="AH6" s="74"/>
      <c r="AI6" s="74"/>
      <c r="AJ6" s="74"/>
      <c r="AK6" s="74"/>
      <c r="AL6" s="74"/>
      <c r="AN6" s="54"/>
    </row>
    <row r="7" spans="1:40" ht="15.75" customHeight="1" x14ac:dyDescent="0.2">
      <c r="A7" s="69" t="str">
        <f>CHOOSE(1+MOD($M$4+1-2,7),"Su","M","Tu","W","Th","F","Sa")</f>
        <v>Su</v>
      </c>
      <c r="B7" s="69" t="str">
        <f>CHOOSE(1+MOD($M$4+2-2,7),"Su","M","Tu","W","Th","F","Sa")</f>
        <v>M</v>
      </c>
      <c r="C7" s="69" t="str">
        <f>CHOOSE(1+MOD($M$4+3-2,7),"Su","M","Tu","W","Th","F","Sa")</f>
        <v>Tu</v>
      </c>
      <c r="D7" s="69" t="str">
        <f>CHOOSE(1+MOD($M$4+4-2,7),"Su","M","Tu","W","Th","F","Sa")</f>
        <v>W</v>
      </c>
      <c r="E7" s="69" t="str">
        <f>CHOOSE(1+MOD($M$4+5-2,7),"Su","M","Tu","W","Th","F","Sa")</f>
        <v>Th</v>
      </c>
      <c r="F7" s="69" t="str">
        <f>CHOOSE(1+MOD($M$4+6-2,7),"Su","M","Tu","W","Th","F","Sa")</f>
        <v>F</v>
      </c>
      <c r="G7" s="69" t="str">
        <f>CHOOSE(1+MOD($M$4+7-2,7),"Su","M","Tu","W","Th","F","Sa")</f>
        <v>Sa</v>
      </c>
      <c r="J7" s="84"/>
      <c r="K7" s="84"/>
      <c r="L7" s="84"/>
      <c r="M7" s="84"/>
      <c r="N7" s="84"/>
      <c r="O7" s="84"/>
      <c r="P7" s="84"/>
      <c r="Q7" s="84"/>
      <c r="R7" s="84"/>
      <c r="S7" s="1"/>
      <c r="T7" s="1"/>
      <c r="U7" s="86"/>
      <c r="V7" s="86"/>
      <c r="W7" s="86"/>
      <c r="X7" s="86"/>
      <c r="Y7" s="86"/>
      <c r="Z7" s="86"/>
      <c r="AA7" s="86"/>
      <c r="AB7" s="86"/>
      <c r="AC7" s="86"/>
      <c r="AD7" s="74"/>
      <c r="AE7" s="74"/>
      <c r="AF7" s="74"/>
      <c r="AG7" s="74"/>
      <c r="AH7" s="74"/>
      <c r="AI7" s="74"/>
      <c r="AJ7" s="74"/>
      <c r="AK7" s="74"/>
      <c r="AL7" s="74"/>
      <c r="AN7" s="54"/>
    </row>
    <row r="8" spans="1:40" ht="15.75" customHeight="1" x14ac:dyDescent="0.2">
      <c r="A8" s="50">
        <f ca="1">$A$6-(WEEKDAY($A$6,1)-($M$4-1))-IF((WEEKDAY($A$6,1)-($M$4-1))&lt;=0,7,0)+1</f>
        <v>44255</v>
      </c>
      <c r="B8" s="50">
        <f t="shared" ref="B8:B13" ca="1" si="0">A8+1</f>
        <v>44256</v>
      </c>
      <c r="C8" s="50">
        <f t="shared" ref="C8:G13" ca="1" si="1">B8+1</f>
        <v>44257</v>
      </c>
      <c r="D8" s="50">
        <f t="shared" ca="1" si="1"/>
        <v>44258</v>
      </c>
      <c r="E8" s="50">
        <f t="shared" ca="1" si="1"/>
        <v>44259</v>
      </c>
      <c r="F8" s="50">
        <f t="shared" ca="1" si="1"/>
        <v>44260</v>
      </c>
      <c r="G8" s="50">
        <f t="shared" ca="1" si="1"/>
        <v>44261</v>
      </c>
      <c r="J8" s="89">
        <f ca="1">D4</f>
        <v>44283</v>
      </c>
      <c r="K8" s="89"/>
      <c r="L8" s="89"/>
      <c r="M8" s="89"/>
      <c r="N8" s="91" t="s">
        <v>99</v>
      </c>
      <c r="O8" s="89">
        <f ca="1">J8+6</f>
        <v>44289</v>
      </c>
      <c r="P8" s="89"/>
      <c r="Q8" s="89"/>
      <c r="R8" s="89"/>
      <c r="S8" s="39"/>
      <c r="T8" s="1"/>
      <c r="U8" s="85" t="str">
        <f ca="1">IFERROR(INDEX(events,MATCH(U6,events_1,0))," - ")</f>
        <v xml:space="preserve"> - </v>
      </c>
      <c r="V8" s="85"/>
      <c r="W8" s="85"/>
      <c r="X8" s="85"/>
      <c r="Y8" s="85"/>
      <c r="Z8" s="85"/>
      <c r="AA8" s="85"/>
      <c r="AB8" s="85"/>
      <c r="AC8" s="85"/>
      <c r="AD8" s="74"/>
      <c r="AE8" s="74"/>
      <c r="AF8" s="74"/>
      <c r="AG8" s="74"/>
      <c r="AH8" s="74"/>
      <c r="AI8" s="74"/>
      <c r="AJ8" s="74"/>
      <c r="AK8" s="74"/>
      <c r="AL8" s="74"/>
      <c r="AN8" s="54"/>
    </row>
    <row r="9" spans="1:40" ht="15.75" customHeight="1" x14ac:dyDescent="0.2">
      <c r="A9" s="50">
        <f ca="1">G8+1</f>
        <v>44262</v>
      </c>
      <c r="B9" s="50">
        <f t="shared" ca="1" si="0"/>
        <v>44263</v>
      </c>
      <c r="C9" s="50">
        <f t="shared" ca="1" si="1"/>
        <v>44264</v>
      </c>
      <c r="D9" s="50">
        <f t="shared" ca="1" si="1"/>
        <v>44265</v>
      </c>
      <c r="E9" s="50">
        <f t="shared" ca="1" si="1"/>
        <v>44266</v>
      </c>
      <c r="F9" s="50">
        <f t="shared" ca="1" si="1"/>
        <v>44267</v>
      </c>
      <c r="G9" s="50">
        <f t="shared" ca="1" si="1"/>
        <v>44268</v>
      </c>
      <c r="J9" s="90"/>
      <c r="K9" s="90"/>
      <c r="L9" s="90"/>
      <c r="M9" s="90"/>
      <c r="N9" s="92"/>
      <c r="O9" s="90"/>
      <c r="P9" s="90"/>
      <c r="Q9" s="90"/>
      <c r="R9" s="90"/>
      <c r="S9" s="1"/>
      <c r="T9" s="1"/>
      <c r="U9" s="85" t="str">
        <f ca="1">IFERROR(INDEX(events,MATCH(U6,events_2,0))," - ")</f>
        <v xml:space="preserve"> - </v>
      </c>
      <c r="V9" s="85"/>
      <c r="W9" s="85"/>
      <c r="X9" s="85"/>
      <c r="Y9" s="85"/>
      <c r="Z9" s="85"/>
      <c r="AA9" s="85"/>
      <c r="AB9" s="85"/>
      <c r="AC9" s="85"/>
      <c r="AD9" s="74"/>
      <c r="AE9" s="74"/>
      <c r="AF9" s="74"/>
      <c r="AG9" s="74"/>
      <c r="AH9" s="74"/>
      <c r="AI9" s="74"/>
      <c r="AJ9" s="74"/>
      <c r="AK9" s="74"/>
      <c r="AL9" s="74"/>
      <c r="AN9" s="54"/>
    </row>
    <row r="10" spans="1:40" ht="15.75" customHeight="1" x14ac:dyDescent="0.2">
      <c r="A10" s="50">
        <f ca="1">G9+1</f>
        <v>44269</v>
      </c>
      <c r="B10" s="50">
        <f t="shared" ca="1" si="0"/>
        <v>44270</v>
      </c>
      <c r="C10" s="50">
        <f t="shared" ca="1" si="1"/>
        <v>44271</v>
      </c>
      <c r="D10" s="50">
        <f t="shared" ca="1" si="1"/>
        <v>44272</v>
      </c>
      <c r="E10" s="50">
        <f t="shared" ca="1" si="1"/>
        <v>44273</v>
      </c>
      <c r="F10" s="50">
        <f t="shared" ca="1" si="1"/>
        <v>44274</v>
      </c>
      <c r="G10" s="50">
        <f t="shared" ca="1" si="1"/>
        <v>44275</v>
      </c>
      <c r="J10" s="1"/>
      <c r="K10" s="1"/>
      <c r="L10" s="1"/>
      <c r="M10" s="1"/>
      <c r="N10" s="1"/>
      <c r="O10" s="1"/>
      <c r="P10" s="1"/>
      <c r="Q10" s="1"/>
      <c r="R10" s="70"/>
      <c r="S10" s="1"/>
      <c r="T10" s="1"/>
      <c r="U10" s="85" t="str">
        <f ca="1">IFERROR(INDEX(events,MATCH(U6,events_3,0))," - ")</f>
        <v xml:space="preserve"> - </v>
      </c>
      <c r="V10" s="85"/>
      <c r="W10" s="85"/>
      <c r="X10" s="85"/>
      <c r="Y10" s="85"/>
      <c r="Z10" s="85"/>
      <c r="AA10" s="85"/>
      <c r="AB10" s="85"/>
      <c r="AC10" s="85"/>
      <c r="AD10" s="74"/>
      <c r="AE10" s="74"/>
      <c r="AF10" s="74"/>
      <c r="AG10" s="74"/>
      <c r="AH10" s="74"/>
      <c r="AI10" s="74"/>
      <c r="AJ10" s="74"/>
      <c r="AK10" s="74"/>
      <c r="AL10" s="74"/>
    </row>
    <row r="11" spans="1:40" ht="15.75" customHeight="1" x14ac:dyDescent="0.2">
      <c r="A11" s="50">
        <f ca="1">G10+1</f>
        <v>44276</v>
      </c>
      <c r="B11" s="50">
        <f t="shared" ca="1" si="0"/>
        <v>44277</v>
      </c>
      <c r="C11" s="50">
        <f t="shared" ca="1" si="1"/>
        <v>44278</v>
      </c>
      <c r="D11" s="50">
        <f t="shared" ca="1" si="1"/>
        <v>44279</v>
      </c>
      <c r="E11" s="50">
        <f t="shared" ca="1" si="1"/>
        <v>44280</v>
      </c>
      <c r="F11" s="50">
        <f t="shared" ca="1" si="1"/>
        <v>44281</v>
      </c>
      <c r="G11" s="50">
        <f t="shared" ca="1" si="1"/>
        <v>44282</v>
      </c>
      <c r="J11" s="71"/>
      <c r="K11" s="1"/>
      <c r="L11" s="1"/>
      <c r="M11" s="1"/>
      <c r="N11" s="1"/>
      <c r="O11" s="1"/>
      <c r="P11" s="1"/>
      <c r="Q11" s="1"/>
      <c r="R11" s="1"/>
      <c r="S11" s="1"/>
      <c r="T11" s="1"/>
      <c r="U11" s="85" t="str">
        <f ca="1">IFERROR(INDEX(events,MATCH(U6,events_4,0))," - ")</f>
        <v xml:space="preserve"> - </v>
      </c>
      <c r="V11" s="85"/>
      <c r="W11" s="85"/>
      <c r="X11" s="85"/>
      <c r="Y11" s="85"/>
      <c r="Z11" s="85"/>
      <c r="AA11" s="85"/>
      <c r="AB11" s="85"/>
      <c r="AC11" s="85"/>
      <c r="AD11" s="74"/>
      <c r="AE11" s="74"/>
      <c r="AF11" s="74"/>
      <c r="AG11" s="74"/>
      <c r="AH11" s="74"/>
      <c r="AI11" s="74"/>
      <c r="AJ11" s="74"/>
      <c r="AK11" s="74"/>
      <c r="AL11" s="74"/>
    </row>
    <row r="12" spans="1:40" ht="15.75" customHeight="1" x14ac:dyDescent="0.2">
      <c r="A12" s="50">
        <f ca="1">G11+1</f>
        <v>44283</v>
      </c>
      <c r="B12" s="50">
        <f t="shared" ca="1" si="0"/>
        <v>44284</v>
      </c>
      <c r="C12" s="50">
        <f t="shared" ca="1" si="1"/>
        <v>44285</v>
      </c>
      <c r="D12" s="50">
        <f t="shared" ca="1" si="1"/>
        <v>44286</v>
      </c>
      <c r="E12" s="50">
        <f t="shared" ca="1" si="1"/>
        <v>44287</v>
      </c>
      <c r="F12" s="50">
        <f t="shared" ca="1" si="1"/>
        <v>44288</v>
      </c>
      <c r="G12" s="50">
        <f t="shared" ca="1" si="1"/>
        <v>44289</v>
      </c>
      <c r="H12" s="1"/>
      <c r="I12" s="1"/>
      <c r="J12" s="1"/>
      <c r="K12" s="1"/>
      <c r="S12" s="1"/>
      <c r="T12" s="1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</row>
    <row r="13" spans="1:40" ht="15.75" customHeight="1" x14ac:dyDescent="0.2">
      <c r="A13" s="50">
        <f ca="1">G12+1</f>
        <v>44290</v>
      </c>
      <c r="B13" s="50">
        <f t="shared" ca="1" si="0"/>
        <v>44291</v>
      </c>
      <c r="C13" s="50">
        <f t="shared" ca="1" si="1"/>
        <v>44292</v>
      </c>
      <c r="D13" s="50">
        <f t="shared" ca="1" si="1"/>
        <v>44293</v>
      </c>
      <c r="E13" s="50">
        <f t="shared" ca="1" si="1"/>
        <v>44294</v>
      </c>
      <c r="F13" s="50">
        <f t="shared" ca="1" si="1"/>
        <v>44295</v>
      </c>
      <c r="G13" s="50">
        <f t="shared" ca="1" si="1"/>
        <v>44296</v>
      </c>
      <c r="H13" s="1"/>
      <c r="I13" s="1"/>
      <c r="J13" s="1"/>
      <c r="K13" s="1"/>
      <c r="S13" s="1"/>
      <c r="T13" s="1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</row>
    <row r="14" spans="1:40" ht="15.75" customHeight="1" x14ac:dyDescent="0.2"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</row>
    <row r="15" spans="1:40" ht="15.75" customHeight="1" x14ac:dyDescent="0.2">
      <c r="A15" s="88">
        <f ca="1">J8</f>
        <v>44283</v>
      </c>
      <c r="B15" s="88"/>
      <c r="C15" s="88"/>
      <c r="D15" s="88"/>
      <c r="E15" s="88"/>
      <c r="F15" s="88"/>
      <c r="G15" s="88"/>
      <c r="H15" s="88"/>
      <c r="I15" s="88"/>
      <c r="J15" s="73"/>
      <c r="K15" s="73"/>
      <c r="L15" s="73"/>
      <c r="M15" s="73"/>
      <c r="N15" s="73"/>
      <c r="O15" s="73"/>
      <c r="P15" s="73"/>
      <c r="Q15" s="73"/>
      <c r="R15" s="73"/>
      <c r="S15" s="1"/>
      <c r="T15" s="1"/>
      <c r="U15" s="86">
        <f ca="1">U6+1</f>
        <v>44287</v>
      </c>
      <c r="V15" s="86"/>
      <c r="W15" s="86"/>
      <c r="X15" s="86"/>
      <c r="Y15" s="86"/>
      <c r="Z15" s="86"/>
      <c r="AA15" s="86"/>
      <c r="AB15" s="86"/>
      <c r="AC15" s="86"/>
      <c r="AD15" s="74"/>
      <c r="AE15" s="74"/>
      <c r="AF15" s="74"/>
      <c r="AG15" s="74"/>
      <c r="AH15" s="74"/>
      <c r="AI15" s="74"/>
      <c r="AJ15" s="74"/>
      <c r="AK15" s="74"/>
      <c r="AL15" s="74"/>
    </row>
    <row r="16" spans="1:40" ht="15.75" customHeight="1" x14ac:dyDescent="0.2">
      <c r="A16" s="88"/>
      <c r="B16" s="88"/>
      <c r="C16" s="88"/>
      <c r="D16" s="88"/>
      <c r="E16" s="88"/>
      <c r="F16" s="88"/>
      <c r="G16" s="88"/>
      <c r="H16" s="88"/>
      <c r="I16" s="88"/>
      <c r="J16" s="73"/>
      <c r="K16" s="73"/>
      <c r="L16" s="73"/>
      <c r="M16" s="73"/>
      <c r="N16" s="73"/>
      <c r="O16" s="73"/>
      <c r="P16" s="73"/>
      <c r="Q16" s="73"/>
      <c r="R16" s="73"/>
      <c r="S16" s="1"/>
      <c r="T16" s="1"/>
      <c r="U16" s="86"/>
      <c r="V16" s="86"/>
      <c r="W16" s="86"/>
      <c r="X16" s="86"/>
      <c r="Y16" s="86"/>
      <c r="Z16" s="86"/>
      <c r="AA16" s="86"/>
      <c r="AB16" s="86"/>
      <c r="AC16" s="86"/>
      <c r="AD16" s="74"/>
      <c r="AE16" s="74"/>
      <c r="AF16" s="74"/>
      <c r="AG16" s="74"/>
      <c r="AH16" s="74"/>
      <c r="AI16" s="74"/>
      <c r="AJ16" s="74"/>
      <c r="AK16" s="74"/>
      <c r="AL16" s="74"/>
    </row>
    <row r="17" spans="1:38" ht="15.75" customHeight="1" x14ac:dyDescent="0.2">
      <c r="A17" s="87" t="str">
        <f ca="1">IFERROR(INDEX(events,MATCH(A15,events_1,0))," - ")</f>
        <v>Passover</v>
      </c>
      <c r="B17" s="87"/>
      <c r="C17" s="87"/>
      <c r="D17" s="87"/>
      <c r="E17" s="87"/>
      <c r="F17" s="87"/>
      <c r="G17" s="87"/>
      <c r="H17" s="87"/>
      <c r="I17" s="87"/>
      <c r="J17" s="73"/>
      <c r="K17" s="73"/>
      <c r="L17" s="73"/>
      <c r="M17" s="73"/>
      <c r="N17" s="73"/>
      <c r="O17" s="73"/>
      <c r="P17" s="73"/>
      <c r="Q17" s="73"/>
      <c r="R17" s="73"/>
      <c r="S17" s="1"/>
      <c r="T17" s="1"/>
      <c r="U17" s="85" t="str">
        <f ca="1">IFERROR(INDEX(events,MATCH(U15,events_1,0))," - ")</f>
        <v>April Fool's Day</v>
      </c>
      <c r="V17" s="85"/>
      <c r="W17" s="85"/>
      <c r="X17" s="85"/>
      <c r="Y17" s="85"/>
      <c r="Z17" s="85"/>
      <c r="AA17" s="85"/>
      <c r="AB17" s="85"/>
      <c r="AC17" s="85"/>
      <c r="AD17" s="74"/>
      <c r="AE17" s="74"/>
      <c r="AF17" s="74"/>
      <c r="AG17" s="74"/>
      <c r="AH17" s="74"/>
      <c r="AI17" s="74"/>
      <c r="AJ17" s="74"/>
      <c r="AK17" s="74"/>
      <c r="AL17" s="74"/>
    </row>
    <row r="18" spans="1:38" ht="15.75" customHeight="1" x14ac:dyDescent="0.2">
      <c r="A18" s="87" t="str">
        <f ca="1">IFERROR(INDEX(events,MATCH(A15,events_2,0))," - ")</f>
        <v xml:space="preserve"> - </v>
      </c>
      <c r="B18" s="87"/>
      <c r="C18" s="87"/>
      <c r="D18" s="87"/>
      <c r="E18" s="87"/>
      <c r="F18" s="87"/>
      <c r="G18" s="87"/>
      <c r="H18" s="87"/>
      <c r="I18" s="87"/>
      <c r="J18" s="73"/>
      <c r="K18" s="73"/>
      <c r="L18" s="73"/>
      <c r="M18" s="73"/>
      <c r="N18" s="73"/>
      <c r="O18" s="73"/>
      <c r="P18" s="73"/>
      <c r="Q18" s="73"/>
      <c r="R18" s="73"/>
      <c r="S18" s="1"/>
      <c r="T18" s="1"/>
      <c r="U18" s="85" t="str">
        <f ca="1">IFERROR(INDEX(events,MATCH(U15,events_2,0))," - ")</f>
        <v xml:space="preserve"> - </v>
      </c>
      <c r="V18" s="85"/>
      <c r="W18" s="85"/>
      <c r="X18" s="85"/>
      <c r="Y18" s="85"/>
      <c r="Z18" s="85"/>
      <c r="AA18" s="85"/>
      <c r="AB18" s="85"/>
      <c r="AC18" s="85"/>
      <c r="AD18" s="74"/>
      <c r="AE18" s="74"/>
      <c r="AF18" s="74"/>
      <c r="AG18" s="74"/>
      <c r="AH18" s="74"/>
      <c r="AI18" s="74"/>
      <c r="AJ18" s="74"/>
      <c r="AK18" s="74"/>
      <c r="AL18" s="74"/>
    </row>
    <row r="19" spans="1:38" ht="15.75" customHeight="1" x14ac:dyDescent="0.2">
      <c r="A19" s="87" t="str">
        <f ca="1">IFERROR(INDEX(events,MATCH(A15,events_3,0))," - ")</f>
        <v xml:space="preserve"> - </v>
      </c>
      <c r="B19" s="87"/>
      <c r="C19" s="87"/>
      <c r="D19" s="87"/>
      <c r="E19" s="87"/>
      <c r="F19" s="87"/>
      <c r="G19" s="87"/>
      <c r="H19" s="87"/>
      <c r="I19" s="87"/>
      <c r="J19" s="73"/>
      <c r="K19" s="73"/>
      <c r="L19" s="73"/>
      <c r="M19" s="73"/>
      <c r="N19" s="73"/>
      <c r="O19" s="73"/>
      <c r="P19" s="73"/>
      <c r="Q19" s="73"/>
      <c r="R19" s="73"/>
      <c r="S19" s="1"/>
      <c r="T19" s="1"/>
      <c r="U19" s="85" t="str">
        <f ca="1">IFERROR(INDEX(events,MATCH(U15,events_3,0))," - ")</f>
        <v xml:space="preserve"> - </v>
      </c>
      <c r="V19" s="85"/>
      <c r="W19" s="85"/>
      <c r="X19" s="85"/>
      <c r="Y19" s="85"/>
      <c r="Z19" s="85"/>
      <c r="AA19" s="85"/>
      <c r="AB19" s="85"/>
      <c r="AC19" s="85"/>
      <c r="AD19" s="74"/>
      <c r="AE19" s="74"/>
      <c r="AF19" s="74"/>
      <c r="AG19" s="74"/>
      <c r="AH19" s="74"/>
      <c r="AI19" s="74"/>
      <c r="AJ19" s="74"/>
      <c r="AK19" s="74"/>
      <c r="AL19" s="74"/>
    </row>
    <row r="20" spans="1:38" ht="15.75" customHeight="1" x14ac:dyDescent="0.2">
      <c r="A20" s="87" t="str">
        <f ca="1">IFERROR(INDEX(events,MATCH(A15,events_4,0))," - ")</f>
        <v xml:space="preserve"> - </v>
      </c>
      <c r="B20" s="87"/>
      <c r="C20" s="87"/>
      <c r="D20" s="87"/>
      <c r="E20" s="87"/>
      <c r="F20" s="87"/>
      <c r="G20" s="87"/>
      <c r="H20" s="87"/>
      <c r="I20" s="87"/>
      <c r="J20" s="73"/>
      <c r="K20" s="73"/>
      <c r="L20" s="73"/>
      <c r="M20" s="73"/>
      <c r="N20" s="73"/>
      <c r="O20" s="73"/>
      <c r="P20" s="73"/>
      <c r="Q20" s="73"/>
      <c r="R20" s="73"/>
      <c r="S20" s="1"/>
      <c r="T20" s="1"/>
      <c r="U20" s="85" t="str">
        <f ca="1">IFERROR(INDEX(events,MATCH(U15,events_4,0))," - ")</f>
        <v xml:space="preserve"> - </v>
      </c>
      <c r="V20" s="85"/>
      <c r="W20" s="85"/>
      <c r="X20" s="85"/>
      <c r="Y20" s="85"/>
      <c r="Z20" s="85"/>
      <c r="AA20" s="85"/>
      <c r="AB20" s="85"/>
      <c r="AC20" s="85"/>
      <c r="AD20" s="74"/>
      <c r="AE20" s="74"/>
      <c r="AF20" s="74"/>
      <c r="AG20" s="74"/>
      <c r="AH20" s="74"/>
      <c r="AI20" s="74"/>
      <c r="AJ20" s="74"/>
      <c r="AK20" s="74"/>
      <c r="AL20" s="74"/>
    </row>
    <row r="21" spans="1:38" ht="15.75" customHeight="1" x14ac:dyDescent="0.2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1"/>
      <c r="T21" s="1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</row>
    <row r="22" spans="1:38" ht="15.7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1"/>
      <c r="T22" s="1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</row>
    <row r="23" spans="1:38" ht="15.75" customHeight="1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1"/>
      <c r="T23" s="1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</row>
    <row r="24" spans="1:38" ht="15.75" customHeight="1" x14ac:dyDescent="0.2">
      <c r="A24" s="86">
        <f ca="1">A15+1</f>
        <v>44284</v>
      </c>
      <c r="B24" s="86"/>
      <c r="C24" s="86"/>
      <c r="D24" s="86"/>
      <c r="E24" s="86"/>
      <c r="F24" s="86"/>
      <c r="G24" s="86"/>
      <c r="H24" s="86"/>
      <c r="I24" s="86"/>
      <c r="J24" s="74"/>
      <c r="K24" s="74"/>
      <c r="L24" s="74"/>
      <c r="M24" s="74"/>
      <c r="N24" s="74"/>
      <c r="O24" s="74"/>
      <c r="P24" s="74"/>
      <c r="Q24" s="74"/>
      <c r="R24" s="74"/>
      <c r="S24" s="1"/>
      <c r="T24" s="1"/>
      <c r="U24" s="86">
        <f ca="1">U15+1</f>
        <v>44288</v>
      </c>
      <c r="V24" s="86"/>
      <c r="W24" s="86"/>
      <c r="X24" s="86"/>
      <c r="Y24" s="86"/>
      <c r="Z24" s="86"/>
      <c r="AA24" s="86"/>
      <c r="AB24" s="86"/>
      <c r="AC24" s="86"/>
      <c r="AD24" s="74"/>
      <c r="AE24" s="74"/>
      <c r="AF24" s="74"/>
      <c r="AG24" s="74"/>
      <c r="AH24" s="74"/>
      <c r="AI24" s="74"/>
      <c r="AJ24" s="74"/>
      <c r="AK24" s="74"/>
      <c r="AL24" s="74"/>
    </row>
    <row r="25" spans="1:38" ht="15.75" customHeight="1" x14ac:dyDescent="0.2">
      <c r="A25" s="86"/>
      <c r="B25" s="86"/>
      <c r="C25" s="86"/>
      <c r="D25" s="86"/>
      <c r="E25" s="86"/>
      <c r="F25" s="86"/>
      <c r="G25" s="86"/>
      <c r="H25" s="86"/>
      <c r="I25" s="86"/>
      <c r="J25" s="74"/>
      <c r="K25" s="74"/>
      <c r="L25" s="74"/>
      <c r="M25" s="74"/>
      <c r="N25" s="74"/>
      <c r="O25" s="74"/>
      <c r="P25" s="74"/>
      <c r="Q25" s="74"/>
      <c r="R25" s="74"/>
      <c r="S25" s="1"/>
      <c r="T25" s="1"/>
      <c r="U25" s="86"/>
      <c r="V25" s="86"/>
      <c r="W25" s="86"/>
      <c r="X25" s="86"/>
      <c r="Y25" s="86"/>
      <c r="Z25" s="86"/>
      <c r="AA25" s="86"/>
      <c r="AB25" s="86"/>
      <c r="AC25" s="86"/>
      <c r="AD25" s="74"/>
      <c r="AE25" s="74"/>
      <c r="AF25" s="74"/>
      <c r="AG25" s="74"/>
      <c r="AH25" s="74"/>
      <c r="AI25" s="74"/>
      <c r="AJ25" s="74"/>
      <c r="AK25" s="74"/>
      <c r="AL25" s="74"/>
    </row>
    <row r="26" spans="1:38" ht="15.75" customHeight="1" x14ac:dyDescent="0.2">
      <c r="A26" s="85" t="str">
        <f ca="1">IFERROR(INDEX(events,MATCH(A24,events_1,0))," - ")</f>
        <v xml:space="preserve"> - </v>
      </c>
      <c r="B26" s="85"/>
      <c r="C26" s="85"/>
      <c r="D26" s="85"/>
      <c r="E26" s="85"/>
      <c r="F26" s="85"/>
      <c r="G26" s="85"/>
      <c r="H26" s="85"/>
      <c r="I26" s="85"/>
      <c r="J26" s="74"/>
      <c r="K26" s="74"/>
      <c r="L26" s="74"/>
      <c r="M26" s="74"/>
      <c r="N26" s="74"/>
      <c r="O26" s="74"/>
      <c r="P26" s="74"/>
      <c r="Q26" s="74"/>
      <c r="R26" s="74"/>
      <c r="S26" s="1"/>
      <c r="T26" s="1"/>
      <c r="U26" s="85" t="str">
        <f ca="1">IFERROR(INDEX(events,MATCH(U24,events_1,0))," - ")</f>
        <v>Good Friday</v>
      </c>
      <c r="V26" s="85"/>
      <c r="W26" s="85"/>
      <c r="X26" s="85"/>
      <c r="Y26" s="85"/>
      <c r="Z26" s="85"/>
      <c r="AA26" s="85"/>
      <c r="AB26" s="85"/>
      <c r="AC26" s="85"/>
      <c r="AD26" s="74"/>
      <c r="AE26" s="74"/>
      <c r="AF26" s="74"/>
      <c r="AG26" s="74"/>
      <c r="AH26" s="74"/>
      <c r="AI26" s="74"/>
      <c r="AJ26" s="74"/>
      <c r="AK26" s="74"/>
      <c r="AL26" s="74"/>
    </row>
    <row r="27" spans="1:38" ht="15.75" customHeight="1" x14ac:dyDescent="0.2">
      <c r="A27" s="85" t="str">
        <f ca="1">IFERROR(INDEX(events,MATCH(A24,events_2,0))," - ")</f>
        <v xml:space="preserve"> - </v>
      </c>
      <c r="B27" s="85"/>
      <c r="C27" s="85"/>
      <c r="D27" s="85"/>
      <c r="E27" s="85"/>
      <c r="F27" s="85"/>
      <c r="G27" s="85"/>
      <c r="H27" s="85"/>
      <c r="I27" s="85"/>
      <c r="J27" s="74"/>
      <c r="K27" s="74"/>
      <c r="L27" s="74"/>
      <c r="M27" s="74"/>
      <c r="N27" s="74"/>
      <c r="O27" s="74"/>
      <c r="P27" s="74"/>
      <c r="Q27" s="74"/>
      <c r="R27" s="74"/>
      <c r="S27" s="1"/>
      <c r="T27" s="1"/>
      <c r="U27" s="85" t="str">
        <f ca="1">IFERROR(INDEX(events,MATCH(U24,events_2,0))," - ")</f>
        <v xml:space="preserve"> - </v>
      </c>
      <c r="V27" s="85"/>
      <c r="W27" s="85"/>
      <c r="X27" s="85"/>
      <c r="Y27" s="85"/>
      <c r="Z27" s="85"/>
      <c r="AA27" s="85"/>
      <c r="AB27" s="85"/>
      <c r="AC27" s="85"/>
      <c r="AD27" s="74"/>
      <c r="AE27" s="74"/>
      <c r="AF27" s="74"/>
      <c r="AG27" s="74"/>
      <c r="AH27" s="74"/>
      <c r="AI27" s="74"/>
      <c r="AJ27" s="74"/>
      <c r="AK27" s="74"/>
      <c r="AL27" s="74"/>
    </row>
    <row r="28" spans="1:38" ht="15.75" customHeight="1" x14ac:dyDescent="0.2">
      <c r="A28" s="85" t="str">
        <f ca="1">IFERROR(INDEX(events,MATCH(A24,events_3,0))," - ")</f>
        <v xml:space="preserve"> - </v>
      </c>
      <c r="B28" s="85"/>
      <c r="C28" s="85"/>
      <c r="D28" s="85"/>
      <c r="E28" s="85"/>
      <c r="F28" s="85"/>
      <c r="G28" s="85"/>
      <c r="H28" s="85"/>
      <c r="I28" s="85"/>
      <c r="J28" s="74"/>
      <c r="K28" s="74"/>
      <c r="L28" s="74"/>
      <c r="M28" s="74"/>
      <c r="N28" s="74"/>
      <c r="O28" s="74"/>
      <c r="P28" s="74"/>
      <c r="Q28" s="74"/>
      <c r="R28" s="74"/>
      <c r="S28" s="1"/>
      <c r="T28" s="1"/>
      <c r="U28" s="85" t="str">
        <f ca="1">IFERROR(INDEX(events,MATCH(U24,events_3,0))," - ")</f>
        <v xml:space="preserve"> - </v>
      </c>
      <c r="V28" s="85"/>
      <c r="W28" s="85"/>
      <c r="X28" s="85"/>
      <c r="Y28" s="85"/>
      <c r="Z28" s="85"/>
      <c r="AA28" s="85"/>
      <c r="AB28" s="85"/>
      <c r="AC28" s="85"/>
      <c r="AD28" s="74"/>
      <c r="AE28" s="74"/>
      <c r="AF28" s="74"/>
      <c r="AG28" s="74"/>
      <c r="AH28" s="74"/>
      <c r="AI28" s="74"/>
      <c r="AJ28" s="74"/>
      <c r="AK28" s="74"/>
      <c r="AL28" s="74"/>
    </row>
    <row r="29" spans="1:38" ht="15.75" customHeight="1" x14ac:dyDescent="0.2">
      <c r="A29" s="85" t="str">
        <f ca="1">IFERROR(INDEX(events,MATCH(A24,events_4,0))," - ")</f>
        <v xml:space="preserve"> - </v>
      </c>
      <c r="B29" s="85"/>
      <c r="C29" s="85"/>
      <c r="D29" s="85"/>
      <c r="E29" s="85"/>
      <c r="F29" s="85"/>
      <c r="G29" s="85"/>
      <c r="H29" s="85"/>
      <c r="I29" s="85"/>
      <c r="J29" s="74"/>
      <c r="K29" s="74"/>
      <c r="L29" s="74"/>
      <c r="M29" s="74"/>
      <c r="N29" s="74"/>
      <c r="O29" s="74"/>
      <c r="P29" s="74"/>
      <c r="Q29" s="74"/>
      <c r="R29" s="74"/>
      <c r="S29" s="1"/>
      <c r="T29" s="1"/>
      <c r="U29" s="85" t="str">
        <f ca="1">IFERROR(INDEX(events,MATCH(U24,events_4,0))," - ")</f>
        <v xml:space="preserve"> - </v>
      </c>
      <c r="V29" s="85"/>
      <c r="W29" s="85"/>
      <c r="X29" s="85"/>
      <c r="Y29" s="85"/>
      <c r="Z29" s="85"/>
      <c r="AA29" s="85"/>
      <c r="AB29" s="85"/>
      <c r="AC29" s="85"/>
      <c r="AD29" s="74"/>
      <c r="AE29" s="74"/>
      <c r="AF29" s="74"/>
      <c r="AG29" s="74"/>
      <c r="AH29" s="74"/>
      <c r="AI29" s="74"/>
      <c r="AJ29" s="74"/>
      <c r="AK29" s="74"/>
      <c r="AL29" s="74"/>
    </row>
    <row r="30" spans="1:38" ht="15.7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1"/>
      <c r="T30" s="1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</row>
    <row r="31" spans="1:38" ht="15.75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1"/>
      <c r="T31" s="1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</row>
    <row r="32" spans="1:38" ht="15.75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1"/>
      <c r="T32" s="1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</row>
    <row r="33" spans="1:38" ht="15.75" customHeight="1" x14ac:dyDescent="0.2">
      <c r="A33" s="86">
        <f ca="1">A24+1</f>
        <v>44285</v>
      </c>
      <c r="B33" s="86"/>
      <c r="C33" s="86"/>
      <c r="D33" s="86"/>
      <c r="E33" s="86"/>
      <c r="F33" s="86"/>
      <c r="G33" s="86"/>
      <c r="H33" s="86"/>
      <c r="I33" s="86"/>
      <c r="J33" s="74"/>
      <c r="K33" s="74"/>
      <c r="L33" s="74"/>
      <c r="M33" s="74"/>
      <c r="N33" s="74"/>
      <c r="O33" s="74"/>
      <c r="P33" s="74"/>
      <c r="Q33" s="74"/>
      <c r="R33" s="74"/>
      <c r="S33" s="1"/>
      <c r="T33" s="1"/>
      <c r="U33" s="88">
        <f ca="1">U24+1</f>
        <v>44289</v>
      </c>
      <c r="V33" s="88"/>
      <c r="W33" s="88"/>
      <c r="X33" s="88"/>
      <c r="Y33" s="88"/>
      <c r="Z33" s="88"/>
      <c r="AA33" s="88"/>
      <c r="AB33" s="88"/>
      <c r="AC33" s="88"/>
      <c r="AD33" s="73"/>
      <c r="AE33" s="73"/>
      <c r="AF33" s="73"/>
      <c r="AG33" s="73"/>
      <c r="AH33" s="73"/>
      <c r="AI33" s="73"/>
      <c r="AJ33" s="73"/>
      <c r="AK33" s="73"/>
      <c r="AL33" s="73"/>
    </row>
    <row r="34" spans="1:38" ht="15.75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74"/>
      <c r="K34" s="74"/>
      <c r="L34" s="74"/>
      <c r="M34" s="74"/>
      <c r="N34" s="74"/>
      <c r="O34" s="74"/>
      <c r="P34" s="74"/>
      <c r="Q34" s="74"/>
      <c r="R34" s="74"/>
      <c r="S34" s="1"/>
      <c r="T34" s="1"/>
      <c r="U34" s="88"/>
      <c r="V34" s="88"/>
      <c r="W34" s="88"/>
      <c r="X34" s="88"/>
      <c r="Y34" s="88"/>
      <c r="Z34" s="88"/>
      <c r="AA34" s="88"/>
      <c r="AB34" s="88"/>
      <c r="AC34" s="88"/>
      <c r="AD34" s="73"/>
      <c r="AE34" s="73"/>
      <c r="AF34" s="73"/>
      <c r="AG34" s="73"/>
      <c r="AH34" s="73"/>
      <c r="AI34" s="73"/>
      <c r="AJ34" s="73"/>
      <c r="AK34" s="73"/>
      <c r="AL34" s="73"/>
    </row>
    <row r="35" spans="1:38" ht="15.75" customHeight="1" x14ac:dyDescent="0.2">
      <c r="A35" s="85" t="str">
        <f ca="1">IFERROR(INDEX(events,MATCH(A33,events_1,0))," - ")</f>
        <v xml:space="preserve"> - </v>
      </c>
      <c r="B35" s="85"/>
      <c r="C35" s="85"/>
      <c r="D35" s="85"/>
      <c r="E35" s="85"/>
      <c r="F35" s="85"/>
      <c r="G35" s="85"/>
      <c r="H35" s="85"/>
      <c r="I35" s="85"/>
      <c r="J35" s="74"/>
      <c r="K35" s="74"/>
      <c r="L35" s="74"/>
      <c r="M35" s="74"/>
      <c r="N35" s="74"/>
      <c r="O35" s="74"/>
      <c r="P35" s="74"/>
      <c r="Q35" s="74"/>
      <c r="R35" s="74"/>
      <c r="S35" s="1"/>
      <c r="T35" s="1"/>
      <c r="U35" s="87" t="str">
        <f ca="1">IFERROR(INDEX(events,MATCH(U33,events_1,0))," - ")</f>
        <v xml:space="preserve"> - </v>
      </c>
      <c r="V35" s="87"/>
      <c r="W35" s="87"/>
      <c r="X35" s="87"/>
      <c r="Y35" s="87"/>
      <c r="Z35" s="87"/>
      <c r="AA35" s="87"/>
      <c r="AB35" s="87"/>
      <c r="AC35" s="87"/>
      <c r="AD35" s="73"/>
      <c r="AE35" s="73"/>
      <c r="AF35" s="73"/>
      <c r="AG35" s="73"/>
      <c r="AH35" s="73"/>
      <c r="AI35" s="73"/>
      <c r="AJ35" s="73"/>
      <c r="AK35" s="73"/>
      <c r="AL35" s="73"/>
    </row>
    <row r="36" spans="1:38" ht="15.75" customHeight="1" x14ac:dyDescent="0.2">
      <c r="A36" s="85" t="str">
        <f ca="1">IFERROR(INDEX(events,MATCH(A33,events_2,0))," - ")</f>
        <v xml:space="preserve"> - </v>
      </c>
      <c r="B36" s="85"/>
      <c r="C36" s="85"/>
      <c r="D36" s="85"/>
      <c r="E36" s="85"/>
      <c r="F36" s="85"/>
      <c r="G36" s="85"/>
      <c r="H36" s="85"/>
      <c r="I36" s="85"/>
      <c r="J36" s="74"/>
      <c r="K36" s="74"/>
      <c r="L36" s="74"/>
      <c r="M36" s="74"/>
      <c r="N36" s="74"/>
      <c r="O36" s="74"/>
      <c r="P36" s="74"/>
      <c r="Q36" s="74"/>
      <c r="R36" s="74"/>
      <c r="S36" s="1"/>
      <c r="T36" s="1"/>
      <c r="U36" s="87" t="str">
        <f ca="1">IFERROR(INDEX(events,MATCH(U33,events_2,0))," - ")</f>
        <v xml:space="preserve"> - </v>
      </c>
      <c r="V36" s="87"/>
      <c r="W36" s="87"/>
      <c r="X36" s="87"/>
      <c r="Y36" s="87"/>
      <c r="Z36" s="87"/>
      <c r="AA36" s="87"/>
      <c r="AB36" s="87"/>
      <c r="AC36" s="87"/>
      <c r="AD36" s="73"/>
      <c r="AE36" s="73"/>
      <c r="AF36" s="73"/>
      <c r="AG36" s="73"/>
      <c r="AH36" s="73"/>
      <c r="AI36" s="73"/>
      <c r="AJ36" s="73"/>
      <c r="AK36" s="73"/>
      <c r="AL36" s="73"/>
    </row>
    <row r="37" spans="1:38" ht="15.75" customHeight="1" x14ac:dyDescent="0.2">
      <c r="A37" s="85" t="str">
        <f ca="1">IFERROR(INDEX(events,MATCH(A33,events_3,0))," - ")</f>
        <v xml:space="preserve"> - </v>
      </c>
      <c r="B37" s="85"/>
      <c r="C37" s="85"/>
      <c r="D37" s="85"/>
      <c r="E37" s="85"/>
      <c r="F37" s="85"/>
      <c r="G37" s="85"/>
      <c r="H37" s="85"/>
      <c r="I37" s="85"/>
      <c r="J37" s="74"/>
      <c r="K37" s="74"/>
      <c r="L37" s="74"/>
      <c r="M37" s="74"/>
      <c r="N37" s="74"/>
      <c r="O37" s="74"/>
      <c r="P37" s="74"/>
      <c r="Q37" s="74"/>
      <c r="R37" s="74"/>
      <c r="S37" s="1"/>
      <c r="T37" s="1"/>
      <c r="U37" s="87" t="str">
        <f ca="1">IFERROR(INDEX(events,MATCH(U33,events_3,0))," - ")</f>
        <v xml:space="preserve"> - </v>
      </c>
      <c r="V37" s="87"/>
      <c r="W37" s="87"/>
      <c r="X37" s="87"/>
      <c r="Y37" s="87"/>
      <c r="Z37" s="87"/>
      <c r="AA37" s="87"/>
      <c r="AB37" s="87"/>
      <c r="AC37" s="87"/>
      <c r="AD37" s="73"/>
      <c r="AE37" s="73"/>
      <c r="AF37" s="73"/>
      <c r="AG37" s="73"/>
      <c r="AH37" s="73"/>
      <c r="AI37" s="73"/>
      <c r="AJ37" s="73"/>
      <c r="AK37" s="73"/>
      <c r="AL37" s="73"/>
    </row>
    <row r="38" spans="1:38" ht="15.75" customHeight="1" x14ac:dyDescent="0.2">
      <c r="A38" s="85" t="str">
        <f ca="1">IFERROR(INDEX(events,MATCH(A33,events_4,0))," - ")</f>
        <v xml:space="preserve"> - </v>
      </c>
      <c r="B38" s="85"/>
      <c r="C38" s="85"/>
      <c r="D38" s="85"/>
      <c r="E38" s="85"/>
      <c r="F38" s="85"/>
      <c r="G38" s="85"/>
      <c r="H38" s="85"/>
      <c r="I38" s="85"/>
      <c r="J38" s="74"/>
      <c r="K38" s="74"/>
      <c r="L38" s="74"/>
      <c r="M38" s="74"/>
      <c r="N38" s="74"/>
      <c r="O38" s="74"/>
      <c r="P38" s="74"/>
      <c r="Q38" s="74"/>
      <c r="R38" s="74"/>
      <c r="S38" s="1"/>
      <c r="T38" s="1"/>
      <c r="U38" s="87" t="str">
        <f ca="1">IFERROR(INDEX(events,MATCH(U33,events_4,0))," - ")</f>
        <v xml:space="preserve"> - </v>
      </c>
      <c r="V38" s="87"/>
      <c r="W38" s="87"/>
      <c r="X38" s="87"/>
      <c r="Y38" s="87"/>
      <c r="Z38" s="87"/>
      <c r="AA38" s="87"/>
      <c r="AB38" s="87"/>
      <c r="AC38" s="87"/>
      <c r="AD38" s="73"/>
      <c r="AE38" s="73"/>
      <c r="AF38" s="73"/>
      <c r="AG38" s="73"/>
      <c r="AH38" s="73"/>
      <c r="AI38" s="73"/>
      <c r="AJ38" s="73"/>
      <c r="AK38" s="73"/>
      <c r="AL38" s="73"/>
    </row>
    <row r="39" spans="1:38" ht="15.75" customHeight="1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1"/>
      <c r="T39" s="1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</row>
    <row r="40" spans="1:38" ht="15.75" customHeight="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1"/>
      <c r="T40" s="1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</row>
  </sheetData>
  <mergeCells count="45">
    <mergeCell ref="A36:I36"/>
    <mergeCell ref="U36:AC36"/>
    <mergeCell ref="A37:I37"/>
    <mergeCell ref="U37:AC37"/>
    <mergeCell ref="A38:I38"/>
    <mergeCell ref="U38:AC38"/>
    <mergeCell ref="A29:I29"/>
    <mergeCell ref="U29:AC29"/>
    <mergeCell ref="A33:I34"/>
    <mergeCell ref="U33:AC34"/>
    <mergeCell ref="A35:I35"/>
    <mergeCell ref="U35:AC35"/>
    <mergeCell ref="A26:I26"/>
    <mergeCell ref="U26:AC26"/>
    <mergeCell ref="A27:I27"/>
    <mergeCell ref="U27:AC27"/>
    <mergeCell ref="A28:I28"/>
    <mergeCell ref="U28:AC28"/>
    <mergeCell ref="A19:I19"/>
    <mergeCell ref="U19:AC19"/>
    <mergeCell ref="A20:I20"/>
    <mergeCell ref="U20:AC20"/>
    <mergeCell ref="A24:I25"/>
    <mergeCell ref="U24:AC25"/>
    <mergeCell ref="A18:I18"/>
    <mergeCell ref="U18:AC18"/>
    <mergeCell ref="J8:M9"/>
    <mergeCell ref="N8:N9"/>
    <mergeCell ref="O8:R9"/>
    <mergeCell ref="U8:AC8"/>
    <mergeCell ref="U9:AC9"/>
    <mergeCell ref="U10:AC10"/>
    <mergeCell ref="U11:AC11"/>
    <mergeCell ref="A15:I16"/>
    <mergeCell ref="U15:AC16"/>
    <mergeCell ref="A17:I17"/>
    <mergeCell ref="U17:AC17"/>
    <mergeCell ref="A6:G6"/>
    <mergeCell ref="J6:R7"/>
    <mergeCell ref="U6:AC7"/>
    <mergeCell ref="AF1:AL1"/>
    <mergeCell ref="AN1:AN4"/>
    <mergeCell ref="A2:I2"/>
    <mergeCell ref="D4:I4"/>
    <mergeCell ref="M4:N4"/>
  </mergeCells>
  <conditionalFormatting sqref="A8:G13">
    <cfRule type="expression" dxfId="2" priority="1">
      <formula>MONTH(A8)&lt;&gt;MONTH($A$6)</formula>
    </cfRule>
    <cfRule type="cellIs" dxfId="1" priority="2" operator="between">
      <formula>$J$8</formula>
      <formula>$O$8</formula>
    </cfRule>
    <cfRule type="expression" dxfId="0" priority="3" stopIfTrue="1">
      <formula>AND(NOT(A8=""),NOT(ISERROR(MATCH(A8,events_1,0))))</formula>
    </cfRule>
  </conditionalFormatting>
  <hyperlinks>
    <hyperlink ref="A2" r:id="rId1" display="More Calendars" xr:uid="{4338EEB8-C46A-4806-ACDB-D9D891FF3D2C}"/>
    <hyperlink ref="A2:I2" r:id="rId2" display="Weekly Planner" xr:uid="{7E18157C-5550-452C-AA73-81247C7EC3EC}"/>
  </hyperlinks>
  <printOptions horizontalCentered="1"/>
  <pageMargins left="0.5" right="0.5" top="0.5" bottom="0.5" header="0.3" footer="0.3"/>
  <pageSetup orientation="landscape" r:id="rId3"/>
  <headerFooter>
    <oddFooter>&amp;L&amp;8&amp;K01+046© 2021 Vertex42 LLC&amp;R&amp;8&amp;K01+046https://www.vertex42.com/calendars/weekly-planner.html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88"/>
  <sheetViews>
    <sheetView showGridLines="0" workbookViewId="0"/>
  </sheetViews>
  <sheetFormatPr defaultColWidth="9.140625" defaultRowHeight="12.75" x14ac:dyDescent="0.2"/>
  <cols>
    <col min="1" max="1" width="23.5703125" style="3" customWidth="1"/>
    <col min="2" max="2" width="7.7109375" style="3" customWidth="1"/>
    <col min="3" max="4" width="7.42578125" style="3" customWidth="1"/>
    <col min="5" max="6" width="9" style="3" customWidth="1"/>
    <col min="7" max="12" width="10.140625" style="24" customWidth="1"/>
    <col min="13" max="16384" width="9.140625" style="3"/>
  </cols>
  <sheetData>
    <row r="1" spans="1:12" ht="24" customHeight="1" x14ac:dyDescent="0.2">
      <c r="A1" s="42" t="s">
        <v>2</v>
      </c>
      <c r="B1" s="43"/>
      <c r="C1" s="43"/>
      <c r="D1" s="43"/>
      <c r="E1" s="43"/>
      <c r="F1" s="43"/>
      <c r="G1" s="43"/>
      <c r="H1" s="44"/>
      <c r="I1" s="45" t="s">
        <v>104</v>
      </c>
      <c r="J1" s="44"/>
      <c r="K1" s="44"/>
      <c r="L1" s="45"/>
    </row>
    <row r="2" spans="1:12" x14ac:dyDescent="0.2">
      <c r="A2" s="4"/>
      <c r="B2" s="4"/>
      <c r="C2" s="4"/>
      <c r="D2" s="4"/>
      <c r="E2" s="4"/>
      <c r="F2" s="4"/>
      <c r="G2" s="5"/>
      <c r="H2" s="5"/>
      <c r="I2" s="5"/>
      <c r="J2" s="5"/>
      <c r="K2" s="5"/>
      <c r="L2" s="5"/>
    </row>
    <row r="3" spans="1:12" ht="12.75" customHeight="1" x14ac:dyDescent="0.2">
      <c r="A3" s="31" t="s">
        <v>73</v>
      </c>
      <c r="B3" s="31"/>
      <c r="C3" s="31"/>
      <c r="D3" s="31"/>
      <c r="E3" s="31"/>
      <c r="F3" s="31"/>
      <c r="G3" s="31"/>
      <c r="H3" s="31"/>
      <c r="I3" s="6"/>
      <c r="J3" s="6"/>
      <c r="K3" s="6"/>
      <c r="L3" s="6"/>
    </row>
    <row r="4" spans="1:12" s="32" customFormat="1" x14ac:dyDescent="0.2">
      <c r="A4" s="31" t="s">
        <v>81</v>
      </c>
      <c r="B4" s="31"/>
      <c r="C4" s="31"/>
      <c r="D4" s="31"/>
      <c r="E4" s="31"/>
      <c r="F4" s="31"/>
      <c r="G4" s="31"/>
      <c r="H4" s="31"/>
      <c r="I4" s="6"/>
      <c r="J4" s="6"/>
      <c r="K4" s="6"/>
      <c r="L4" s="6"/>
    </row>
    <row r="5" spans="1:12" x14ac:dyDescent="0.2">
      <c r="A5" s="31" t="s">
        <v>79</v>
      </c>
      <c r="B5" s="31"/>
      <c r="C5" s="31"/>
      <c r="D5" s="31"/>
      <c r="E5" s="31"/>
      <c r="F5" s="31"/>
      <c r="G5" s="31"/>
      <c r="H5" s="31"/>
      <c r="I5" s="6"/>
      <c r="J5" s="6"/>
      <c r="K5" s="6"/>
      <c r="L5" s="6"/>
    </row>
    <row r="6" spans="1:12" x14ac:dyDescent="0.2">
      <c r="A6" s="31" t="s">
        <v>80</v>
      </c>
      <c r="B6" s="31"/>
      <c r="C6" s="31"/>
      <c r="D6" s="31"/>
      <c r="E6" s="31"/>
      <c r="F6" s="31"/>
      <c r="G6" s="31"/>
      <c r="H6" s="31"/>
      <c r="I6" s="6"/>
      <c r="J6" s="6"/>
      <c r="K6" s="6"/>
      <c r="L6" s="6"/>
    </row>
    <row r="7" spans="1:12" x14ac:dyDescent="0.2">
      <c r="A7" s="31" t="s">
        <v>83</v>
      </c>
      <c r="B7" s="31"/>
      <c r="C7" s="31"/>
      <c r="D7" s="31"/>
      <c r="E7" s="31"/>
      <c r="F7" s="31"/>
      <c r="G7" s="31"/>
      <c r="H7" s="31"/>
      <c r="I7" s="6"/>
      <c r="J7" s="6"/>
      <c r="K7" s="6"/>
      <c r="L7" s="6"/>
    </row>
    <row r="8" spans="1:12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">
      <c r="A9" s="7"/>
      <c r="B9" s="7"/>
      <c r="C9" s="7"/>
      <c r="D9" s="7"/>
      <c r="E9" s="7"/>
      <c r="F9" s="7"/>
      <c r="G9" s="8"/>
      <c r="H9" s="8"/>
      <c r="I9" s="8"/>
      <c r="J9" s="8"/>
      <c r="K9" s="8"/>
      <c r="L9" s="8"/>
    </row>
    <row r="10" spans="1:12" x14ac:dyDescent="0.2">
      <c r="A10" s="26" t="s">
        <v>67</v>
      </c>
      <c r="B10" s="27">
        <v>2021</v>
      </c>
      <c r="C10" s="7"/>
      <c r="D10" s="29"/>
      <c r="E10" s="7"/>
      <c r="F10" s="7"/>
      <c r="G10" s="8"/>
      <c r="H10" s="8"/>
      <c r="I10" s="8"/>
      <c r="J10" s="8"/>
      <c r="K10" s="8"/>
      <c r="L10" s="8"/>
    </row>
    <row r="11" spans="1:12" x14ac:dyDescent="0.2">
      <c r="A11" s="7"/>
      <c r="B11" s="7"/>
      <c r="C11" s="7"/>
      <c r="D11" s="7"/>
      <c r="E11" s="7"/>
      <c r="F11" s="7"/>
      <c r="G11" s="8"/>
      <c r="H11" s="8"/>
      <c r="I11" s="8"/>
      <c r="J11" s="8"/>
      <c r="K11" s="8"/>
      <c r="L11" s="8"/>
    </row>
    <row r="12" spans="1:12" ht="15" x14ac:dyDescent="0.25">
      <c r="A12" s="9" t="s">
        <v>85</v>
      </c>
      <c r="B12" s="10"/>
      <c r="C12" s="10"/>
      <c r="D12" s="10"/>
      <c r="E12" s="11"/>
      <c r="F12" s="11"/>
      <c r="G12" s="12"/>
      <c r="H12" s="12"/>
      <c r="I12" s="12"/>
      <c r="J12" s="12"/>
      <c r="K12" s="12"/>
      <c r="L12" s="12"/>
    </row>
    <row r="13" spans="1:12" x14ac:dyDescent="0.2">
      <c r="A13" s="13" t="s">
        <v>3</v>
      </c>
      <c r="B13" s="14" t="s">
        <v>1</v>
      </c>
      <c r="C13" s="14" t="s">
        <v>0</v>
      </c>
      <c r="D13" s="14" t="s">
        <v>4</v>
      </c>
      <c r="E13" s="14" t="s">
        <v>5</v>
      </c>
      <c r="F13" s="14" t="s">
        <v>6</v>
      </c>
      <c r="G13" s="15" t="s">
        <v>7</v>
      </c>
      <c r="H13" s="15" t="s">
        <v>8</v>
      </c>
      <c r="I13" s="15" t="s">
        <v>9</v>
      </c>
      <c r="J13" s="15" t="s">
        <v>69</v>
      </c>
      <c r="K13" s="15" t="s">
        <v>71</v>
      </c>
      <c r="L13" s="15" t="s">
        <v>72</v>
      </c>
    </row>
    <row r="14" spans="1:12" x14ac:dyDescent="0.2">
      <c r="A14" s="7" t="s">
        <v>10</v>
      </c>
      <c r="B14" s="16">
        <f>$B$10</f>
        <v>2021</v>
      </c>
      <c r="C14" s="16">
        <v>1</v>
      </c>
      <c r="D14" s="16"/>
      <c r="E14" s="16">
        <v>3</v>
      </c>
      <c r="F14" s="16">
        <v>2</v>
      </c>
      <c r="G14" s="17">
        <f t="shared" ref="G14:G33" si="0">IF(OR(OR(C14="",E14=""),F14=""),"",(DATE(B14,C14,1)+(E14-1)*7)+F14-WEEKDAY(DATE(B14,C14,1))+IF(F14&lt;WEEKDAY(DATE(B14,C14,1)),7,0))</f>
        <v>44214</v>
      </c>
      <c r="H14" s="17" t="str">
        <f>IF(COUNTIF(G$13:G13,$G14)&gt;=1,$G14," - ")</f>
        <v xml:space="preserve"> - </v>
      </c>
      <c r="I14" s="17" t="str">
        <f>IF(COUNTIF(H$13:H13,$G14)&gt;=1,$G14," - ")</f>
        <v xml:space="preserve"> - </v>
      </c>
      <c r="J14" s="17" t="str">
        <f>IF(COUNTIF(I$13:I13,$G14)&gt;=1,$G14," - ")</f>
        <v xml:space="preserve"> - </v>
      </c>
      <c r="K14" s="17" t="str">
        <f>IF(COUNTIF(J$13:J13,$G14)&gt;=1,$G14," - ")</f>
        <v xml:space="preserve"> - </v>
      </c>
      <c r="L14" s="17" t="str">
        <f>IF(COUNTIF(K$13:K13,$G14)&gt;=1,$G14," - ")</f>
        <v xml:space="preserve"> - </v>
      </c>
    </row>
    <row r="15" spans="1:12" x14ac:dyDescent="0.2">
      <c r="A15" s="7" t="s">
        <v>10</v>
      </c>
      <c r="B15" s="16">
        <f>B14+1</f>
        <v>2022</v>
      </c>
      <c r="C15" s="16">
        <v>1</v>
      </c>
      <c r="D15" s="16"/>
      <c r="E15" s="16">
        <v>3</v>
      </c>
      <c r="F15" s="16">
        <v>2</v>
      </c>
      <c r="G15" s="17">
        <f t="shared" si="0"/>
        <v>44578</v>
      </c>
      <c r="H15" s="17" t="str">
        <f>IF(COUNTIF(G$13:G14,$G15)&gt;=1,$G15," - ")</f>
        <v xml:space="preserve"> - </v>
      </c>
      <c r="I15" s="17" t="str">
        <f>IF(COUNTIF(H$13:H14,$G15)&gt;=1,$G15," - ")</f>
        <v xml:space="preserve"> - </v>
      </c>
      <c r="J15" s="17" t="str">
        <f>IF(COUNTIF(I$13:I14,$G15)&gt;=1,$G15," - ")</f>
        <v xml:space="preserve"> - </v>
      </c>
      <c r="K15" s="17" t="str">
        <f>IF(COUNTIF(J$13:J14,$G15)&gt;=1,$G15," - ")</f>
        <v xml:space="preserve"> - </v>
      </c>
      <c r="L15" s="17" t="str">
        <f>IF(COUNTIF(K$13:K14,$G15)&gt;=1,$G15," - ")</f>
        <v xml:space="preserve"> - </v>
      </c>
    </row>
    <row r="16" spans="1:12" x14ac:dyDescent="0.2">
      <c r="A16" s="7" t="s">
        <v>11</v>
      </c>
      <c r="B16" s="16">
        <f>$B$10</f>
        <v>2021</v>
      </c>
      <c r="C16" s="16">
        <v>2</v>
      </c>
      <c r="D16" s="7"/>
      <c r="E16" s="16">
        <v>3</v>
      </c>
      <c r="F16" s="16">
        <v>2</v>
      </c>
      <c r="G16" s="17">
        <f t="shared" si="0"/>
        <v>44242</v>
      </c>
      <c r="H16" s="17" t="str">
        <f>IF(COUNTIF(G$13:G15,$G16)&gt;=1,$G16," - ")</f>
        <v xml:space="preserve"> - </v>
      </c>
      <c r="I16" s="17" t="str">
        <f>IF(COUNTIF(H$13:H15,$G16)&gt;=1,$G16," - ")</f>
        <v xml:space="preserve"> - </v>
      </c>
      <c r="J16" s="17" t="str">
        <f>IF(COUNTIF(I$13:I15,$G16)&gt;=1,$G16," - ")</f>
        <v xml:space="preserve"> - </v>
      </c>
      <c r="K16" s="17" t="str">
        <f>IF(COUNTIF(J$13:J15,$G16)&gt;=1,$G16," - ")</f>
        <v xml:space="preserve"> - </v>
      </c>
      <c r="L16" s="17" t="str">
        <f>IF(COUNTIF(K$13:K15,$G16)&gt;=1,$G16," - ")</f>
        <v xml:space="preserve"> - </v>
      </c>
    </row>
    <row r="17" spans="1:12" x14ac:dyDescent="0.2">
      <c r="A17" s="7" t="s">
        <v>11</v>
      </c>
      <c r="B17" s="16">
        <f>B16+1</f>
        <v>2022</v>
      </c>
      <c r="C17" s="16">
        <v>2</v>
      </c>
      <c r="D17" s="7"/>
      <c r="E17" s="16">
        <v>3</v>
      </c>
      <c r="F17" s="16">
        <v>2</v>
      </c>
      <c r="G17" s="17">
        <f>IF(OR(OR(C17="",E17=""),F17=""),"",(DATE(B17,C17,1)+(E17-1)*7)+F17-WEEKDAY(DATE(B17,C17,1))+IF(F17&lt;WEEKDAY(DATE(B17,C17,1)),7,0))</f>
        <v>44613</v>
      </c>
      <c r="H17" s="17" t="str">
        <f>IF(COUNTIF(G$13:G16,$G17)&gt;=1,$G17," - ")</f>
        <v xml:space="preserve"> - </v>
      </c>
      <c r="I17" s="17" t="str">
        <f>IF(COUNTIF(H$13:H16,$G17)&gt;=1,$G17," - ")</f>
        <v xml:space="preserve"> - </v>
      </c>
      <c r="J17" s="17" t="str">
        <f>IF(COUNTIF(I$13:I16,$G17)&gt;=1,$G17," - ")</f>
        <v xml:space="preserve"> - </v>
      </c>
      <c r="K17" s="17" t="str">
        <f>IF(COUNTIF(J$13:J16,$G17)&gt;=1,$G17," - ")</f>
        <v xml:space="preserve"> - </v>
      </c>
      <c r="L17" s="17" t="str">
        <f>IF(COUNTIF(K$13:K16,$G17)&gt;=1,$G17," - ")</f>
        <v xml:space="preserve"> - </v>
      </c>
    </row>
    <row r="18" spans="1:12" x14ac:dyDescent="0.2">
      <c r="A18" s="7" t="s">
        <v>12</v>
      </c>
      <c r="B18" s="16">
        <f>$B$10</f>
        <v>2021</v>
      </c>
      <c r="C18" s="16">
        <v>5</v>
      </c>
      <c r="D18" s="7"/>
      <c r="E18" s="16">
        <v>2</v>
      </c>
      <c r="F18" s="16">
        <v>1</v>
      </c>
      <c r="G18" s="17">
        <f t="shared" si="0"/>
        <v>44325</v>
      </c>
      <c r="H18" s="17" t="str">
        <f>IF(COUNTIF(G$13:G17,$G18)&gt;=1,$G18," - ")</f>
        <v xml:space="preserve"> - </v>
      </c>
      <c r="I18" s="17" t="str">
        <f>IF(COUNTIF(H$13:H17,$G18)&gt;=1,$G18," - ")</f>
        <v xml:space="preserve"> - </v>
      </c>
      <c r="J18" s="17" t="str">
        <f>IF(COUNTIF(I$13:I17,$G18)&gt;=1,$G18," - ")</f>
        <v xml:space="preserve"> - </v>
      </c>
      <c r="K18" s="17" t="str">
        <f>IF(COUNTIF(J$13:J17,$G18)&gt;=1,$G18," - ")</f>
        <v xml:space="preserve"> - </v>
      </c>
      <c r="L18" s="17" t="str">
        <f>IF(COUNTIF(K$13:K17,$G18)&gt;=1,$G18," - ")</f>
        <v xml:space="preserve"> - </v>
      </c>
    </row>
    <row r="19" spans="1:12" x14ac:dyDescent="0.2">
      <c r="A19" s="7" t="s">
        <v>12</v>
      </c>
      <c r="B19" s="16">
        <f>B18+1</f>
        <v>2022</v>
      </c>
      <c r="C19" s="16">
        <v>5</v>
      </c>
      <c r="D19" s="7"/>
      <c r="E19" s="16">
        <v>2</v>
      </c>
      <c r="F19" s="16">
        <v>1</v>
      </c>
      <c r="G19" s="17">
        <f t="shared" si="0"/>
        <v>44689</v>
      </c>
      <c r="H19" s="17" t="str">
        <f>IF(COUNTIF(G$13:G18,$G19)&gt;=1,$G19," - ")</f>
        <v xml:space="preserve"> - </v>
      </c>
      <c r="I19" s="17" t="str">
        <f>IF(COUNTIF(H$13:H18,$G19)&gt;=1,$G19," - ")</f>
        <v xml:space="preserve"> - </v>
      </c>
      <c r="J19" s="17" t="str">
        <f>IF(COUNTIF(I$13:I18,$G19)&gt;=1,$G19," - ")</f>
        <v xml:space="preserve"> - </v>
      </c>
      <c r="K19" s="17" t="str">
        <f>IF(COUNTIF(J$13:J18,$G19)&gt;=1,$G19," - ")</f>
        <v xml:space="preserve"> - </v>
      </c>
      <c r="L19" s="17" t="str">
        <f>IF(COUNTIF(K$13:K18,$G19)&gt;=1,$G19," - ")</f>
        <v xml:space="preserve"> - </v>
      </c>
    </row>
    <row r="20" spans="1:12" x14ac:dyDescent="0.2">
      <c r="A20" s="7" t="s">
        <v>13</v>
      </c>
      <c r="B20" s="16">
        <f>$B$10</f>
        <v>2021</v>
      </c>
      <c r="C20" s="16">
        <v>5</v>
      </c>
      <c r="D20" s="7"/>
      <c r="E20" s="16">
        <v>3</v>
      </c>
      <c r="F20" s="16">
        <v>7</v>
      </c>
      <c r="G20" s="17">
        <f t="shared" si="0"/>
        <v>44331</v>
      </c>
      <c r="H20" s="17" t="str">
        <f>IF(COUNTIF(G$13:G19,$G20)&gt;=1,$G20," - ")</f>
        <v xml:space="preserve"> - </v>
      </c>
      <c r="I20" s="17" t="str">
        <f>IF(COUNTIF(H$13:H19,$G20)&gt;=1,$G20," - ")</f>
        <v xml:space="preserve"> - </v>
      </c>
      <c r="J20" s="17" t="str">
        <f>IF(COUNTIF(I$13:I19,$G20)&gt;=1,$G20," - ")</f>
        <v xml:space="preserve"> - </v>
      </c>
      <c r="K20" s="17" t="str">
        <f>IF(COUNTIF(J$13:J19,$G20)&gt;=1,$G20," - ")</f>
        <v xml:space="preserve"> - </v>
      </c>
      <c r="L20" s="17" t="str">
        <f>IF(COUNTIF(K$13:K19,$G20)&gt;=1,$G20," - ")</f>
        <v xml:space="preserve"> - </v>
      </c>
    </row>
    <row r="21" spans="1:12" x14ac:dyDescent="0.2">
      <c r="A21" s="7" t="s">
        <v>13</v>
      </c>
      <c r="B21" s="16">
        <f>B20+1</f>
        <v>2022</v>
      </c>
      <c r="C21" s="16">
        <v>5</v>
      </c>
      <c r="D21" s="7"/>
      <c r="E21" s="16">
        <v>3</v>
      </c>
      <c r="F21" s="16">
        <v>7</v>
      </c>
      <c r="G21" s="17">
        <f t="shared" si="0"/>
        <v>44702</v>
      </c>
      <c r="H21" s="17" t="str">
        <f>IF(COUNTIF(G$13:G20,$G21)&gt;=1,$G21," - ")</f>
        <v xml:space="preserve"> - </v>
      </c>
      <c r="I21" s="17" t="str">
        <f>IF(COUNTIF(H$13:H20,$G21)&gt;=1,$G21," - ")</f>
        <v xml:space="preserve"> - </v>
      </c>
      <c r="J21" s="17" t="str">
        <f>IF(COUNTIF(I$13:I20,$G21)&gt;=1,$G21," - ")</f>
        <v xml:space="preserve"> - </v>
      </c>
      <c r="K21" s="17" t="str">
        <f>IF(COUNTIF(J$13:J20,$G21)&gt;=1,$G21," - ")</f>
        <v xml:space="preserve"> - </v>
      </c>
      <c r="L21" s="17" t="str">
        <f>IF(COUNTIF(K$13:K20,$G21)&gt;=1,$G21," - ")</f>
        <v xml:space="preserve"> - </v>
      </c>
    </row>
    <row r="22" spans="1:12" x14ac:dyDescent="0.2">
      <c r="A22" s="7" t="s">
        <v>14</v>
      </c>
      <c r="B22" s="16">
        <f>$B$10</f>
        <v>2021</v>
      </c>
      <c r="C22" s="16">
        <v>6</v>
      </c>
      <c r="D22" s="7"/>
      <c r="E22" s="16">
        <v>3</v>
      </c>
      <c r="F22" s="16">
        <v>1</v>
      </c>
      <c r="G22" s="17">
        <f t="shared" si="0"/>
        <v>44367</v>
      </c>
      <c r="H22" s="17" t="str">
        <f>IF(COUNTIF(G$13:G21,$G22)&gt;=1,$G22," - ")</f>
        <v xml:space="preserve"> - </v>
      </c>
      <c r="I22" s="17" t="str">
        <f>IF(COUNTIF(H$13:H21,$G22)&gt;=1,$G22," - ")</f>
        <v xml:space="preserve"> - </v>
      </c>
      <c r="J22" s="17" t="str">
        <f>IF(COUNTIF(I$13:I21,$G22)&gt;=1,$G22," - ")</f>
        <v xml:space="preserve"> - </v>
      </c>
      <c r="K22" s="17" t="str">
        <f>IF(COUNTIF(J$13:J21,$G22)&gt;=1,$G22," - ")</f>
        <v xml:space="preserve"> - </v>
      </c>
      <c r="L22" s="17" t="str">
        <f>IF(COUNTIF(K$13:K21,$G22)&gt;=1,$G22," - ")</f>
        <v xml:space="preserve"> - </v>
      </c>
    </row>
    <row r="23" spans="1:12" x14ac:dyDescent="0.2">
      <c r="A23" s="7" t="s">
        <v>14</v>
      </c>
      <c r="B23" s="16">
        <f>B22+1</f>
        <v>2022</v>
      </c>
      <c r="C23" s="16">
        <v>6</v>
      </c>
      <c r="D23" s="7"/>
      <c r="E23" s="16">
        <v>3</v>
      </c>
      <c r="F23" s="16">
        <v>1</v>
      </c>
      <c r="G23" s="17">
        <f t="shared" si="0"/>
        <v>44731</v>
      </c>
      <c r="H23" s="17" t="str">
        <f>IF(COUNTIF(G$13:G22,$G23)&gt;=1,$G23," - ")</f>
        <v xml:space="preserve"> - </v>
      </c>
      <c r="I23" s="17" t="str">
        <f>IF(COUNTIF(H$13:H22,$G23)&gt;=1,$G23," - ")</f>
        <v xml:space="preserve"> - </v>
      </c>
      <c r="J23" s="17" t="str">
        <f>IF(COUNTIF(I$13:I22,$G23)&gt;=1,$G23," - ")</f>
        <v xml:space="preserve"> - </v>
      </c>
      <c r="K23" s="17" t="str">
        <f>IF(COUNTIF(J$13:J22,$G23)&gt;=1,$G23," - ")</f>
        <v xml:space="preserve"> - </v>
      </c>
      <c r="L23" s="17" t="str">
        <f>IF(COUNTIF(K$13:K22,$G23)&gt;=1,$G23," - ")</f>
        <v xml:space="preserve"> - </v>
      </c>
    </row>
    <row r="24" spans="1:12" x14ac:dyDescent="0.2">
      <c r="A24" s="7" t="s">
        <v>15</v>
      </c>
      <c r="B24" s="16">
        <f>$B$10</f>
        <v>2021</v>
      </c>
      <c r="C24" s="16">
        <v>6</v>
      </c>
      <c r="D24" s="7"/>
      <c r="E24" s="16">
        <v>0</v>
      </c>
      <c r="F24" s="16">
        <v>2</v>
      </c>
      <c r="G24" s="17">
        <f t="shared" si="0"/>
        <v>44347</v>
      </c>
      <c r="H24" s="17" t="str">
        <f>IF(COUNTIF(G$13:G23,$G24)&gt;=1,$G24," - ")</f>
        <v xml:space="preserve"> - </v>
      </c>
      <c r="I24" s="17" t="str">
        <f>IF(COUNTIF(H$13:H23,$G24)&gt;=1,$G24," - ")</f>
        <v xml:space="preserve"> - </v>
      </c>
      <c r="J24" s="17" t="str">
        <f>IF(COUNTIF(I$13:I23,$G24)&gt;=1,$G24," - ")</f>
        <v xml:space="preserve"> - </v>
      </c>
      <c r="K24" s="17" t="str">
        <f>IF(COUNTIF(J$13:J23,$G24)&gt;=1,$G24," - ")</f>
        <v xml:space="preserve"> - </v>
      </c>
      <c r="L24" s="17" t="str">
        <f>IF(COUNTIF(K$13:K23,$G24)&gt;=1,$G24," - ")</f>
        <v xml:space="preserve"> - </v>
      </c>
    </row>
    <row r="25" spans="1:12" x14ac:dyDescent="0.2">
      <c r="A25" s="7" t="s">
        <v>15</v>
      </c>
      <c r="B25" s="16">
        <f>B24+1</f>
        <v>2022</v>
      </c>
      <c r="C25" s="16">
        <v>6</v>
      </c>
      <c r="D25" s="7"/>
      <c r="E25" s="16">
        <v>0</v>
      </c>
      <c r="F25" s="16">
        <v>2</v>
      </c>
      <c r="G25" s="17">
        <f t="shared" si="0"/>
        <v>44711</v>
      </c>
      <c r="H25" s="17" t="str">
        <f>IF(COUNTIF(G$13:G24,$G25)&gt;=1,$G25," - ")</f>
        <v xml:space="preserve"> - </v>
      </c>
      <c r="I25" s="17" t="str">
        <f>IF(COUNTIF(H$13:H24,$G25)&gt;=1,$G25," - ")</f>
        <v xml:space="preserve"> - </v>
      </c>
      <c r="J25" s="17" t="str">
        <f>IF(COUNTIF(I$13:I24,$G25)&gt;=1,$G25," - ")</f>
        <v xml:space="preserve"> - </v>
      </c>
      <c r="K25" s="17" t="str">
        <f>IF(COUNTIF(J$13:J24,$G25)&gt;=1,$G25," - ")</f>
        <v xml:space="preserve"> - </v>
      </c>
      <c r="L25" s="17" t="str">
        <f>IF(COUNTIF(K$13:K24,$G25)&gt;=1,$G25," - ")</f>
        <v xml:space="preserve"> - </v>
      </c>
    </row>
    <row r="26" spans="1:12" x14ac:dyDescent="0.2">
      <c r="A26" s="7" t="s">
        <v>16</v>
      </c>
      <c r="B26" s="16">
        <f>$B$10</f>
        <v>2021</v>
      </c>
      <c r="C26" s="16">
        <v>7</v>
      </c>
      <c r="D26" s="16"/>
      <c r="E26" s="16">
        <v>4</v>
      </c>
      <c r="F26" s="16">
        <v>1</v>
      </c>
      <c r="G26" s="17">
        <f t="shared" si="0"/>
        <v>44402</v>
      </c>
      <c r="H26" s="17" t="str">
        <f>IF(COUNTIF(G$13:G25,$G26)&gt;=1,$G26," - ")</f>
        <v xml:space="preserve"> - </v>
      </c>
      <c r="I26" s="17" t="str">
        <f>IF(COUNTIF(H$13:H25,$G26)&gt;=1,$G26," - ")</f>
        <v xml:space="preserve"> - </v>
      </c>
      <c r="J26" s="17" t="str">
        <f>IF(COUNTIF(I$13:I25,$G26)&gt;=1,$G26," - ")</f>
        <v xml:space="preserve"> - </v>
      </c>
      <c r="K26" s="17" t="str">
        <f>IF(COUNTIF(J$13:J25,$G26)&gt;=1,$G26," - ")</f>
        <v xml:space="preserve"> - </v>
      </c>
      <c r="L26" s="17" t="str">
        <f>IF(COUNTIF(K$13:K25,$G26)&gt;=1,$G26," - ")</f>
        <v xml:space="preserve"> - </v>
      </c>
    </row>
    <row r="27" spans="1:12" x14ac:dyDescent="0.2">
      <c r="A27" s="7" t="s">
        <v>16</v>
      </c>
      <c r="B27" s="16">
        <f>B26+1</f>
        <v>2022</v>
      </c>
      <c r="C27" s="16">
        <v>7</v>
      </c>
      <c r="D27" s="16"/>
      <c r="E27" s="16">
        <v>4</v>
      </c>
      <c r="F27" s="16">
        <v>1</v>
      </c>
      <c r="G27" s="17">
        <f t="shared" si="0"/>
        <v>44766</v>
      </c>
      <c r="H27" s="17" t="str">
        <f>IF(COUNTIF(G$13:G26,$G27)&gt;=1,$G27," - ")</f>
        <v xml:space="preserve"> - </v>
      </c>
      <c r="I27" s="17" t="str">
        <f>IF(COUNTIF(H$13:H26,$G27)&gt;=1,$G27," - ")</f>
        <v xml:space="preserve"> - </v>
      </c>
      <c r="J27" s="17" t="str">
        <f>IF(COUNTIF(I$13:I26,$G27)&gt;=1,$G27," - ")</f>
        <v xml:space="preserve"> - </v>
      </c>
      <c r="K27" s="17" t="str">
        <f>IF(COUNTIF(J$13:J26,$G27)&gt;=1,$G27," - ")</f>
        <v xml:space="preserve"> - </v>
      </c>
      <c r="L27" s="17" t="str">
        <f>IF(COUNTIF(K$13:K26,$G27)&gt;=1,$G27," - ")</f>
        <v xml:space="preserve"> - </v>
      </c>
    </row>
    <row r="28" spans="1:12" x14ac:dyDescent="0.2">
      <c r="A28" s="7" t="s">
        <v>17</v>
      </c>
      <c r="B28" s="16">
        <f>$B$10</f>
        <v>2021</v>
      </c>
      <c r="C28" s="16">
        <v>9</v>
      </c>
      <c r="D28" s="7"/>
      <c r="E28" s="16">
        <v>1</v>
      </c>
      <c r="F28" s="16">
        <v>2</v>
      </c>
      <c r="G28" s="17">
        <f t="shared" si="0"/>
        <v>44445</v>
      </c>
      <c r="H28" s="17" t="str">
        <f>IF(COUNTIF(G$13:G27,$G28)&gt;=1,$G28," - ")</f>
        <v xml:space="preserve"> - </v>
      </c>
      <c r="I28" s="17" t="str">
        <f>IF(COUNTIF(H$13:H27,$G28)&gt;=1,$G28," - ")</f>
        <v xml:space="preserve"> - </v>
      </c>
      <c r="J28" s="17" t="str">
        <f>IF(COUNTIF(I$13:I27,$G28)&gt;=1,$G28," - ")</f>
        <v xml:space="preserve"> - </v>
      </c>
      <c r="K28" s="17" t="str">
        <f>IF(COUNTIF(J$13:J27,$G28)&gt;=1,$G28," - ")</f>
        <v xml:space="preserve"> - </v>
      </c>
      <c r="L28" s="17" t="str">
        <f>IF(COUNTIF(K$13:K27,$G28)&gt;=1,$G28," - ")</f>
        <v xml:space="preserve"> - </v>
      </c>
    </row>
    <row r="29" spans="1:12" x14ac:dyDescent="0.2">
      <c r="A29" s="7" t="s">
        <v>17</v>
      </c>
      <c r="B29" s="16">
        <f>B28+1</f>
        <v>2022</v>
      </c>
      <c r="C29" s="16">
        <v>9</v>
      </c>
      <c r="D29" s="7"/>
      <c r="E29" s="16">
        <v>1</v>
      </c>
      <c r="F29" s="16">
        <v>2</v>
      </c>
      <c r="G29" s="17">
        <f t="shared" si="0"/>
        <v>44809</v>
      </c>
      <c r="H29" s="17" t="str">
        <f>IF(COUNTIF(G$13:G28,$G29)&gt;=1,$G29," - ")</f>
        <v xml:space="preserve"> - </v>
      </c>
      <c r="I29" s="17" t="str">
        <f>IF(COUNTIF(H$13:H28,$G29)&gt;=1,$G29," - ")</f>
        <v xml:space="preserve"> - </v>
      </c>
      <c r="J29" s="17" t="str">
        <f>IF(COUNTIF(I$13:I28,$G29)&gt;=1,$G29," - ")</f>
        <v xml:space="preserve"> - </v>
      </c>
      <c r="K29" s="17" t="str">
        <f>IF(COUNTIF(J$13:J28,$G29)&gt;=1,$G29," - ")</f>
        <v xml:space="preserve"> - </v>
      </c>
      <c r="L29" s="17" t="str">
        <f>IF(COUNTIF(K$13:K28,$G29)&gt;=1,$G29," - ")</f>
        <v xml:space="preserve"> - </v>
      </c>
    </row>
    <row r="30" spans="1:12" x14ac:dyDescent="0.2">
      <c r="A30" s="7" t="s">
        <v>18</v>
      </c>
      <c r="B30" s="16">
        <f>$B$10</f>
        <v>2021</v>
      </c>
      <c r="C30" s="16">
        <v>10</v>
      </c>
      <c r="D30" s="16"/>
      <c r="E30" s="16">
        <v>2</v>
      </c>
      <c r="F30" s="16">
        <v>2</v>
      </c>
      <c r="G30" s="17">
        <f t="shared" si="0"/>
        <v>44480</v>
      </c>
      <c r="H30" s="17" t="str">
        <f>IF(COUNTIF(G$13:G29,$G30)&gt;=1,$G30," - ")</f>
        <v xml:space="preserve"> - </v>
      </c>
      <c r="I30" s="17" t="str">
        <f>IF(COUNTIF(H$13:H29,$G30)&gt;=1,$G30," - ")</f>
        <v xml:space="preserve"> - </v>
      </c>
      <c r="J30" s="17" t="str">
        <f>IF(COUNTIF(I$13:I29,$G30)&gt;=1,$G30," - ")</f>
        <v xml:space="preserve"> - </v>
      </c>
      <c r="K30" s="17" t="str">
        <f>IF(COUNTIF(J$13:J29,$G30)&gt;=1,$G30," - ")</f>
        <v xml:space="preserve"> - </v>
      </c>
      <c r="L30" s="17" t="str">
        <f>IF(COUNTIF(K$13:K29,$G30)&gt;=1,$G30," - ")</f>
        <v xml:space="preserve"> - </v>
      </c>
    </row>
    <row r="31" spans="1:12" x14ac:dyDescent="0.2">
      <c r="A31" s="7" t="s">
        <v>18</v>
      </c>
      <c r="B31" s="16">
        <f>B30+1</f>
        <v>2022</v>
      </c>
      <c r="C31" s="16">
        <v>10</v>
      </c>
      <c r="D31" s="16"/>
      <c r="E31" s="16">
        <v>2</v>
      </c>
      <c r="F31" s="16">
        <v>2</v>
      </c>
      <c r="G31" s="17">
        <f t="shared" si="0"/>
        <v>44844</v>
      </c>
      <c r="H31" s="17" t="str">
        <f>IF(COUNTIF(G$13:G30,$G31)&gt;=1,$G31," - ")</f>
        <v xml:space="preserve"> - </v>
      </c>
      <c r="I31" s="17" t="str">
        <f>IF(COUNTIF(H$13:H30,$G31)&gt;=1,$G31," - ")</f>
        <v xml:space="preserve"> - </v>
      </c>
      <c r="J31" s="17" t="str">
        <f>IF(COUNTIF(I$13:I30,$G31)&gt;=1,$G31," - ")</f>
        <v xml:space="preserve"> - </v>
      </c>
      <c r="K31" s="17" t="str">
        <f>IF(COUNTIF(J$13:J30,$G31)&gt;=1,$G31," - ")</f>
        <v xml:space="preserve"> - </v>
      </c>
      <c r="L31" s="17" t="str">
        <f>IF(COUNTIF(K$13:K30,$G31)&gt;=1,$G31," - ")</f>
        <v xml:space="preserve"> - </v>
      </c>
    </row>
    <row r="32" spans="1:12" x14ac:dyDescent="0.2">
      <c r="A32" s="7" t="s">
        <v>19</v>
      </c>
      <c r="B32" s="16">
        <f>$B$10</f>
        <v>2021</v>
      </c>
      <c r="C32" s="16">
        <v>11</v>
      </c>
      <c r="D32" s="7"/>
      <c r="E32" s="16">
        <v>4</v>
      </c>
      <c r="F32" s="16">
        <v>5</v>
      </c>
      <c r="G32" s="17">
        <f t="shared" si="0"/>
        <v>44525</v>
      </c>
      <c r="H32" s="17" t="str">
        <f>IF(COUNTIF(G$13:G31,$G32)&gt;=1,$G32," - ")</f>
        <v xml:space="preserve"> - </v>
      </c>
      <c r="I32" s="17" t="str">
        <f>IF(COUNTIF(H$13:H31,$G32)&gt;=1,$G32," - ")</f>
        <v xml:space="preserve"> - </v>
      </c>
      <c r="J32" s="17" t="str">
        <f>IF(COUNTIF(I$13:I31,$G32)&gt;=1,$G32," - ")</f>
        <v xml:space="preserve"> - </v>
      </c>
      <c r="K32" s="17" t="str">
        <f>IF(COUNTIF(J$13:J31,$G32)&gt;=1,$G32," - ")</f>
        <v xml:space="preserve"> - </v>
      </c>
      <c r="L32" s="17" t="str">
        <f>IF(COUNTIF(K$13:K31,$G32)&gt;=1,$G32," - ")</f>
        <v xml:space="preserve"> - </v>
      </c>
    </row>
    <row r="33" spans="1:13" x14ac:dyDescent="0.2">
      <c r="A33" s="7" t="s">
        <v>19</v>
      </c>
      <c r="B33" s="16">
        <f>B32+1</f>
        <v>2022</v>
      </c>
      <c r="C33" s="16">
        <v>11</v>
      </c>
      <c r="D33" s="7"/>
      <c r="E33" s="16">
        <v>4</v>
      </c>
      <c r="F33" s="16">
        <v>5</v>
      </c>
      <c r="G33" s="17">
        <f t="shared" si="0"/>
        <v>44889</v>
      </c>
      <c r="H33" s="17" t="str">
        <f>IF(COUNTIF(G$13:G32,$G33)&gt;=1,$G33," - ")</f>
        <v xml:space="preserve"> - </v>
      </c>
      <c r="I33" s="17" t="str">
        <f>IF(COUNTIF(H$13:H32,$G33)&gt;=1,$G33," - ")</f>
        <v xml:space="preserve"> - </v>
      </c>
      <c r="J33" s="17" t="str">
        <f>IF(COUNTIF(I$13:I32,$G33)&gt;=1,$G33," - ")</f>
        <v xml:space="preserve"> - </v>
      </c>
      <c r="K33" s="17" t="str">
        <f>IF(COUNTIF(J$13:J32,$G33)&gt;=1,$G33," - ")</f>
        <v xml:space="preserve"> - </v>
      </c>
      <c r="L33" s="17" t="str">
        <f>IF(COUNTIF(K$13:K32,$G33)&gt;=1,$G33," - ")</f>
        <v xml:space="preserve"> - </v>
      </c>
    </row>
    <row r="34" spans="1:13" s="47" customFormat="1" x14ac:dyDescent="0.2">
      <c r="A34" s="49" t="s">
        <v>86</v>
      </c>
      <c r="B34" s="16">
        <f>$B$10</f>
        <v>2021</v>
      </c>
      <c r="C34" s="16">
        <v>5</v>
      </c>
      <c r="D34" s="33"/>
      <c r="E34" s="16">
        <v>1</v>
      </c>
      <c r="F34" s="16">
        <v>2</v>
      </c>
      <c r="G34" s="17">
        <f t="shared" ref="G34:G39" si="1">IF(OR(OR(C34="",E34=""),F34=""),"",(DATE(B34,C34,1)+(E34-1)*7)+F34-WEEKDAY(DATE(B34,C34,1))+IF(F34&lt;WEEKDAY(DATE(B34,C34,1)),7,0))</f>
        <v>44319</v>
      </c>
      <c r="H34" s="17" t="str">
        <f>IF(COUNTIF(G$13:G33,$G34)&gt;=1,$G34," - ")</f>
        <v xml:space="preserve"> - </v>
      </c>
      <c r="I34" s="17" t="str">
        <f>IF(COUNTIF(H$13:H33,$G34)&gt;=1,$G34," - ")</f>
        <v xml:space="preserve"> - </v>
      </c>
      <c r="J34" s="17" t="str">
        <f>IF(COUNTIF(I$13:I33,$G34)&gt;=1,$G34," - ")</f>
        <v xml:space="preserve"> - </v>
      </c>
      <c r="K34" s="17" t="str">
        <f>IF(COUNTIF(J$13:J33,$G34)&gt;=1,$G34," - ")</f>
        <v xml:space="preserve"> - </v>
      </c>
      <c r="L34" s="17" t="str">
        <f>IF(COUNTIF(K$13:K33,$G34)&gt;=1,$G34," - ")</f>
        <v xml:space="preserve"> - </v>
      </c>
    </row>
    <row r="35" spans="1:13" s="47" customFormat="1" x14ac:dyDescent="0.2">
      <c r="A35" s="49" t="s">
        <v>86</v>
      </c>
      <c r="B35" s="16">
        <f>B34+1</f>
        <v>2022</v>
      </c>
      <c r="C35" s="16">
        <v>5</v>
      </c>
      <c r="D35" s="33"/>
      <c r="E35" s="16">
        <v>1</v>
      </c>
      <c r="F35" s="16">
        <v>2</v>
      </c>
      <c r="G35" s="17">
        <f t="shared" si="1"/>
        <v>44683</v>
      </c>
      <c r="H35" s="17" t="str">
        <f>IF(COUNTIF(G$13:G34,$G35)&gt;=1,$G35," - ")</f>
        <v xml:space="preserve"> - </v>
      </c>
      <c r="I35" s="17" t="str">
        <f>IF(COUNTIF(H$13:H34,$G35)&gt;=1,$G35," - ")</f>
        <v xml:space="preserve"> - </v>
      </c>
      <c r="J35" s="17" t="str">
        <f>IF(COUNTIF(I$13:I34,$G35)&gt;=1,$G35," - ")</f>
        <v xml:space="preserve"> - </v>
      </c>
      <c r="K35" s="17" t="str">
        <f>IF(COUNTIF(J$13:J34,$G35)&gt;=1,$G35," - ")</f>
        <v xml:space="preserve"> - </v>
      </c>
      <c r="L35" s="17" t="str">
        <f>IF(COUNTIF(K$13:K34,$G35)&gt;=1,$G35," - ")</f>
        <v xml:space="preserve"> - </v>
      </c>
    </row>
    <row r="36" spans="1:13" s="47" customFormat="1" x14ac:dyDescent="0.2">
      <c r="A36" s="49" t="s">
        <v>87</v>
      </c>
      <c r="B36" s="16">
        <f>$B$10</f>
        <v>2021</v>
      </c>
      <c r="C36" s="16">
        <v>8</v>
      </c>
      <c r="D36" s="33"/>
      <c r="E36" s="16">
        <v>1</v>
      </c>
      <c r="F36" s="16">
        <v>2</v>
      </c>
      <c r="G36" s="17">
        <f t="shared" si="1"/>
        <v>44410</v>
      </c>
      <c r="H36" s="17" t="str">
        <f>IF(COUNTIF(G$13:G35,$G36)&gt;=1,$G36," - ")</f>
        <v xml:space="preserve"> - </v>
      </c>
      <c r="I36" s="17" t="str">
        <f>IF(COUNTIF(H$13:H35,$G36)&gt;=1,$G36," - ")</f>
        <v xml:space="preserve"> - </v>
      </c>
      <c r="J36" s="17" t="str">
        <f>IF(COUNTIF(I$13:I35,$G36)&gt;=1,$G36," - ")</f>
        <v xml:space="preserve"> - </v>
      </c>
      <c r="K36" s="17" t="str">
        <f>IF(COUNTIF(J$13:J35,$G36)&gt;=1,$G36," - ")</f>
        <v xml:space="preserve"> - </v>
      </c>
      <c r="L36" s="17" t="str">
        <f>IF(COUNTIF(K$13:K35,$G36)&gt;=1,$G36," - ")</f>
        <v xml:space="preserve"> - </v>
      </c>
    </row>
    <row r="37" spans="1:13" s="47" customFormat="1" x14ac:dyDescent="0.2">
      <c r="A37" s="49" t="s">
        <v>87</v>
      </c>
      <c r="B37" s="16">
        <f>B36+1</f>
        <v>2022</v>
      </c>
      <c r="C37" s="16">
        <v>8</v>
      </c>
      <c r="D37" s="33"/>
      <c r="E37" s="16">
        <v>1</v>
      </c>
      <c r="F37" s="16">
        <v>2</v>
      </c>
      <c r="G37" s="17">
        <f t="shared" si="1"/>
        <v>44774</v>
      </c>
      <c r="H37" s="17" t="str">
        <f>IF(COUNTIF(G$13:G36,$G37)&gt;=1,$G37," - ")</f>
        <v xml:space="preserve"> - </v>
      </c>
      <c r="I37" s="17" t="str">
        <f>IF(COUNTIF(H$13:H36,$G37)&gt;=1,$G37," - ")</f>
        <v xml:space="preserve"> - </v>
      </c>
      <c r="J37" s="17" t="str">
        <f>IF(COUNTIF(I$13:I36,$G37)&gt;=1,$G37," - ")</f>
        <v xml:space="preserve"> - </v>
      </c>
      <c r="K37" s="17" t="str">
        <f>IF(COUNTIF(J$13:J36,$G37)&gt;=1,$G37," - ")</f>
        <v xml:space="preserve"> - </v>
      </c>
      <c r="L37" s="17" t="str">
        <f>IF(COUNTIF(K$13:K36,$G37)&gt;=1,$G37," - ")</f>
        <v xml:space="preserve"> - </v>
      </c>
    </row>
    <row r="38" spans="1:13" s="47" customFormat="1" x14ac:dyDescent="0.2">
      <c r="A38" s="49" t="s">
        <v>88</v>
      </c>
      <c r="B38" s="16">
        <f>$B$10</f>
        <v>2021</v>
      </c>
      <c r="C38" s="16">
        <v>9</v>
      </c>
      <c r="D38" s="33"/>
      <c r="E38" s="16">
        <v>0</v>
      </c>
      <c r="F38" s="16">
        <v>2</v>
      </c>
      <c r="G38" s="17">
        <f t="shared" si="1"/>
        <v>44438</v>
      </c>
      <c r="H38" s="17" t="str">
        <f>IF(COUNTIF(G$13:G37,$G38)&gt;=1,$G38," - ")</f>
        <v xml:space="preserve"> - </v>
      </c>
      <c r="I38" s="17" t="str">
        <f>IF(COUNTIF(H$13:H37,$G38)&gt;=1,$G38," - ")</f>
        <v xml:space="preserve"> - </v>
      </c>
      <c r="J38" s="17" t="str">
        <f>IF(COUNTIF(I$13:I37,$G38)&gt;=1,$G38," - ")</f>
        <v xml:space="preserve"> - </v>
      </c>
      <c r="K38" s="17" t="str">
        <f>IF(COUNTIF(J$13:J37,$G38)&gt;=1,$G38," - ")</f>
        <v xml:space="preserve"> - </v>
      </c>
      <c r="L38" s="17" t="str">
        <f>IF(COUNTIF(K$13:K37,$G38)&gt;=1,$G38," - ")</f>
        <v xml:space="preserve"> - </v>
      </c>
    </row>
    <row r="39" spans="1:13" s="47" customFormat="1" x14ac:dyDescent="0.2">
      <c r="A39" s="49" t="s">
        <v>88</v>
      </c>
      <c r="B39" s="16">
        <f>B38+1</f>
        <v>2022</v>
      </c>
      <c r="C39" s="16">
        <v>9</v>
      </c>
      <c r="D39" s="33"/>
      <c r="E39" s="16">
        <v>0</v>
      </c>
      <c r="F39" s="16">
        <v>2</v>
      </c>
      <c r="G39" s="17">
        <f t="shared" si="1"/>
        <v>44802</v>
      </c>
      <c r="H39" s="17" t="str">
        <f>IF(COUNTIF(G$13:G38,$G39)&gt;=1,$G39," - ")</f>
        <v xml:space="preserve"> - </v>
      </c>
      <c r="I39" s="17" t="str">
        <f>IF(COUNTIF(H$13:H38,$G39)&gt;=1,$G39," - ")</f>
        <v xml:space="preserve"> - </v>
      </c>
      <c r="J39" s="17" t="str">
        <f>IF(COUNTIF(I$13:I38,$G39)&gt;=1,$G39," - ")</f>
        <v xml:space="preserve"> - </v>
      </c>
      <c r="K39" s="17" t="str">
        <f>IF(COUNTIF(J$13:J38,$G39)&gt;=1,$G39," - ")</f>
        <v xml:space="preserve"> - </v>
      </c>
      <c r="L39" s="17" t="str">
        <f>IF(COUNTIF(K$13:K38,$G39)&gt;=1,$G39," - ")</f>
        <v xml:space="preserve"> - </v>
      </c>
    </row>
    <row r="40" spans="1:13" x14ac:dyDescent="0.2">
      <c r="A40" s="7" t="s">
        <v>20</v>
      </c>
      <c r="B40" s="16">
        <f>$B$10</f>
        <v>2021</v>
      </c>
      <c r="C40" s="16"/>
      <c r="D40" s="16"/>
      <c r="E40" s="16"/>
      <c r="F40" s="16"/>
      <c r="G40" s="18">
        <f>IF(WEEKDAY(DATE(B40,4,16),16)&lt;=2,DATE(B40,4,18),IF(WEEKDAY(DATE(B40,4,16),1)=2,DATE(B40,4,17),DATE(B40,4,15)))</f>
        <v>44301</v>
      </c>
      <c r="H40" s="17" t="str">
        <f>IF(COUNTIF(G$13:G39,$G40)&gt;=1,$G40," - ")</f>
        <v xml:space="preserve"> - </v>
      </c>
      <c r="I40" s="17" t="str">
        <f>IF(COUNTIF(H$13:H39,$G40)&gt;=1,$G40," - ")</f>
        <v xml:space="preserve"> - </v>
      </c>
      <c r="J40" s="17" t="str">
        <f>IF(COUNTIF(I$13:I39,$G40)&gt;=1,$G40," - ")</f>
        <v xml:space="preserve"> - </v>
      </c>
      <c r="K40" s="17" t="str">
        <f>IF(COUNTIF(J$13:J39,$G40)&gt;=1,$G40," - ")</f>
        <v xml:space="preserve"> - </v>
      </c>
      <c r="L40" s="17" t="str">
        <f>IF(COUNTIF(K$13:K39,$G40)&gt;=1,$G40," - ")</f>
        <v xml:space="preserve"> - </v>
      </c>
      <c r="M40" s="19"/>
    </row>
    <row r="41" spans="1:13" x14ac:dyDescent="0.2">
      <c r="A41" s="7" t="s">
        <v>20</v>
      </c>
      <c r="B41" s="16">
        <f>B40+1</f>
        <v>2022</v>
      </c>
      <c r="C41" s="16"/>
      <c r="D41" s="16"/>
      <c r="E41" s="16"/>
      <c r="F41" s="16"/>
      <c r="G41" s="18">
        <f>IF(WEEKDAY(DATE(B41,4,16),16)&lt;=2,DATE(B41,4,18),IF(WEEKDAY(DATE(B41,4,16),1)=2,DATE(B41,4,17),DATE(B41,4,15)))</f>
        <v>44669</v>
      </c>
      <c r="H41" s="17" t="str">
        <f>IF(COUNTIF(G$13:G40,$G41)&gt;=1,$G41," - ")</f>
        <v xml:space="preserve"> - </v>
      </c>
      <c r="I41" s="17" t="str">
        <f>IF(COUNTIF(H$13:H40,$G41)&gt;=1,$G41," - ")</f>
        <v xml:space="preserve"> - </v>
      </c>
      <c r="J41" s="17" t="str">
        <f>IF(COUNTIF(I$13:I40,$G41)&gt;=1,$G41," - ")</f>
        <v xml:space="preserve"> - </v>
      </c>
      <c r="K41" s="17" t="str">
        <f>IF(COUNTIF(J$13:J40,$G41)&gt;=1,$G41," - ")</f>
        <v xml:space="preserve"> - </v>
      </c>
      <c r="L41" s="17" t="str">
        <f>IF(COUNTIF(K$13:K40,$G41)&gt;=1,$G41," - ")</f>
        <v xml:space="preserve"> - </v>
      </c>
      <c r="M41" s="19"/>
    </row>
    <row r="42" spans="1:13" x14ac:dyDescent="0.2">
      <c r="A42" s="7" t="s">
        <v>21</v>
      </c>
      <c r="B42" s="16">
        <f>$B$10</f>
        <v>2021</v>
      </c>
      <c r="C42" s="16">
        <v>4</v>
      </c>
      <c r="D42" s="7"/>
      <c r="E42" s="16"/>
      <c r="F42" s="16">
        <v>1</v>
      </c>
      <c r="G42" s="17">
        <f>IF(B42&lt;2007,(DATE(B42,C42,1)+(1-1)*7)+IF(F42&lt;WEEKDAY(DATE(B42,C42,1)),F42+7-WEEKDAY(DATE(B42,C42,1)),F42-WEEKDAY(DATE(B42,C42,1))),(DATE(B42,C42-1,1)+(2-1)*7)+IF(F42&lt;WEEKDAY(DATE(B42,C42-1,1)),F42+7-WEEKDAY(DATE(B42,C42-1,1)),F42-WEEKDAY(DATE(B42,C42-1,1))))</f>
        <v>44269</v>
      </c>
      <c r="H42" s="17" t="str">
        <f>IF(COUNTIF(G$13:G41,$G42)&gt;=1,$G42," - ")</f>
        <v xml:space="preserve"> - </v>
      </c>
      <c r="I42" s="17" t="str">
        <f>IF(COUNTIF(H$13:H41,$G42)&gt;=1,$G42," - ")</f>
        <v xml:space="preserve"> - </v>
      </c>
      <c r="J42" s="17" t="str">
        <f>IF(COUNTIF(I$13:I41,$G42)&gt;=1,$G42," - ")</f>
        <v xml:space="preserve"> - </v>
      </c>
      <c r="K42" s="17" t="str">
        <f>IF(COUNTIF(J$13:J41,$G42)&gt;=1,$G42," - ")</f>
        <v xml:space="preserve"> - </v>
      </c>
      <c r="L42" s="17" t="str">
        <f>IF(COUNTIF(K$13:K41,$G42)&gt;=1,$G42," - ")</f>
        <v xml:space="preserve"> - </v>
      </c>
      <c r="M42" s="19"/>
    </row>
    <row r="43" spans="1:13" x14ac:dyDescent="0.2">
      <c r="A43" s="7" t="s">
        <v>21</v>
      </c>
      <c r="B43" s="16">
        <f>B42+1</f>
        <v>2022</v>
      </c>
      <c r="C43" s="16">
        <v>4</v>
      </c>
      <c r="D43" s="7"/>
      <c r="E43" s="16"/>
      <c r="F43" s="16">
        <v>1</v>
      </c>
      <c r="G43" s="17">
        <f>IF(B43&lt;2007,(DATE(B43,C43,1)+(1-1)*7)+IF(F43&lt;WEEKDAY(DATE(B43,C43,1)),F43+7-WEEKDAY(DATE(B43,C43,1)),F43-WEEKDAY(DATE(B43,C43,1))),(DATE(B43,C43-1,1)+(2-1)*7)+IF(F43&lt;WEEKDAY(DATE(B43,C43-1,1)),F43+7-WEEKDAY(DATE(B43,C43-1,1)),F43-WEEKDAY(DATE(B43,C43-1,1))))</f>
        <v>44633</v>
      </c>
      <c r="H43" s="17" t="str">
        <f>IF(COUNTIF(G$13:G42,$G43)&gt;=1,$G43," - ")</f>
        <v xml:space="preserve"> - </v>
      </c>
      <c r="I43" s="17" t="str">
        <f>IF(COUNTIF(H$13:H42,$G43)&gt;=1,$G43," - ")</f>
        <v xml:space="preserve"> - </v>
      </c>
      <c r="J43" s="17" t="str">
        <f>IF(COUNTIF(I$13:I42,$G43)&gt;=1,$G43," - ")</f>
        <v xml:space="preserve"> - </v>
      </c>
      <c r="K43" s="17" t="str">
        <f>IF(COUNTIF(J$13:J42,$G43)&gt;=1,$G43," - ")</f>
        <v xml:space="preserve"> - </v>
      </c>
      <c r="L43" s="17" t="str">
        <f>IF(COUNTIF(K$13:K42,$G43)&gt;=1,$G43," - ")</f>
        <v xml:space="preserve"> - </v>
      </c>
      <c r="M43" s="19"/>
    </row>
    <row r="44" spans="1:13" x14ac:dyDescent="0.2">
      <c r="A44" s="7" t="s">
        <v>21</v>
      </c>
      <c r="B44" s="16">
        <f>$B$10</f>
        <v>2021</v>
      </c>
      <c r="C44" s="16">
        <v>11</v>
      </c>
      <c r="D44" s="7"/>
      <c r="E44" s="16"/>
      <c r="F44" s="16">
        <v>1</v>
      </c>
      <c r="G44" s="17">
        <f>IF(B44&lt;2007,(DATE(B44,C44,1)+(-1)*7)+IF(F44&lt;WEEKDAY(DATE(B44,C44,1)),F44+7-WEEKDAY(DATE(B44,C44,1)),F44-WEEKDAY(DATE(B44,C44,1))),(DATE(B44,C44,1)+(1-1)*7)+IF(F44&lt;WEEKDAY(DATE(B44,C44,1)),F44+7-WEEKDAY(DATE(B44,C44,1)),F44-WEEKDAY(DATE(B44,C44,1))))</f>
        <v>44507</v>
      </c>
      <c r="H44" s="17" t="str">
        <f>IF(COUNTIF(G$13:G43,$G44)&gt;=1,$G44," - ")</f>
        <v xml:space="preserve"> - </v>
      </c>
      <c r="I44" s="17" t="str">
        <f>IF(COUNTIF(H$13:H43,$G44)&gt;=1,$G44," - ")</f>
        <v xml:space="preserve"> - </v>
      </c>
      <c r="J44" s="17" t="str">
        <f>IF(COUNTIF(I$13:I43,$G44)&gt;=1,$G44," - ")</f>
        <v xml:space="preserve"> - </v>
      </c>
      <c r="K44" s="17" t="str">
        <f>IF(COUNTIF(J$13:J43,$G44)&gt;=1,$G44," - ")</f>
        <v xml:space="preserve"> - </v>
      </c>
      <c r="L44" s="17" t="str">
        <f>IF(COUNTIF(K$13:K43,$G44)&gt;=1,$G44," - ")</f>
        <v xml:space="preserve"> - </v>
      </c>
      <c r="M44" s="19"/>
    </row>
    <row r="45" spans="1:13" x14ac:dyDescent="0.2">
      <c r="A45" s="7" t="s">
        <v>21</v>
      </c>
      <c r="B45" s="16">
        <f>B44+1</f>
        <v>2022</v>
      </c>
      <c r="C45" s="16">
        <v>11</v>
      </c>
      <c r="D45" s="7"/>
      <c r="E45" s="16"/>
      <c r="F45" s="16">
        <v>1</v>
      </c>
      <c r="G45" s="17">
        <f>IF(B45&lt;2007,(DATE(B45,C45,1)+(-1)*7)+IF(F45&lt;WEEKDAY(DATE(B45,C45,1)),F45+7-WEEKDAY(DATE(B45,C45,1)),F45-WEEKDAY(DATE(B45,C45,1))),(DATE(B45,C45,1)+(1-1)*7)+IF(F45&lt;WEEKDAY(DATE(B45,C45,1)),F45+7-WEEKDAY(DATE(B45,C45,1)),F45-WEEKDAY(DATE(B45,C45,1))))</f>
        <v>44871</v>
      </c>
      <c r="H45" s="17" t="str">
        <f>IF(COUNTIF(G$13:G44,$G45)&gt;=1,$G45," - ")</f>
        <v xml:space="preserve"> - </v>
      </c>
      <c r="I45" s="17" t="str">
        <f>IF(COUNTIF(H$13:H44,$G45)&gt;=1,$G45," - ")</f>
        <v xml:space="preserve"> - </v>
      </c>
      <c r="J45" s="17" t="str">
        <f>IF(COUNTIF(I$13:I44,$G45)&gt;=1,$G45," - ")</f>
        <v xml:space="preserve"> - </v>
      </c>
      <c r="K45" s="17" t="str">
        <f>IF(COUNTIF(J$13:J44,$G45)&gt;=1,$G45," - ")</f>
        <v xml:space="preserve"> - </v>
      </c>
      <c r="L45" s="17" t="str">
        <f>IF(COUNTIF(K$13:K44,$G45)&gt;=1,$G45," - ")</f>
        <v xml:space="preserve"> - </v>
      </c>
      <c r="M45" s="19"/>
    </row>
    <row r="46" spans="1:13" x14ac:dyDescent="0.2">
      <c r="A46" s="7" t="s">
        <v>22</v>
      </c>
      <c r="B46" s="16">
        <f>$B$10</f>
        <v>2021</v>
      </c>
      <c r="C46" s="16"/>
      <c r="D46" s="16"/>
      <c r="E46" s="16"/>
      <c r="F46" s="16"/>
      <c r="G46" s="18">
        <f>G28+6</f>
        <v>44451</v>
      </c>
      <c r="H46" s="17" t="str">
        <f>IF(COUNTIF(G$13:G45,$G46)&gt;=1,$G46," - ")</f>
        <v xml:space="preserve"> - </v>
      </c>
      <c r="I46" s="17" t="str">
        <f>IF(COUNTIF(H$13:H45,$G46)&gt;=1,$G46," - ")</f>
        <v xml:space="preserve"> - </v>
      </c>
      <c r="J46" s="17" t="str">
        <f>IF(COUNTIF(I$13:I45,$G46)&gt;=1,$G46," - ")</f>
        <v xml:space="preserve"> - </v>
      </c>
      <c r="K46" s="17" t="str">
        <f>IF(COUNTIF(J$13:J45,$G46)&gt;=1,$G46," - ")</f>
        <v xml:space="preserve"> - </v>
      </c>
      <c r="L46" s="17" t="str">
        <f>IF(COUNTIF(K$13:K45,$G46)&gt;=1,$G46," - ")</f>
        <v xml:space="preserve"> - </v>
      </c>
      <c r="M46" s="19"/>
    </row>
    <row r="47" spans="1:13" x14ac:dyDescent="0.2">
      <c r="A47" s="7" t="s">
        <v>22</v>
      </c>
      <c r="B47" s="16">
        <f>B46+1</f>
        <v>2022</v>
      </c>
      <c r="C47" s="16"/>
      <c r="D47" s="16"/>
      <c r="E47" s="16"/>
      <c r="F47" s="16"/>
      <c r="G47" s="18">
        <f>G29+6</f>
        <v>44815</v>
      </c>
      <c r="H47" s="17" t="str">
        <f>IF(COUNTIF(G$13:G46,$G47)&gt;=1,$G47," - ")</f>
        <v xml:space="preserve"> - </v>
      </c>
      <c r="I47" s="17" t="str">
        <f>IF(COUNTIF(H$13:H46,$G47)&gt;=1,$G47," - ")</f>
        <v xml:space="preserve"> - </v>
      </c>
      <c r="J47" s="17" t="str">
        <f>IF(COUNTIF(I$13:I46,$G47)&gt;=1,$G47," - ")</f>
        <v xml:space="preserve"> - </v>
      </c>
      <c r="K47" s="17" t="str">
        <f>IF(COUNTIF(J$13:J46,$G47)&gt;=1,$G47," - ")</f>
        <v xml:space="preserve"> - </v>
      </c>
      <c r="L47" s="17" t="str">
        <f>IF(COUNTIF(K$13:K46,$G47)&gt;=1,$G47," - ")</f>
        <v xml:space="preserve"> - </v>
      </c>
      <c r="M47" s="19"/>
    </row>
    <row r="48" spans="1:13" x14ac:dyDescent="0.2">
      <c r="A48" s="7" t="s">
        <v>23</v>
      </c>
      <c r="B48" s="16">
        <f>$B$10</f>
        <v>2021</v>
      </c>
      <c r="C48" s="16">
        <v>4</v>
      </c>
      <c r="D48" s="16"/>
      <c r="E48" s="16"/>
      <c r="F48" s="16">
        <v>4</v>
      </c>
      <c r="G48" s="18">
        <f>IF(WEEKDAY(DATE(B48,C48+1,0),1)=7,DATE(B48,C48+1,0)-(7-F48),(DATE(B48,C48+1,0)-WEEKDAY(DATE(B48,C48+1,0),1))-(7-F48))</f>
        <v>44307</v>
      </c>
      <c r="H48" s="17" t="str">
        <f>IF(COUNTIF(G$13:G47,$G48)&gt;=1,$G48," - ")</f>
        <v xml:space="preserve"> - </v>
      </c>
      <c r="I48" s="17" t="str">
        <f>IF(COUNTIF(H$13:H47,$G48)&gt;=1,$G48," - ")</f>
        <v xml:space="preserve"> - </v>
      </c>
      <c r="J48" s="17" t="str">
        <f>IF(COUNTIF(I$13:I47,$G48)&gt;=1,$G48," - ")</f>
        <v xml:space="preserve"> - </v>
      </c>
      <c r="K48" s="17" t="str">
        <f>IF(COUNTIF(J$13:J47,$G48)&gt;=1,$G48," - ")</f>
        <v xml:space="preserve"> - </v>
      </c>
      <c r="L48" s="17" t="str">
        <f>IF(COUNTIF(K$13:K47,$G48)&gt;=1,$G48," - ")</f>
        <v xml:space="preserve"> - </v>
      </c>
      <c r="M48" s="19"/>
    </row>
    <row r="49" spans="1:13" x14ac:dyDescent="0.2">
      <c r="A49" s="7" t="s">
        <v>23</v>
      </c>
      <c r="B49" s="16">
        <f>B48+1</f>
        <v>2022</v>
      </c>
      <c r="C49" s="16">
        <v>4</v>
      </c>
      <c r="D49" s="16"/>
      <c r="E49" s="16"/>
      <c r="F49" s="16">
        <v>4</v>
      </c>
      <c r="G49" s="18">
        <f>IF(WEEKDAY(DATE(B49,C49+1,0),1)=7,DATE(B49,C49+1,0)-(7-F49),(DATE(B49,C49+1,0)-WEEKDAY(DATE(B49,C49+1,0),1))-(7-F49))</f>
        <v>44678</v>
      </c>
      <c r="H49" s="17" t="str">
        <f>IF(COUNTIF(G$13:G48,$G49)&gt;=1,$G49," - ")</f>
        <v xml:space="preserve"> - </v>
      </c>
      <c r="I49" s="17" t="str">
        <f>IF(COUNTIF(H$13:H48,$G49)&gt;=1,$G49," - ")</f>
        <v xml:space="preserve"> - </v>
      </c>
      <c r="J49" s="17" t="str">
        <f>IF(COUNTIF(I$13:I48,$G49)&gt;=1,$G49," - ")</f>
        <v xml:space="preserve"> - </v>
      </c>
      <c r="K49" s="17" t="str">
        <f>IF(COUNTIF(J$13:J48,$G49)&gt;=1,$G49," - ")</f>
        <v xml:space="preserve"> - </v>
      </c>
      <c r="L49" s="17" t="str">
        <f>IF(COUNTIF(K$13:K48,$G49)&gt;=1,$G49," - ")</f>
        <v xml:space="preserve"> - </v>
      </c>
      <c r="M49" s="19"/>
    </row>
    <row r="50" spans="1:13" x14ac:dyDescent="0.2">
      <c r="A50" s="7" t="s">
        <v>24</v>
      </c>
      <c r="B50" s="16">
        <f>$B$10</f>
        <v>2021</v>
      </c>
      <c r="C50" s="16"/>
      <c r="D50" s="16"/>
      <c r="E50" s="16"/>
      <c r="F50" s="16"/>
      <c r="G50" s="17">
        <f>IF(AND(B50&gt;=2013,B50&lt;=2030),DATEVALUE(INDEX({"2013-02-10";"2014-01-31";"2015-02-19";"2016-02-08";"2017-01-28";"2018-02-16";"2019-02-05";"2020-01-25";"2021-02-12";"2022-02-01";"2023-01-22";"2024-02-10";"2025-01-29";"2026-02-17";"2027-02-06";"2028-01-26";"2029-02-13";"2030-02-03"},B50-2012)),"")</f>
        <v>44239</v>
      </c>
      <c r="H50" s="17" t="str">
        <f>IF(COUNTIF(G$13:G49,$G50)&gt;=1,$G50," - ")</f>
        <v xml:space="preserve"> - </v>
      </c>
      <c r="I50" s="17" t="str">
        <f>IF(COUNTIF(H$13:H49,$G50)&gt;=1,$G50," - ")</f>
        <v xml:space="preserve"> - </v>
      </c>
      <c r="J50" s="17" t="str">
        <f>IF(COUNTIF(I$13:I49,$G50)&gt;=1,$G50," - ")</f>
        <v xml:space="preserve"> - </v>
      </c>
      <c r="K50" s="17" t="str">
        <f>IF(COUNTIF(J$13:J49,$G50)&gt;=1,$G50," - ")</f>
        <v xml:space="preserve"> - </v>
      </c>
      <c r="L50" s="17" t="str">
        <f>IF(COUNTIF(K$13:K49,$G50)&gt;=1,$G50," - ")</f>
        <v xml:space="preserve"> - </v>
      </c>
      <c r="M50" s="19"/>
    </row>
    <row r="51" spans="1:13" x14ac:dyDescent="0.2">
      <c r="A51" s="7" t="s">
        <v>24</v>
      </c>
      <c r="B51" s="16">
        <f>B50+1</f>
        <v>2022</v>
      </c>
      <c r="C51" s="16"/>
      <c r="D51" s="16"/>
      <c r="E51" s="16"/>
      <c r="F51" s="16"/>
      <c r="G51" s="17">
        <f>IF(AND(B51&gt;=2013,B51&lt;=2030),DATEVALUE(INDEX({"2013-02-10";"2014-01-31";"2015-02-19";"2016-02-08";"2017-01-28";"2018-02-16";"2019-02-05";"2020-01-25";"2021-02-12";"2022-02-01";"2023-01-22";"2024-02-10";"2025-01-29";"2026-02-17";"2027-02-06";"2028-01-26";"2029-02-13";"2030-02-03"},B51-2012)),"")</f>
        <v>44593</v>
      </c>
      <c r="H51" s="17" t="str">
        <f>IF(COUNTIF(G$13:G50,$G51)&gt;=1,$G51," - ")</f>
        <v xml:space="preserve"> - </v>
      </c>
      <c r="I51" s="17" t="str">
        <f>IF(COUNTIF(H$13:H50,$G51)&gt;=1,$G51," - ")</f>
        <v xml:space="preserve"> - </v>
      </c>
      <c r="J51" s="17" t="str">
        <f>IF(COUNTIF(I$13:I50,$G51)&gt;=1,$G51," - ")</f>
        <v xml:space="preserve"> - </v>
      </c>
      <c r="K51" s="17" t="str">
        <f>IF(COUNTIF(J$13:J50,$G51)&gt;=1,$G51," - ")</f>
        <v xml:space="preserve"> - </v>
      </c>
      <c r="L51" s="17" t="str">
        <f>IF(COUNTIF(K$13:K50,$G51)&gt;=1,$G51," - ")</f>
        <v xml:space="preserve"> - </v>
      </c>
      <c r="M51" s="19"/>
    </row>
    <row r="52" spans="1:13" x14ac:dyDescent="0.2">
      <c r="A52" s="7" t="s">
        <v>25</v>
      </c>
      <c r="B52" s="16">
        <f>$B$10</f>
        <v>2021</v>
      </c>
      <c r="C52" s="16"/>
      <c r="D52" s="16"/>
      <c r="E52" s="16"/>
      <c r="F52" s="16"/>
      <c r="G52" s="17">
        <f>IF(AND(B52&gt;1900,B52&lt;2199),ROUND(DATE(B52,4,1)/7+MOD(19*MOD(B52,19)-7,30)*0.14,0)*7-6,"")</f>
        <v>44290</v>
      </c>
      <c r="H52" s="17" t="str">
        <f>IF(COUNTIF(G$13:G51,$G52)&gt;=1,$G52," - ")</f>
        <v xml:space="preserve"> - </v>
      </c>
      <c r="I52" s="17" t="str">
        <f>IF(COUNTIF(H$13:H51,$G52)&gt;=1,$G52," - ")</f>
        <v xml:space="preserve"> - </v>
      </c>
      <c r="J52" s="17" t="str">
        <f>IF(COUNTIF(I$13:I51,$G52)&gt;=1,$G52," - ")</f>
        <v xml:space="preserve"> - </v>
      </c>
      <c r="K52" s="17" t="str">
        <f>IF(COUNTIF(J$13:J51,$G52)&gt;=1,$G52," - ")</f>
        <v xml:space="preserve"> - </v>
      </c>
      <c r="L52" s="17" t="str">
        <f>IF(COUNTIF(K$13:K51,$G52)&gt;=1,$G52," - ")</f>
        <v xml:space="preserve"> - </v>
      </c>
    </row>
    <row r="53" spans="1:13" x14ac:dyDescent="0.2">
      <c r="A53" s="7" t="s">
        <v>25</v>
      </c>
      <c r="B53" s="16">
        <f>B52+1</f>
        <v>2022</v>
      </c>
      <c r="C53" s="16"/>
      <c r="D53" s="16"/>
      <c r="E53" s="16"/>
      <c r="F53" s="16"/>
      <c r="G53" s="17">
        <f>IF(AND(B53&gt;1900,B53&lt;2199),ROUND(DATE(B53,4,1)/7+MOD(19*MOD(B53,19)-7,30)*0.14,0)*7-6,"")</f>
        <v>44668</v>
      </c>
      <c r="H53" s="17" t="str">
        <f>IF(COUNTIF(G$13:G52,$G53)&gt;=1,$G53," - ")</f>
        <v xml:space="preserve"> - </v>
      </c>
      <c r="I53" s="17" t="str">
        <f>IF(COUNTIF(H$13:H52,$G53)&gt;=1,$G53," - ")</f>
        <v xml:space="preserve"> - </v>
      </c>
      <c r="J53" s="17" t="str">
        <f>IF(COUNTIF(I$13:I52,$G53)&gt;=1,$G53," - ")</f>
        <v xml:space="preserve"> - </v>
      </c>
      <c r="K53" s="17" t="str">
        <f>IF(COUNTIF(J$13:J52,$G53)&gt;=1,$G53," - ")</f>
        <v xml:space="preserve"> - </v>
      </c>
      <c r="L53" s="17" t="str">
        <f>IF(COUNTIF(K$13:K52,$G53)&gt;=1,$G53," - ")</f>
        <v xml:space="preserve"> - </v>
      </c>
    </row>
    <row r="54" spans="1:13" s="47" customFormat="1" x14ac:dyDescent="0.2">
      <c r="A54" s="49" t="s">
        <v>89</v>
      </c>
      <c r="B54" s="20" t="s">
        <v>27</v>
      </c>
      <c r="C54" s="16"/>
      <c r="D54" s="16"/>
      <c r="E54" s="16"/>
      <c r="F54" s="16"/>
      <c r="G54" s="17">
        <f>G52+1</f>
        <v>44291</v>
      </c>
      <c r="H54" s="17" t="str">
        <f>IF(COUNTIF(G$13:G53,$G54)&gt;=1,$G54," - ")</f>
        <v xml:space="preserve"> - </v>
      </c>
      <c r="I54" s="17" t="str">
        <f>IF(COUNTIF(H$13:H53,$G54)&gt;=1,$G54," - ")</f>
        <v xml:space="preserve"> - </v>
      </c>
      <c r="J54" s="17" t="str">
        <f>IF(COUNTIF(I$13:I53,$G54)&gt;=1,$G54," - ")</f>
        <v xml:space="preserve"> - </v>
      </c>
      <c r="K54" s="17" t="str">
        <f>IF(COUNTIF(J$13:J53,$G54)&gt;=1,$G54," - ")</f>
        <v xml:space="preserve"> - </v>
      </c>
      <c r="L54" s="17" t="str">
        <f>IF(COUNTIF(K$13:K53,$G54)&gt;=1,$G54," - ")</f>
        <v xml:space="preserve"> - </v>
      </c>
    </row>
    <row r="55" spans="1:13" s="47" customFormat="1" x14ac:dyDescent="0.2">
      <c r="A55" s="49" t="s">
        <v>89</v>
      </c>
      <c r="B55" s="20" t="s">
        <v>27</v>
      </c>
      <c r="C55" s="16"/>
      <c r="D55" s="16"/>
      <c r="E55" s="16"/>
      <c r="F55" s="16"/>
      <c r="G55" s="17">
        <f>G53+1</f>
        <v>44669</v>
      </c>
      <c r="H55" s="17">
        <f>IF(COUNTIF(G$13:G54,$G55)&gt;=1,$G55," - ")</f>
        <v>44669</v>
      </c>
      <c r="I55" s="17" t="str">
        <f>IF(COUNTIF(H$13:H54,$G55)&gt;=1,$G55," - ")</f>
        <v xml:space="preserve"> - </v>
      </c>
      <c r="J55" s="17" t="str">
        <f>IF(COUNTIF(I$13:I54,$G55)&gt;=1,$G55," - ")</f>
        <v xml:space="preserve"> - </v>
      </c>
      <c r="K55" s="17" t="str">
        <f>IF(COUNTIF(J$13:J54,$G55)&gt;=1,$G55," - ")</f>
        <v xml:space="preserve"> - </v>
      </c>
      <c r="L55" s="17" t="str">
        <f>IF(COUNTIF(K$13:K54,$G55)&gt;=1,$G55," - ")</f>
        <v xml:space="preserve"> - </v>
      </c>
    </row>
    <row r="56" spans="1:13" x14ac:dyDescent="0.2">
      <c r="A56" s="7" t="s">
        <v>26</v>
      </c>
      <c r="B56" s="20" t="s">
        <v>27</v>
      </c>
      <c r="C56" s="16"/>
      <c r="D56" s="16"/>
      <c r="E56" s="16"/>
      <c r="F56" s="16"/>
      <c r="G56" s="17">
        <f>G52-2</f>
        <v>44288</v>
      </c>
      <c r="H56" s="17" t="str">
        <f>IF(COUNTIF(G$13:G55,$G56)&gt;=1,$G56," - ")</f>
        <v xml:space="preserve"> - </v>
      </c>
      <c r="I56" s="17" t="str">
        <f>IF(COUNTIF(H$13:H55,$G56)&gt;=1,$G56," - ")</f>
        <v xml:space="preserve"> - </v>
      </c>
      <c r="J56" s="17" t="str">
        <f>IF(COUNTIF(I$13:I55,$G56)&gt;=1,$G56," - ")</f>
        <v xml:space="preserve"> - </v>
      </c>
      <c r="K56" s="17" t="str">
        <f>IF(COUNTIF(J$13:J55,$G56)&gt;=1,$G56," - ")</f>
        <v xml:space="preserve"> - </v>
      </c>
      <c r="L56" s="17" t="str">
        <f>IF(COUNTIF(K$13:K55,$G56)&gt;=1,$G56," - ")</f>
        <v xml:space="preserve"> - </v>
      </c>
    </row>
    <row r="57" spans="1:13" x14ac:dyDescent="0.2">
      <c r="A57" s="7" t="s">
        <v>26</v>
      </c>
      <c r="B57" s="20" t="s">
        <v>27</v>
      </c>
      <c r="C57" s="16"/>
      <c r="D57" s="16"/>
      <c r="E57" s="16"/>
      <c r="F57" s="16"/>
      <c r="G57" s="17">
        <f>G53-2</f>
        <v>44666</v>
      </c>
      <c r="H57" s="17" t="str">
        <f>IF(COUNTIF(G$13:G56,$G57)&gt;=1,$G57," - ")</f>
        <v xml:space="preserve"> - </v>
      </c>
      <c r="I57" s="17" t="str">
        <f>IF(COUNTIF(H$13:H56,$G57)&gt;=1,$G57," - ")</f>
        <v xml:space="preserve"> - </v>
      </c>
      <c r="J57" s="17" t="str">
        <f>IF(COUNTIF(I$13:I56,$G57)&gt;=1,$G57," - ")</f>
        <v xml:space="preserve"> - </v>
      </c>
      <c r="K57" s="17" t="str">
        <f>IF(COUNTIF(J$13:J56,$G57)&gt;=1,$G57," - ")</f>
        <v xml:space="preserve"> - </v>
      </c>
      <c r="L57" s="17" t="str">
        <f>IF(COUNTIF(K$13:K56,$G57)&gt;=1,$G57," - ")</f>
        <v xml:space="preserve"> - </v>
      </c>
    </row>
    <row r="58" spans="1:13" x14ac:dyDescent="0.2">
      <c r="A58" s="21" t="s">
        <v>28</v>
      </c>
      <c r="B58" s="20" t="s">
        <v>27</v>
      </c>
      <c r="C58" s="16"/>
      <c r="D58" s="16"/>
      <c r="E58" s="16"/>
      <c r="F58" s="16"/>
      <c r="G58" s="17">
        <f>G52+49</f>
        <v>44339</v>
      </c>
      <c r="H58" s="17" t="str">
        <f>IF(COUNTIF(G$13:G57,$G58)&gt;=1,$G58," - ")</f>
        <v xml:space="preserve"> - </v>
      </c>
      <c r="I58" s="17" t="str">
        <f>IF(COUNTIF(H$13:H57,$G58)&gt;=1,$G58," - ")</f>
        <v xml:space="preserve"> - </v>
      </c>
      <c r="J58" s="17" t="str">
        <f>IF(COUNTIF(I$13:I57,$G58)&gt;=1,$G58," - ")</f>
        <v xml:space="preserve"> - </v>
      </c>
      <c r="K58" s="17" t="str">
        <f>IF(COUNTIF(J$13:J57,$G58)&gt;=1,$G58," - ")</f>
        <v xml:space="preserve"> - </v>
      </c>
      <c r="L58" s="17" t="str">
        <f>IF(COUNTIF(K$13:K57,$G58)&gt;=1,$G58," - ")</f>
        <v xml:space="preserve"> - </v>
      </c>
    </row>
    <row r="59" spans="1:13" x14ac:dyDescent="0.2">
      <c r="A59" s="21" t="s">
        <v>28</v>
      </c>
      <c r="B59" s="20" t="s">
        <v>27</v>
      </c>
      <c r="C59" s="16"/>
      <c r="D59" s="16"/>
      <c r="E59" s="16"/>
      <c r="F59" s="16"/>
      <c r="G59" s="17">
        <f>G53+49</f>
        <v>44717</v>
      </c>
      <c r="H59" s="17" t="str">
        <f>IF(COUNTIF(G$13:G58,$G59)&gt;=1,$G59," - ")</f>
        <v xml:space="preserve"> - </v>
      </c>
      <c r="I59" s="17" t="str">
        <f>IF(COUNTIF(H$13:H58,$G59)&gt;=1,$G59," - ")</f>
        <v xml:space="preserve"> - </v>
      </c>
      <c r="J59" s="17" t="str">
        <f>IF(COUNTIF(I$13:I58,$G59)&gt;=1,$G59," - ")</f>
        <v xml:space="preserve"> - </v>
      </c>
      <c r="K59" s="17" t="str">
        <f>IF(COUNTIF(J$13:J58,$G59)&gt;=1,$G59," - ")</f>
        <v xml:space="preserve"> - </v>
      </c>
      <c r="L59" s="17" t="str">
        <f>IF(COUNTIF(K$13:K58,$G59)&gt;=1,$G59," - ")</f>
        <v xml:space="preserve"> - </v>
      </c>
    </row>
    <row r="60" spans="1:13" x14ac:dyDescent="0.2">
      <c r="A60" s="21" t="s">
        <v>29</v>
      </c>
      <c r="B60" s="20" t="s">
        <v>27</v>
      </c>
      <c r="C60" s="16"/>
      <c r="D60" s="16"/>
      <c r="E60" s="16"/>
      <c r="F60" s="16"/>
      <c r="G60" s="17">
        <f>G52-46</f>
        <v>44244</v>
      </c>
      <c r="H60" s="17" t="str">
        <f>IF(COUNTIF(G$13:G59,$G60)&gt;=1,$G60," - ")</f>
        <v xml:space="preserve"> - </v>
      </c>
      <c r="I60" s="17" t="str">
        <f>IF(COUNTIF(H$13:H59,$G60)&gt;=1,$G60," - ")</f>
        <v xml:space="preserve"> - </v>
      </c>
      <c r="J60" s="17" t="str">
        <f>IF(COUNTIF(I$13:I59,$G60)&gt;=1,$G60," - ")</f>
        <v xml:space="preserve"> - </v>
      </c>
      <c r="K60" s="17" t="str">
        <f>IF(COUNTIF(J$13:J59,$G60)&gt;=1,$G60," - ")</f>
        <v xml:space="preserve"> - </v>
      </c>
      <c r="L60" s="17" t="str">
        <f>IF(COUNTIF(K$13:K59,$G60)&gt;=1,$G60," - ")</f>
        <v xml:space="preserve"> - </v>
      </c>
    </row>
    <row r="61" spans="1:13" x14ac:dyDescent="0.2">
      <c r="A61" s="21" t="s">
        <v>29</v>
      </c>
      <c r="B61" s="20" t="s">
        <v>27</v>
      </c>
      <c r="C61" s="16"/>
      <c r="D61" s="16"/>
      <c r="E61" s="16"/>
      <c r="F61" s="16"/>
      <c r="G61" s="17">
        <f>G53-46</f>
        <v>44622</v>
      </c>
      <c r="H61" s="17" t="str">
        <f>IF(COUNTIF(G$13:G60,$G61)&gt;=1,$G61," - ")</f>
        <v xml:space="preserve"> - </v>
      </c>
      <c r="I61" s="17" t="str">
        <f>IF(COUNTIF(H$13:H60,$G61)&gt;=1,$G61," - ")</f>
        <v xml:space="preserve"> - </v>
      </c>
      <c r="J61" s="17" t="str">
        <f>IF(COUNTIF(I$13:I60,$G61)&gt;=1,$G61," - ")</f>
        <v xml:space="preserve"> - </v>
      </c>
      <c r="K61" s="17" t="str">
        <f>IF(COUNTIF(J$13:J60,$G61)&gt;=1,$G61," - ")</f>
        <v xml:space="preserve"> - </v>
      </c>
      <c r="L61" s="17" t="str">
        <f>IF(COUNTIF(K$13:K60,$G61)&gt;=1,$G61," - ")</f>
        <v xml:space="preserve"> - </v>
      </c>
    </row>
    <row r="62" spans="1:13" x14ac:dyDescent="0.2">
      <c r="A62" s="22" t="s">
        <v>30</v>
      </c>
      <c r="B62" s="20" t="s">
        <v>27</v>
      </c>
      <c r="C62" s="16"/>
      <c r="D62" s="16"/>
      <c r="E62" s="16"/>
      <c r="F62" s="16"/>
      <c r="G62" s="17">
        <f>G52-47</f>
        <v>44243</v>
      </c>
      <c r="H62" s="17" t="str">
        <f>IF(COUNTIF(G$13:G61,$G62)&gt;=1,$G62," - ")</f>
        <v xml:space="preserve"> - </v>
      </c>
      <c r="I62" s="17" t="str">
        <f>IF(COUNTIF(H$13:H61,$G62)&gt;=1,$G62," - ")</f>
        <v xml:space="preserve"> - </v>
      </c>
      <c r="J62" s="17" t="str">
        <f>IF(COUNTIF(I$13:I61,$G62)&gt;=1,$G62," - ")</f>
        <v xml:space="preserve"> - </v>
      </c>
      <c r="K62" s="17" t="str">
        <f>IF(COUNTIF(J$13:J61,$G62)&gt;=1,$G62," - ")</f>
        <v xml:space="preserve"> - </v>
      </c>
      <c r="L62" s="17" t="str">
        <f>IF(COUNTIF(K$13:K61,$G62)&gt;=1,$G62," - ")</f>
        <v xml:space="preserve"> - </v>
      </c>
    </row>
    <row r="63" spans="1:13" x14ac:dyDescent="0.2">
      <c r="A63" s="22" t="s">
        <v>30</v>
      </c>
      <c r="B63" s="20" t="s">
        <v>27</v>
      </c>
      <c r="C63" s="16"/>
      <c r="D63" s="16"/>
      <c r="E63" s="16"/>
      <c r="F63" s="16"/>
      <c r="G63" s="17">
        <f>G53-47</f>
        <v>44621</v>
      </c>
      <c r="H63" s="17" t="str">
        <f>IF(COUNTIF(G$13:G62,$G63)&gt;=1,$G63," - ")</f>
        <v xml:space="preserve"> - </v>
      </c>
      <c r="I63" s="17" t="str">
        <f>IF(COUNTIF(H$13:H62,$G63)&gt;=1,$G63," - ")</f>
        <v xml:space="preserve"> - </v>
      </c>
      <c r="J63" s="17" t="str">
        <f>IF(COUNTIF(I$13:I62,$G63)&gt;=1,$G63," - ")</f>
        <v xml:space="preserve"> - </v>
      </c>
      <c r="K63" s="17" t="str">
        <f>IF(COUNTIF(J$13:J62,$G63)&gt;=1,$G63," - ")</f>
        <v xml:space="preserve"> - </v>
      </c>
      <c r="L63" s="17" t="str">
        <f>IF(COUNTIF(K$13:K62,$G63)&gt;=1,$G63," - ")</f>
        <v xml:space="preserve"> - </v>
      </c>
    </row>
    <row r="64" spans="1:13" x14ac:dyDescent="0.2">
      <c r="A64" s="7" t="s">
        <v>31</v>
      </c>
      <c r="B64" s="16">
        <f>$B$10</f>
        <v>2021</v>
      </c>
      <c r="C64" s="16"/>
      <c r="D64" s="7"/>
      <c r="E64" s="16"/>
      <c r="F64" s="16"/>
      <c r="G64" s="17">
        <f>IF(AND(B64&gt;=2013,B64&lt;=2030),DATEVALUE(INDEX({"2013-07-09";"2014-06-28";"2015-06-18";"2016-06-06";"2017-05-27";"2018-05-16";"2019-05-06";"2020-04-24";"2021-04-13";"2022-04-03";"2023-03-23";"2024-03-11";"2025-03-01";"2026-02-18";"2027-02-08";"2028-01-28";"2029-01-16";"2030-01-06"},B64-2012)),"")</f>
        <v>44299</v>
      </c>
      <c r="H64" s="17" t="str">
        <f>IF(COUNTIF(G$13:G63,$G64)&gt;=1,$G64," - ")</f>
        <v xml:space="preserve"> - </v>
      </c>
      <c r="I64" s="17" t="str">
        <f>IF(COUNTIF(H$13:H63,$G64)&gt;=1,$G64," - ")</f>
        <v xml:space="preserve"> - </v>
      </c>
      <c r="J64" s="17" t="str">
        <f>IF(COUNTIF(I$13:I63,$G64)&gt;=1,$G64," - ")</f>
        <v xml:space="preserve"> - </v>
      </c>
      <c r="K64" s="17" t="str">
        <f>IF(COUNTIF(J$13:J63,$G64)&gt;=1,$G64," - ")</f>
        <v xml:space="preserve"> - </v>
      </c>
      <c r="L64" s="17" t="str">
        <f>IF(COUNTIF(K$13:K63,$G64)&gt;=1,$G64," - ")</f>
        <v xml:space="preserve"> - </v>
      </c>
    </row>
    <row r="65" spans="1:13" x14ac:dyDescent="0.2">
      <c r="A65" s="7" t="s">
        <v>31</v>
      </c>
      <c r="B65" s="16">
        <f>B64+1</f>
        <v>2022</v>
      </c>
      <c r="C65" s="16"/>
      <c r="D65" s="7"/>
      <c r="E65" s="16"/>
      <c r="F65" s="16"/>
      <c r="G65" s="17">
        <f>IF(AND(B65&gt;=2013,B65&lt;=2030),DATEVALUE(INDEX({"2013-07-09";"2014-06-28";"2015-06-18";"2016-06-06";"2017-05-27";"2018-05-16";"2019-05-06";"2020-04-24";"2021-04-13";"2022-04-03";"2023-03-23";"2024-03-11";"2025-03-01";"2026-02-18";"2027-02-08";"2028-01-28";"2029-01-16";"2030-01-06"},B65-2012)),"")</f>
        <v>44654</v>
      </c>
      <c r="H65" s="17" t="str">
        <f>IF(COUNTIF(G$13:G64,$G65)&gt;=1,$G65," - ")</f>
        <v xml:space="preserve"> - </v>
      </c>
      <c r="I65" s="17" t="str">
        <f>IF(COUNTIF(H$13:H64,$G65)&gt;=1,$G65," - ")</f>
        <v xml:space="preserve"> - </v>
      </c>
      <c r="J65" s="17" t="str">
        <f>IF(COUNTIF(I$13:I64,$G65)&gt;=1,$G65," - ")</f>
        <v xml:space="preserve"> - </v>
      </c>
      <c r="K65" s="17" t="str">
        <f>IF(COUNTIF(J$13:J64,$G65)&gt;=1,$G65," - ")</f>
        <v xml:space="preserve"> - </v>
      </c>
      <c r="L65" s="17" t="str">
        <f>IF(COUNTIF(K$13:K64,$G65)&gt;=1,$G65," - ")</f>
        <v xml:space="preserve"> - </v>
      </c>
    </row>
    <row r="66" spans="1:13" x14ac:dyDescent="0.2">
      <c r="A66" s="7" t="s">
        <v>32</v>
      </c>
      <c r="B66" s="20" t="s">
        <v>33</v>
      </c>
      <c r="C66" s="16"/>
      <c r="D66" s="7"/>
      <c r="E66" s="16"/>
      <c r="F66" s="16"/>
      <c r="G66" s="17">
        <f>IF(ISERROR(G64+30),"",G64+30)</f>
        <v>44329</v>
      </c>
      <c r="H66" s="17" t="str">
        <f>IF(COUNTIF(G$13:G65,$G66)&gt;=1,$G66," - ")</f>
        <v xml:space="preserve"> - </v>
      </c>
      <c r="I66" s="17" t="str">
        <f>IF(COUNTIF(H$13:H65,$G66)&gt;=1,$G66," - ")</f>
        <v xml:space="preserve"> - </v>
      </c>
      <c r="J66" s="17" t="str">
        <f>IF(COUNTIF(I$13:I65,$G66)&gt;=1,$G66," - ")</f>
        <v xml:space="preserve"> - </v>
      </c>
      <c r="K66" s="17" t="str">
        <f>IF(COUNTIF(J$13:J65,$G66)&gt;=1,$G66," - ")</f>
        <v xml:space="preserve"> - </v>
      </c>
      <c r="L66" s="17" t="str">
        <f>IF(COUNTIF(K$13:K65,$G66)&gt;=1,$G66," - ")</f>
        <v xml:space="preserve"> - </v>
      </c>
    </row>
    <row r="67" spans="1:13" x14ac:dyDescent="0.2">
      <c r="A67" s="7" t="s">
        <v>32</v>
      </c>
      <c r="B67" s="20" t="s">
        <v>33</v>
      </c>
      <c r="C67" s="16"/>
      <c r="D67" s="7"/>
      <c r="E67" s="16"/>
      <c r="F67" s="16"/>
      <c r="G67" s="17">
        <f>IF(ISERROR(G65+30),"",G65+30)</f>
        <v>44684</v>
      </c>
      <c r="H67" s="17" t="str">
        <f>IF(COUNTIF(G$13:G66,$G67)&gt;=1,$G67," - ")</f>
        <v xml:space="preserve"> - </v>
      </c>
      <c r="I67" s="17" t="str">
        <f>IF(COUNTIF(H$13:H66,$G67)&gt;=1,$G67," - ")</f>
        <v xml:space="preserve"> - </v>
      </c>
      <c r="J67" s="17" t="str">
        <f>IF(COUNTIF(I$13:I66,$G67)&gt;=1,$G67," - ")</f>
        <v xml:space="preserve"> - </v>
      </c>
      <c r="K67" s="17" t="str">
        <f>IF(COUNTIF(J$13:J66,$G67)&gt;=1,$G67," - ")</f>
        <v xml:space="preserve"> - </v>
      </c>
      <c r="L67" s="17" t="str">
        <f>IF(COUNTIF(K$13:K66,$G67)&gt;=1,$G67," - ")</f>
        <v xml:space="preserve"> - </v>
      </c>
    </row>
    <row r="68" spans="1:13" x14ac:dyDescent="0.2">
      <c r="A68" s="7" t="s">
        <v>34</v>
      </c>
      <c r="B68" s="16">
        <f>$B$10</f>
        <v>2021</v>
      </c>
      <c r="C68" s="16"/>
      <c r="D68" s="7"/>
      <c r="E68" s="16"/>
      <c r="F68" s="16"/>
      <c r="G68" s="17">
        <f>IF(AND(B68&gt;=2013,B68&lt;=2030),DATEVALUE(INDEX({"2013-09-05";"2014-09-25";"2015-09-14";"2016-10-03";"2017-09-21";"2018-09-10";"2019-09-30";"2020-09-19";"2021-09-07";"2022-09-26";"2023-09-16";"2024-10-03";"2025-09-23";"2026-09-12";"2027-10-02";"2028-09-21";"2029-09-10";"2030-09-28"},B68-2012)),"")</f>
        <v>44446</v>
      </c>
      <c r="H68" s="17" t="str">
        <f>IF(COUNTIF(G$13:G67,$G68)&gt;=1,$G68," - ")</f>
        <v xml:space="preserve"> - </v>
      </c>
      <c r="I68" s="17" t="str">
        <f>IF(COUNTIF(H$13:H67,$G68)&gt;=1,$G68," - ")</f>
        <v xml:space="preserve"> - </v>
      </c>
      <c r="J68" s="17" t="str">
        <f>IF(COUNTIF(I$13:I67,$G68)&gt;=1,$G68," - ")</f>
        <v xml:space="preserve"> - </v>
      </c>
      <c r="K68" s="17" t="str">
        <f>IF(COUNTIF(J$13:J67,$G68)&gt;=1,$G68," - ")</f>
        <v xml:space="preserve"> - </v>
      </c>
      <c r="L68" s="17" t="str">
        <f>IF(COUNTIF(K$13:K67,$G68)&gt;=1,$G68," - ")</f>
        <v xml:space="preserve"> - </v>
      </c>
      <c r="M68" s="19"/>
    </row>
    <row r="69" spans="1:13" x14ac:dyDescent="0.2">
      <c r="A69" s="7" t="s">
        <v>34</v>
      </c>
      <c r="B69" s="16">
        <f>B68+1</f>
        <v>2022</v>
      </c>
      <c r="C69" s="16"/>
      <c r="D69" s="7"/>
      <c r="E69" s="16"/>
      <c r="F69" s="16"/>
      <c r="G69" s="17">
        <f>IF(AND(B69&gt;=2013,B69&lt;=2030),DATEVALUE(INDEX({"2013-09-05";"2014-09-25";"2015-09-14";"2016-10-03";"2017-09-21";"2018-09-10";"2019-09-30";"2020-09-19";"2021-09-07";"2022-09-26";"2023-09-16";"2024-10-03";"2025-09-23";"2026-09-12";"2027-10-02";"2028-09-21";"2029-09-10";"2030-09-28"},B69-2012)),"")</f>
        <v>44830</v>
      </c>
      <c r="H69" s="17" t="str">
        <f>IF(COUNTIF(G$13:G68,$G69)&gt;=1,$G69," - ")</f>
        <v xml:space="preserve"> - </v>
      </c>
      <c r="I69" s="17" t="str">
        <f>IF(COUNTIF(H$13:H68,$G69)&gt;=1,$G69," - ")</f>
        <v xml:space="preserve"> - </v>
      </c>
      <c r="J69" s="17" t="str">
        <f>IF(COUNTIF(I$13:I68,$G69)&gt;=1,$G69," - ")</f>
        <v xml:space="preserve"> - </v>
      </c>
      <c r="K69" s="17" t="str">
        <f>IF(COUNTIF(J$13:J68,$G69)&gt;=1,$G69," - ")</f>
        <v xml:space="preserve"> - </v>
      </c>
      <c r="L69" s="17" t="str">
        <f>IF(COUNTIF(K$13:K68,$G69)&gt;=1,$G69," - ")</f>
        <v xml:space="preserve"> - </v>
      </c>
      <c r="M69" s="19"/>
    </row>
    <row r="70" spans="1:13" x14ac:dyDescent="0.2">
      <c r="A70" s="7" t="s">
        <v>35</v>
      </c>
      <c r="B70" s="20" t="s">
        <v>36</v>
      </c>
      <c r="C70" s="16"/>
      <c r="D70" s="7"/>
      <c r="E70" s="16"/>
      <c r="F70" s="16"/>
      <c r="G70" s="17">
        <f>IF(ISERROR(G68+9),"",G68+9)</f>
        <v>44455</v>
      </c>
      <c r="H70" s="17" t="str">
        <f>IF(COUNTIF(G$13:G69,$G70)&gt;=1,$G70," - ")</f>
        <v xml:space="preserve"> - </v>
      </c>
      <c r="I70" s="17" t="str">
        <f>IF(COUNTIF(H$13:H69,$G70)&gt;=1,$G70," - ")</f>
        <v xml:space="preserve"> - </v>
      </c>
      <c r="J70" s="17" t="str">
        <f>IF(COUNTIF(I$13:I69,$G70)&gt;=1,$G70," - ")</f>
        <v xml:space="preserve"> - </v>
      </c>
      <c r="K70" s="17" t="str">
        <f>IF(COUNTIF(J$13:J69,$G70)&gt;=1,$G70," - ")</f>
        <v xml:space="preserve"> - </v>
      </c>
      <c r="L70" s="17" t="str">
        <f>IF(COUNTIF(K$13:K69,$G70)&gt;=1,$G70," - ")</f>
        <v xml:space="preserve"> - </v>
      </c>
    </row>
    <row r="71" spans="1:13" x14ac:dyDescent="0.2">
      <c r="A71" s="7" t="s">
        <v>35</v>
      </c>
      <c r="B71" s="20" t="s">
        <v>36</v>
      </c>
      <c r="C71" s="16"/>
      <c r="D71" s="7"/>
      <c r="E71" s="16"/>
      <c r="F71" s="16"/>
      <c r="G71" s="17">
        <f>IF(ISERROR(G69+9),"",G69+9)</f>
        <v>44839</v>
      </c>
      <c r="H71" s="17" t="str">
        <f>IF(COUNTIF(G$13:G70,$G71)&gt;=1,$G71," - ")</f>
        <v xml:space="preserve"> - </v>
      </c>
      <c r="I71" s="17" t="str">
        <f>IF(COUNTIF(H$13:H70,$G71)&gt;=1,$G71," - ")</f>
        <v xml:space="preserve"> - </v>
      </c>
      <c r="J71" s="17" t="str">
        <f>IF(COUNTIF(I$13:I70,$G71)&gt;=1,$G71," - ")</f>
        <v xml:space="preserve"> - </v>
      </c>
      <c r="K71" s="17" t="str">
        <f>IF(COUNTIF(J$13:J70,$G71)&gt;=1,$G71," - ")</f>
        <v xml:space="preserve"> - </v>
      </c>
      <c r="L71" s="17" t="str">
        <f>IF(COUNTIF(K$13:K70,$G71)&gt;=1,$G71," - ")</f>
        <v xml:space="preserve"> - </v>
      </c>
    </row>
    <row r="72" spans="1:13" x14ac:dyDescent="0.2">
      <c r="A72" s="7" t="s">
        <v>37</v>
      </c>
      <c r="B72" s="20" t="s">
        <v>36</v>
      </c>
      <c r="C72" s="16"/>
      <c r="D72" s="7"/>
      <c r="E72" s="16"/>
      <c r="F72" s="16"/>
      <c r="G72" s="17">
        <f>IF(ISERROR(G68-163),"",G68-163)</f>
        <v>44283</v>
      </c>
      <c r="H72" s="17" t="str">
        <f>IF(COUNTIF(G$13:G71,$G72)&gt;=1,$G72," - ")</f>
        <v xml:space="preserve"> - </v>
      </c>
      <c r="I72" s="17" t="str">
        <f>IF(COUNTIF(H$13:H71,$G72)&gt;=1,$G72," - ")</f>
        <v xml:space="preserve"> - </v>
      </c>
      <c r="J72" s="17" t="str">
        <f>IF(COUNTIF(I$13:I71,$G72)&gt;=1,$G72," - ")</f>
        <v xml:space="preserve"> - </v>
      </c>
      <c r="K72" s="17" t="str">
        <f>IF(COUNTIF(J$13:J71,$G72)&gt;=1,$G72," - ")</f>
        <v xml:space="preserve"> - </v>
      </c>
      <c r="L72" s="17" t="str">
        <f>IF(COUNTIF(K$13:K71,$G72)&gt;=1,$G72," - ")</f>
        <v xml:space="preserve"> - </v>
      </c>
    </row>
    <row r="73" spans="1:13" x14ac:dyDescent="0.2">
      <c r="A73" s="7" t="s">
        <v>37</v>
      </c>
      <c r="B73" s="20" t="s">
        <v>36</v>
      </c>
      <c r="C73" s="16"/>
      <c r="D73" s="7"/>
      <c r="E73" s="16"/>
      <c r="F73" s="16"/>
      <c r="G73" s="17">
        <f>IF(ISERROR(G69-163),"",G69-163)</f>
        <v>44667</v>
      </c>
      <c r="H73" s="17" t="str">
        <f>IF(COUNTIF(G$13:G72,$G73)&gt;=1,$G73," - ")</f>
        <v xml:space="preserve"> - </v>
      </c>
      <c r="I73" s="17" t="str">
        <f>IF(COUNTIF(H$13:H72,$G73)&gt;=1,$G73," - ")</f>
        <v xml:space="preserve"> - </v>
      </c>
      <c r="J73" s="17" t="str">
        <f>IF(COUNTIF(I$13:I72,$G73)&gt;=1,$G73," - ")</f>
        <v xml:space="preserve"> - </v>
      </c>
      <c r="K73" s="17" t="str">
        <f>IF(COUNTIF(J$13:J72,$G73)&gt;=1,$G73," - ")</f>
        <v xml:space="preserve"> - </v>
      </c>
      <c r="L73" s="17" t="str">
        <f>IF(COUNTIF(K$13:K72,$G73)&gt;=1,$G73," - ")</f>
        <v xml:space="preserve"> - </v>
      </c>
    </row>
    <row r="74" spans="1:13" x14ac:dyDescent="0.2">
      <c r="A74" s="7" t="s">
        <v>38</v>
      </c>
      <c r="B74" s="16">
        <f>$B$10</f>
        <v>2021</v>
      </c>
      <c r="C74" s="16"/>
      <c r="D74" s="7"/>
      <c r="E74" s="16"/>
      <c r="F74" s="16"/>
      <c r="G74" s="17" t="str">
        <f>IF(AND(B74&gt;=2013,B74&lt;=2020),DATEVALUE(INDEX({"2013-11-27";"2014-12-16";"2015-12-06";"2016-12-24";"2017-12-12";"2018-12-02";"2019-12-22";"2020-12-10"},B74-2012)),"")</f>
        <v/>
      </c>
      <c r="H74" s="17" t="str">
        <f>IF(COUNTIF(G$13:G73,$G74)&gt;=1,$G74," - ")</f>
        <v xml:space="preserve"> - </v>
      </c>
      <c r="I74" s="17" t="str">
        <f>IF(COUNTIF(H$13:H73,$G74)&gt;=1,$G74," - ")</f>
        <v xml:space="preserve"> - </v>
      </c>
      <c r="J74" s="17" t="str">
        <f>IF(COUNTIF(I$13:I73,$G74)&gt;=1,$G74," - ")</f>
        <v xml:space="preserve"> - </v>
      </c>
      <c r="K74" s="17" t="str">
        <f>IF(COUNTIF(J$13:J73,$G74)&gt;=1,$G74," - ")</f>
        <v xml:space="preserve"> - </v>
      </c>
      <c r="L74" s="17" t="str">
        <f>IF(COUNTIF(K$13:K73,$G74)&gt;=1,$G74," - ")</f>
        <v xml:space="preserve"> - </v>
      </c>
    </row>
    <row r="75" spans="1:13" x14ac:dyDescent="0.2">
      <c r="A75" s="7" t="s">
        <v>38</v>
      </c>
      <c r="B75" s="16">
        <f>B74+1</f>
        <v>2022</v>
      </c>
      <c r="C75" s="16"/>
      <c r="D75" s="7"/>
      <c r="E75" s="16"/>
      <c r="F75" s="16"/>
      <c r="G75" s="17" t="str">
        <f>IF(AND(B75&gt;=2013,B75&lt;=2020),DATEVALUE(INDEX({"2013-11-27";"2014-12-16";"2015-12-06";"2016-12-24";"2017-12-12";"2018-12-02";"2019-12-22";"2020-12-10"},B75-2012)),"")</f>
        <v/>
      </c>
      <c r="H75" s="17" t="str">
        <f>IF(COUNTIF(G$13:G74,$G75)&gt;=1,$G75," - ")</f>
        <v/>
      </c>
      <c r="I75" s="17" t="str">
        <f>IF(COUNTIF(H$13:H74,$G75)&gt;=1,$G75," - ")</f>
        <v xml:space="preserve"> - </v>
      </c>
      <c r="J75" s="17" t="str">
        <f>IF(COUNTIF(I$13:I74,$G75)&gt;=1,$G75," - ")</f>
        <v xml:space="preserve"> - </v>
      </c>
      <c r="K75" s="17" t="str">
        <f>IF(COUNTIF(J$13:J74,$G75)&gt;=1,$G75," - ")</f>
        <v xml:space="preserve"> - </v>
      </c>
      <c r="L75" s="17" t="str">
        <f>IF(COUNTIF(K$13:K74,$G75)&gt;=1,$G75," - ")</f>
        <v xml:space="preserve"> - </v>
      </c>
    </row>
    <row r="76" spans="1:13" x14ac:dyDescent="0.2">
      <c r="A76" s="49" t="s">
        <v>39</v>
      </c>
      <c r="B76" s="16">
        <f>$B$10</f>
        <v>2021</v>
      </c>
      <c r="C76" s="16"/>
      <c r="D76" s="7"/>
      <c r="E76" s="16"/>
      <c r="F76" s="16"/>
      <c r="G76" s="17">
        <f>DATE(B76,5,24)-MOD(WEEKDAY(DATE(B76,5,24),1)-2,7)</f>
        <v>44340</v>
      </c>
      <c r="H76" s="17" t="str">
        <f>IF(COUNTIF(G$13:G75,$G76)&gt;=1,$G76," - ")</f>
        <v xml:space="preserve"> - </v>
      </c>
      <c r="I76" s="17" t="str">
        <f>IF(COUNTIF(H$13:H75,$G76)&gt;=1,$G76," - ")</f>
        <v xml:space="preserve"> - </v>
      </c>
      <c r="J76" s="17" t="str">
        <f>IF(COUNTIF(I$13:I75,$G76)&gt;=1,$G76," - ")</f>
        <v xml:space="preserve"> - </v>
      </c>
      <c r="K76" s="17" t="str">
        <f>IF(COUNTIF(J$13:J75,$G76)&gt;=1,$G76," - ")</f>
        <v xml:space="preserve"> - </v>
      </c>
      <c r="L76" s="17" t="str">
        <f>IF(COUNTIF(K$13:K75,$G76)&gt;=1,$G76," - ")</f>
        <v xml:space="preserve"> - </v>
      </c>
      <c r="M76" s="19"/>
    </row>
    <row r="77" spans="1:13" x14ac:dyDescent="0.2">
      <c r="A77" s="49" t="s">
        <v>39</v>
      </c>
      <c r="B77" s="16">
        <f>B76+1</f>
        <v>2022</v>
      </c>
      <c r="C77" s="16"/>
      <c r="D77" s="7"/>
      <c r="E77" s="16"/>
      <c r="F77" s="16"/>
      <c r="G77" s="17">
        <f>DATE(B77,5,24)-MOD(WEEKDAY(DATE(B77,5,24),1)-2,7)</f>
        <v>44704</v>
      </c>
      <c r="H77" s="17" t="str">
        <f>IF(COUNTIF(G$13:G76,$G77)&gt;=1,$G77," - ")</f>
        <v xml:space="preserve"> - </v>
      </c>
      <c r="I77" s="17" t="str">
        <f>IF(COUNTIF(H$13:H76,$G77)&gt;=1,$G77," - ")</f>
        <v xml:space="preserve"> - </v>
      </c>
      <c r="J77" s="17" t="str">
        <f>IF(COUNTIF(I$13:I76,$G77)&gt;=1,$G77," - ")</f>
        <v xml:space="preserve"> - </v>
      </c>
      <c r="K77" s="17" t="str">
        <f>IF(COUNTIF(J$13:J76,$G77)&gt;=1,$G77," - ")</f>
        <v xml:space="preserve"> - </v>
      </c>
      <c r="L77" s="17" t="str">
        <f>IF(COUNTIF(K$13:K76,$G77)&gt;=1,$G77," - ")</f>
        <v xml:space="preserve"> - </v>
      </c>
      <c r="M77" s="19"/>
    </row>
    <row r="78" spans="1:13" x14ac:dyDescent="0.2">
      <c r="A78" s="7" t="s">
        <v>96</v>
      </c>
      <c r="B78" s="16">
        <f>$B$10</f>
        <v>2021</v>
      </c>
      <c r="C78" s="16"/>
      <c r="D78" s="16"/>
      <c r="E78" s="16"/>
      <c r="F78" s="16"/>
      <c r="G78" s="17">
        <f>ROUNDDOWN((DATE(2000,3,20)+TIME(7,29,0))+(B78-2000)*365.24238,0)</f>
        <v>44275</v>
      </c>
      <c r="H78" s="17" t="str">
        <f>IF(COUNTIF(G$13:G77,$G78)&gt;=1,$G78," - ")</f>
        <v xml:space="preserve"> - </v>
      </c>
      <c r="I78" s="17" t="str">
        <f>IF(COUNTIF(H$13:H77,$G78)&gt;=1,$G78," - ")</f>
        <v xml:space="preserve"> - </v>
      </c>
      <c r="J78" s="17" t="str">
        <f>IF(COUNTIF(I$13:I77,$G78)&gt;=1,$G78," - ")</f>
        <v xml:space="preserve"> - </v>
      </c>
      <c r="K78" s="17" t="str">
        <f>IF(COUNTIF(J$13:J77,$G78)&gt;=1,$G78," - ")</f>
        <v xml:space="preserve"> - </v>
      </c>
      <c r="L78" s="17" t="str">
        <f>IF(COUNTIF(K$13:K77,$G78)&gt;=1,$G78," - ")</f>
        <v xml:space="preserve"> - </v>
      </c>
    </row>
    <row r="79" spans="1:13" x14ac:dyDescent="0.2">
      <c r="A79" s="33" t="s">
        <v>96</v>
      </c>
      <c r="B79" s="16">
        <f>B78+1</f>
        <v>2022</v>
      </c>
      <c r="C79" s="16"/>
      <c r="D79" s="16"/>
      <c r="E79" s="16"/>
      <c r="F79" s="16"/>
      <c r="G79" s="17">
        <f>ROUNDDOWN((DATE(2000,3,20)+TIME(7,29,0))+(B79-2000)*365.24238,0)</f>
        <v>44640</v>
      </c>
      <c r="H79" s="17" t="str">
        <f>IF(COUNTIF(G$13:G78,$G79)&gt;=1,$G79," - ")</f>
        <v xml:space="preserve"> - </v>
      </c>
      <c r="I79" s="17" t="str">
        <f>IF(COUNTIF(H$13:H78,$G79)&gt;=1,$G79," - ")</f>
        <v xml:space="preserve"> - </v>
      </c>
      <c r="J79" s="17" t="str">
        <f>IF(COUNTIF(I$13:I78,$G79)&gt;=1,$G79," - ")</f>
        <v xml:space="preserve"> - </v>
      </c>
      <c r="K79" s="17" t="str">
        <f>IF(COUNTIF(J$13:J78,$G79)&gt;=1,$G79," - ")</f>
        <v xml:space="preserve"> - </v>
      </c>
      <c r="L79" s="17" t="str">
        <f>IF(COUNTIF(K$13:K78,$G79)&gt;=1,$G79," - ")</f>
        <v xml:space="preserve"> - </v>
      </c>
    </row>
    <row r="80" spans="1:13" x14ac:dyDescent="0.2">
      <c r="A80" s="7" t="s">
        <v>93</v>
      </c>
      <c r="B80" s="16">
        <f>$B$10</f>
        <v>2021</v>
      </c>
      <c r="C80" s="16"/>
      <c r="D80" s="16"/>
      <c r="E80" s="16"/>
      <c r="F80" s="16"/>
      <c r="G80" s="17">
        <f>ROUNDDOWN((DATE(2000,6,21)+TIME(1,36,0))+(B80-2000)*365.24163,0)</f>
        <v>44368</v>
      </c>
      <c r="H80" s="17" t="str">
        <f>IF(COUNTIF(G$13:G79,$G80)&gt;=1,$G80," - ")</f>
        <v xml:space="preserve"> - </v>
      </c>
      <c r="I80" s="17" t="str">
        <f>IF(COUNTIF(H$13:H79,$G80)&gt;=1,$G80," - ")</f>
        <v xml:space="preserve"> - </v>
      </c>
      <c r="J80" s="17" t="str">
        <f>IF(COUNTIF(I$13:I79,$G80)&gt;=1,$G80," - ")</f>
        <v xml:space="preserve"> - </v>
      </c>
      <c r="K80" s="17" t="str">
        <f>IF(COUNTIF(J$13:J79,$G80)&gt;=1,$G80," - ")</f>
        <v xml:space="preserve"> - </v>
      </c>
      <c r="L80" s="17" t="str">
        <f>IF(COUNTIF(K$13:K79,$G80)&gt;=1,$G80," - ")</f>
        <v xml:space="preserve"> - </v>
      </c>
    </row>
    <row r="81" spans="1:12" x14ac:dyDescent="0.2">
      <c r="A81" s="33" t="s">
        <v>93</v>
      </c>
      <c r="B81" s="16">
        <f>B80+1</f>
        <v>2022</v>
      </c>
      <c r="C81" s="16"/>
      <c r="D81" s="16"/>
      <c r="E81" s="16"/>
      <c r="F81" s="16"/>
      <c r="G81" s="17">
        <f>ROUNDDOWN((DATE(2000,6,21)+TIME(1,36,0))+(B81-2000)*365.24163,0)</f>
        <v>44733</v>
      </c>
      <c r="H81" s="17" t="str">
        <f>IF(COUNTIF(G$13:G80,$G81)&gt;=1,$G81," - ")</f>
        <v xml:space="preserve"> - </v>
      </c>
      <c r="I81" s="17" t="str">
        <f>IF(COUNTIF(H$13:H80,$G81)&gt;=1,$G81," - ")</f>
        <v xml:space="preserve"> - </v>
      </c>
      <c r="J81" s="17" t="str">
        <f>IF(COUNTIF(I$13:I80,$G81)&gt;=1,$G81," - ")</f>
        <v xml:space="preserve"> - </v>
      </c>
      <c r="K81" s="17" t="str">
        <f>IF(COUNTIF(J$13:J80,$G81)&gt;=1,$G81," - ")</f>
        <v xml:space="preserve"> - </v>
      </c>
      <c r="L81" s="17" t="str">
        <f>IF(COUNTIF(K$13:K80,$G81)&gt;=1,$G81," - ")</f>
        <v xml:space="preserve"> - </v>
      </c>
    </row>
    <row r="82" spans="1:12" x14ac:dyDescent="0.2">
      <c r="A82" s="7" t="s">
        <v>94</v>
      </c>
      <c r="B82" s="16">
        <f>$B$10</f>
        <v>2021</v>
      </c>
      <c r="C82" s="16"/>
      <c r="D82" s="16"/>
      <c r="E82" s="16"/>
      <c r="F82" s="16"/>
      <c r="G82" s="17">
        <f>ROUNDDOWN((DATE(2000,9,22)+TIME(17,17,0))+(B82-2000)*365.24205,0)</f>
        <v>44461</v>
      </c>
      <c r="H82" s="17" t="str">
        <f>IF(COUNTIF(G$13:G81,$G82)&gt;=1,$G82," - ")</f>
        <v xml:space="preserve"> - </v>
      </c>
      <c r="I82" s="17" t="str">
        <f>IF(COUNTIF(H$13:H81,$G82)&gt;=1,$G82," - ")</f>
        <v xml:space="preserve"> - </v>
      </c>
      <c r="J82" s="17" t="str">
        <f>IF(COUNTIF(I$13:I81,$G82)&gt;=1,$G82," - ")</f>
        <v xml:space="preserve"> - </v>
      </c>
      <c r="K82" s="17" t="str">
        <f>IF(COUNTIF(J$13:J81,$G82)&gt;=1,$G82," - ")</f>
        <v xml:space="preserve"> - </v>
      </c>
      <c r="L82" s="17" t="str">
        <f>IF(COUNTIF(K$13:K81,$G82)&gt;=1,$G82," - ")</f>
        <v xml:space="preserve"> - </v>
      </c>
    </row>
    <row r="83" spans="1:12" x14ac:dyDescent="0.2">
      <c r="A83" s="33" t="s">
        <v>94</v>
      </c>
      <c r="B83" s="16">
        <f>B82+1</f>
        <v>2022</v>
      </c>
      <c r="C83" s="16"/>
      <c r="D83" s="16"/>
      <c r="E83" s="16"/>
      <c r="F83" s="16"/>
      <c r="G83" s="17">
        <f>ROUNDDOWN((DATE(2000,9,22)+TIME(17,17,0))+(B83-2000)*365.24205,0)</f>
        <v>44827</v>
      </c>
      <c r="H83" s="17" t="str">
        <f>IF(COUNTIF(G$13:G82,$G83)&gt;=1,$G83," - ")</f>
        <v xml:space="preserve"> - </v>
      </c>
      <c r="I83" s="17" t="str">
        <f>IF(COUNTIF(H$13:H82,$G83)&gt;=1,$G83," - ")</f>
        <v xml:space="preserve"> - </v>
      </c>
      <c r="J83" s="17" t="str">
        <f>IF(COUNTIF(I$13:I82,$G83)&gt;=1,$G83," - ")</f>
        <v xml:space="preserve"> - </v>
      </c>
      <c r="K83" s="17" t="str">
        <f>IF(COUNTIF(J$13:J82,$G83)&gt;=1,$G83," - ")</f>
        <v xml:space="preserve"> - </v>
      </c>
      <c r="L83" s="17" t="str">
        <f>IF(COUNTIF(K$13:K82,$G83)&gt;=1,$G83," - ")</f>
        <v xml:space="preserve"> - </v>
      </c>
    </row>
    <row r="84" spans="1:12" x14ac:dyDescent="0.2">
      <c r="A84" s="7" t="s">
        <v>95</v>
      </c>
      <c r="B84" s="16">
        <f>$B$10</f>
        <v>2021</v>
      </c>
      <c r="C84" s="16"/>
      <c r="D84" s="16"/>
      <c r="E84" s="16"/>
      <c r="F84" s="16"/>
      <c r="G84" s="17">
        <f>ROUNDDOWN((DATE(2000,12,21)+TIME(13,30,0))+(B84-2000)*365.242743,0)</f>
        <v>44551</v>
      </c>
      <c r="H84" s="17" t="str">
        <f>IF(COUNTIF(G$13:G83,$G84)&gt;=1,$G84," - ")</f>
        <v xml:space="preserve"> - </v>
      </c>
      <c r="I84" s="17" t="str">
        <f>IF(COUNTIF(H$13:H83,$G84)&gt;=1,$G84," - ")</f>
        <v xml:space="preserve"> - </v>
      </c>
      <c r="J84" s="17" t="str">
        <f>IF(COUNTIF(I$13:I83,$G84)&gt;=1,$G84," - ")</f>
        <v xml:space="preserve"> - </v>
      </c>
      <c r="K84" s="17" t="str">
        <f>IF(COUNTIF(J$13:J83,$G84)&gt;=1,$G84," - ")</f>
        <v xml:space="preserve"> - </v>
      </c>
      <c r="L84" s="17" t="str">
        <f>IF(COUNTIF(K$13:K83,$G84)&gt;=1,$G84," - ")</f>
        <v xml:space="preserve"> - </v>
      </c>
    </row>
    <row r="85" spans="1:12" x14ac:dyDescent="0.2">
      <c r="A85" s="33" t="s">
        <v>95</v>
      </c>
      <c r="B85" s="16">
        <f>B84+1</f>
        <v>2022</v>
      </c>
      <c r="C85" s="16"/>
      <c r="D85" s="16"/>
      <c r="E85" s="16"/>
      <c r="F85" s="16"/>
      <c r="G85" s="17">
        <f>ROUNDDOWN((DATE(2000,12,21)+TIME(13,30,0))+(B85-2000)*365.242743,0)</f>
        <v>44916</v>
      </c>
      <c r="H85" s="17" t="str">
        <f>IF(COUNTIF(G$13:G84,$G85)&gt;=1,$G85," - ")</f>
        <v xml:space="preserve"> - </v>
      </c>
      <c r="I85" s="17" t="str">
        <f>IF(COUNTIF(H$13:H84,$G85)&gt;=1,$G85," - ")</f>
        <v xml:space="preserve"> - </v>
      </c>
      <c r="J85" s="17" t="str">
        <f>IF(COUNTIF(I$13:I84,$G85)&gt;=1,$G85," - ")</f>
        <v xml:space="preserve"> - </v>
      </c>
      <c r="K85" s="17" t="str">
        <f>IF(COUNTIF(J$13:J84,$G85)&gt;=1,$G85," - ")</f>
        <v xml:space="preserve"> - </v>
      </c>
      <c r="L85" s="17" t="str">
        <f>IF(COUNTIF(K$13:K84,$G85)&gt;=1,$G85," - ")</f>
        <v xml:space="preserve"> - </v>
      </c>
    </row>
    <row r="86" spans="1:12" x14ac:dyDescent="0.2">
      <c r="A86" s="7"/>
      <c r="B86" s="7"/>
      <c r="C86" s="7"/>
      <c r="D86" s="7"/>
      <c r="E86" s="7"/>
      <c r="F86" s="7"/>
      <c r="G86" s="23"/>
      <c r="H86" s="23"/>
      <c r="I86" s="23"/>
      <c r="J86" s="23"/>
      <c r="K86" s="23"/>
      <c r="L86" s="23"/>
    </row>
    <row r="87" spans="1:12" ht="15" x14ac:dyDescent="0.25">
      <c r="A87" s="9" t="s">
        <v>40</v>
      </c>
      <c r="B87" s="10"/>
      <c r="C87" s="10"/>
      <c r="D87" s="10"/>
      <c r="E87" s="11"/>
      <c r="F87" s="11"/>
      <c r="G87" s="12"/>
      <c r="H87" s="12"/>
      <c r="I87" s="12"/>
      <c r="J87" s="12"/>
      <c r="K87" s="12"/>
      <c r="L87" s="12"/>
    </row>
    <row r="88" spans="1:12" x14ac:dyDescent="0.2">
      <c r="A88" s="13" t="s">
        <v>3</v>
      </c>
      <c r="B88" s="14" t="s">
        <v>1</v>
      </c>
      <c r="C88" s="14" t="s">
        <v>0</v>
      </c>
      <c r="D88" s="14" t="s">
        <v>4</v>
      </c>
      <c r="E88" s="14"/>
      <c r="F88" s="14"/>
      <c r="G88" s="15" t="s">
        <v>7</v>
      </c>
      <c r="H88" s="15" t="s">
        <v>8</v>
      </c>
      <c r="I88" s="15" t="s">
        <v>9</v>
      </c>
      <c r="J88" s="15" t="s">
        <v>69</v>
      </c>
      <c r="K88" s="15" t="s">
        <v>71</v>
      </c>
      <c r="L88" s="15" t="s">
        <v>72</v>
      </c>
    </row>
    <row r="89" spans="1:12" x14ac:dyDescent="0.2">
      <c r="A89" s="7" t="s">
        <v>41</v>
      </c>
      <c r="B89" s="16">
        <f>$B$10</f>
        <v>2021</v>
      </c>
      <c r="C89" s="16">
        <v>1</v>
      </c>
      <c r="D89" s="16">
        <v>1</v>
      </c>
      <c r="E89" s="16"/>
      <c r="F89" s="16"/>
      <c r="G89" s="18">
        <f>DATE(B89,C89,D89)</f>
        <v>44197</v>
      </c>
      <c r="H89" s="17" t="str">
        <f>IF(COUNTIF(G$13:G88,$G89)&gt;=1,$G89," - ")</f>
        <v xml:space="preserve"> - </v>
      </c>
      <c r="I89" s="17" t="str">
        <f>IF(COUNTIF(H$13:H88,$G89)&gt;=1,$G89," - ")</f>
        <v xml:space="preserve"> - </v>
      </c>
      <c r="J89" s="17" t="str">
        <f>IF(COUNTIF(I$13:I88,$G89)&gt;=1,$G89," - ")</f>
        <v xml:space="preserve"> - </v>
      </c>
      <c r="K89" s="17" t="str">
        <f>IF(COUNTIF(J$13:J88,$G89)&gt;=1,$G89," - ")</f>
        <v xml:space="preserve"> - </v>
      </c>
      <c r="L89" s="17" t="str">
        <f>IF(COUNTIF(K$13:K88,$G89)&gt;=1,$G89," - ")</f>
        <v xml:space="preserve"> - </v>
      </c>
    </row>
    <row r="90" spans="1:12" x14ac:dyDescent="0.2">
      <c r="A90" s="7" t="s">
        <v>41</v>
      </c>
      <c r="B90" s="16">
        <f>$B$10+1</f>
        <v>2022</v>
      </c>
      <c r="C90" s="16">
        <v>1</v>
      </c>
      <c r="D90" s="16">
        <v>1</v>
      </c>
      <c r="E90" s="16"/>
      <c r="F90" s="16"/>
      <c r="G90" s="18">
        <f>DATE(B90,C90,D90)</f>
        <v>44562</v>
      </c>
      <c r="H90" s="17" t="str">
        <f>IF(COUNTIF(G$13:G89,$G90)&gt;=1,$G90," - ")</f>
        <v xml:space="preserve"> - </v>
      </c>
      <c r="I90" s="17" t="str">
        <f>IF(COUNTIF(H$13:H89,$G90)&gt;=1,$G90," - ")</f>
        <v xml:space="preserve"> - </v>
      </c>
      <c r="J90" s="17" t="str">
        <f>IF(COUNTIF(I$13:I89,$G90)&gt;=1,$G90," - ")</f>
        <v xml:space="preserve"> - </v>
      </c>
      <c r="K90" s="17" t="str">
        <f>IF(COUNTIF(J$13:J89,$G90)&gt;=1,$G90," - ")</f>
        <v xml:space="preserve"> - </v>
      </c>
      <c r="L90" s="17" t="str">
        <f>IF(COUNTIF(K$13:K89,$G90)&gt;=1,$G90," - ")</f>
        <v xml:space="preserve"> - </v>
      </c>
    </row>
    <row r="91" spans="1:12" x14ac:dyDescent="0.2">
      <c r="A91" s="7" t="s">
        <v>42</v>
      </c>
      <c r="B91" s="16">
        <f>$B$10</f>
        <v>2021</v>
      </c>
      <c r="C91" s="16">
        <v>2</v>
      </c>
      <c r="D91" s="16">
        <v>2</v>
      </c>
      <c r="E91" s="16"/>
      <c r="F91" s="16"/>
      <c r="G91" s="18">
        <f t="shared" ref="G91:G134" si="2">DATE(B91,C91,D91)</f>
        <v>44229</v>
      </c>
      <c r="H91" s="17" t="str">
        <f>IF(COUNTIF(G$13:G90,$G91)&gt;=1,$G91," - ")</f>
        <v xml:space="preserve"> - </v>
      </c>
      <c r="I91" s="17" t="str">
        <f>IF(COUNTIF(H$13:H90,$G91)&gt;=1,$G91," - ")</f>
        <v xml:space="preserve"> - </v>
      </c>
      <c r="J91" s="17" t="str">
        <f>IF(COUNTIF(I$13:I90,$G91)&gt;=1,$G91," - ")</f>
        <v xml:space="preserve"> - </v>
      </c>
      <c r="K91" s="17" t="str">
        <f>IF(COUNTIF(J$13:J90,$G91)&gt;=1,$G91," - ")</f>
        <v xml:space="preserve"> - </v>
      </c>
      <c r="L91" s="17" t="str">
        <f>IF(COUNTIF(K$13:K90,$G91)&gt;=1,$G91," - ")</f>
        <v xml:space="preserve"> - </v>
      </c>
    </row>
    <row r="92" spans="1:12" x14ac:dyDescent="0.2">
      <c r="A92" s="7" t="s">
        <v>42</v>
      </c>
      <c r="B92" s="16">
        <f>$B$10+1</f>
        <v>2022</v>
      </c>
      <c r="C92" s="16">
        <v>2</v>
      </c>
      <c r="D92" s="16">
        <v>2</v>
      </c>
      <c r="E92" s="16"/>
      <c r="F92" s="16"/>
      <c r="G92" s="18">
        <f t="shared" si="2"/>
        <v>44594</v>
      </c>
      <c r="H92" s="17" t="str">
        <f>IF(COUNTIF(G$13:G91,$G92)&gt;=1,$G92," - ")</f>
        <v xml:space="preserve"> - </v>
      </c>
      <c r="I92" s="17" t="str">
        <f>IF(COUNTIF(H$13:H91,$G92)&gt;=1,$G92," - ")</f>
        <v xml:space="preserve"> - </v>
      </c>
      <c r="J92" s="17" t="str">
        <f>IF(COUNTIF(I$13:I91,$G92)&gt;=1,$G92," - ")</f>
        <v xml:space="preserve"> - </v>
      </c>
      <c r="K92" s="17" t="str">
        <f>IF(COUNTIF(J$13:J91,$G92)&gt;=1,$G92," - ")</f>
        <v xml:space="preserve"> - </v>
      </c>
      <c r="L92" s="17" t="str">
        <f>IF(COUNTIF(K$13:K91,$G92)&gt;=1,$G92," - ")</f>
        <v xml:space="preserve"> - </v>
      </c>
    </row>
    <row r="93" spans="1:12" x14ac:dyDescent="0.2">
      <c r="A93" s="7" t="s">
        <v>43</v>
      </c>
      <c r="B93" s="16">
        <f>$B$10</f>
        <v>2021</v>
      </c>
      <c r="C93" s="16">
        <v>2</v>
      </c>
      <c r="D93" s="16">
        <v>12</v>
      </c>
      <c r="E93" s="16"/>
      <c r="F93" s="16"/>
      <c r="G93" s="18">
        <f t="shared" si="2"/>
        <v>44239</v>
      </c>
      <c r="H93" s="17">
        <f>IF(COUNTIF(G$13:G92,$G93)&gt;=1,$G93," - ")</f>
        <v>44239</v>
      </c>
      <c r="I93" s="17" t="str">
        <f>IF(COUNTIF(H$13:H92,$G93)&gt;=1,$G93," - ")</f>
        <v xml:space="preserve"> - </v>
      </c>
      <c r="J93" s="17" t="str">
        <f>IF(COUNTIF(I$13:I92,$G93)&gt;=1,$G93," - ")</f>
        <v xml:space="preserve"> - </v>
      </c>
      <c r="K93" s="17" t="str">
        <f>IF(COUNTIF(J$13:J92,$G93)&gt;=1,$G93," - ")</f>
        <v xml:space="preserve"> - </v>
      </c>
      <c r="L93" s="17" t="str">
        <f>IF(COUNTIF(K$13:K92,$G93)&gt;=1,$G93," - ")</f>
        <v xml:space="preserve"> - </v>
      </c>
    </row>
    <row r="94" spans="1:12" x14ac:dyDescent="0.2">
      <c r="A94" s="7" t="s">
        <v>43</v>
      </c>
      <c r="B94" s="16">
        <f>$B$10+1</f>
        <v>2022</v>
      </c>
      <c r="C94" s="16">
        <v>2</v>
      </c>
      <c r="D94" s="16">
        <v>12</v>
      </c>
      <c r="E94" s="16"/>
      <c r="F94" s="16"/>
      <c r="G94" s="18">
        <f t="shared" si="2"/>
        <v>44604</v>
      </c>
      <c r="H94" s="17" t="str">
        <f>IF(COUNTIF(G$13:G93,$G94)&gt;=1,$G94," - ")</f>
        <v xml:space="preserve"> - </v>
      </c>
      <c r="I94" s="17" t="str">
        <f>IF(COUNTIF(H$13:H93,$G94)&gt;=1,$G94," - ")</f>
        <v xml:space="preserve"> - </v>
      </c>
      <c r="J94" s="17" t="str">
        <f>IF(COUNTIF(I$13:I93,$G94)&gt;=1,$G94," - ")</f>
        <v xml:space="preserve"> - </v>
      </c>
      <c r="K94" s="17" t="str">
        <f>IF(COUNTIF(J$13:J93,$G94)&gt;=1,$G94," - ")</f>
        <v xml:space="preserve"> - </v>
      </c>
      <c r="L94" s="17" t="str">
        <f>IF(COUNTIF(K$13:K93,$G94)&gt;=1,$G94," - ")</f>
        <v xml:space="preserve"> - </v>
      </c>
    </row>
    <row r="95" spans="1:12" x14ac:dyDescent="0.2">
      <c r="A95" s="7" t="s">
        <v>44</v>
      </c>
      <c r="B95" s="16">
        <f>$B$10</f>
        <v>2021</v>
      </c>
      <c r="C95" s="16">
        <v>2</v>
      </c>
      <c r="D95" s="16">
        <v>14</v>
      </c>
      <c r="E95" s="16"/>
      <c r="F95" s="16"/>
      <c r="G95" s="18">
        <f t="shared" si="2"/>
        <v>44241</v>
      </c>
      <c r="H95" s="17" t="str">
        <f>IF(COUNTIF(G$13:G94,$G95)&gt;=1,$G95," - ")</f>
        <v xml:space="preserve"> - </v>
      </c>
      <c r="I95" s="17" t="str">
        <f>IF(COUNTIF(H$13:H94,$G95)&gt;=1,$G95," - ")</f>
        <v xml:space="preserve"> - </v>
      </c>
      <c r="J95" s="17" t="str">
        <f>IF(COUNTIF(I$13:I94,$G95)&gt;=1,$G95," - ")</f>
        <v xml:space="preserve"> - </v>
      </c>
      <c r="K95" s="17" t="str">
        <f>IF(COUNTIF(J$13:J94,$G95)&gt;=1,$G95," - ")</f>
        <v xml:space="preserve"> - </v>
      </c>
      <c r="L95" s="17" t="str">
        <f>IF(COUNTIF(K$13:K94,$G95)&gt;=1,$G95," - ")</f>
        <v xml:space="preserve"> - </v>
      </c>
    </row>
    <row r="96" spans="1:12" x14ac:dyDescent="0.2">
      <c r="A96" s="7" t="s">
        <v>44</v>
      </c>
      <c r="B96" s="16">
        <f>$B$10+1</f>
        <v>2022</v>
      </c>
      <c r="C96" s="16">
        <v>2</v>
      </c>
      <c r="D96" s="16">
        <v>14</v>
      </c>
      <c r="E96" s="16"/>
      <c r="F96" s="16"/>
      <c r="G96" s="18">
        <f t="shared" si="2"/>
        <v>44606</v>
      </c>
      <c r="H96" s="17" t="str">
        <f>IF(COUNTIF(G$13:G95,$G96)&gt;=1,$G96," - ")</f>
        <v xml:space="preserve"> - </v>
      </c>
      <c r="I96" s="17" t="str">
        <f>IF(COUNTIF(H$13:H95,$G96)&gt;=1,$G96," - ")</f>
        <v xml:space="preserve"> - </v>
      </c>
      <c r="J96" s="17" t="str">
        <f>IF(COUNTIF(I$13:I95,$G96)&gt;=1,$G96," - ")</f>
        <v xml:space="preserve"> - </v>
      </c>
      <c r="K96" s="17" t="str">
        <f>IF(COUNTIF(J$13:J95,$G96)&gt;=1,$G96," - ")</f>
        <v xml:space="preserve"> - </v>
      </c>
      <c r="L96" s="17" t="str">
        <f>IF(COUNTIF(K$13:K95,$G96)&gt;=1,$G96," - ")</f>
        <v xml:space="preserve"> - </v>
      </c>
    </row>
    <row r="97" spans="1:12" x14ac:dyDescent="0.2">
      <c r="A97" s="7" t="s">
        <v>45</v>
      </c>
      <c r="B97" s="16">
        <f>$B$10</f>
        <v>2021</v>
      </c>
      <c r="C97" s="16">
        <v>3</v>
      </c>
      <c r="D97" s="16">
        <v>17</v>
      </c>
      <c r="E97" s="16"/>
      <c r="F97" s="16"/>
      <c r="G97" s="18">
        <f t="shared" si="2"/>
        <v>44272</v>
      </c>
      <c r="H97" s="17" t="str">
        <f>IF(COUNTIF(G$13:G96,$G97)&gt;=1,$G97," - ")</f>
        <v xml:space="preserve"> - </v>
      </c>
      <c r="I97" s="17" t="str">
        <f>IF(COUNTIF(H$13:H96,$G97)&gt;=1,$G97," - ")</f>
        <v xml:space="preserve"> - </v>
      </c>
      <c r="J97" s="17" t="str">
        <f>IF(COUNTIF(I$13:I96,$G97)&gt;=1,$G97," - ")</f>
        <v xml:space="preserve"> - </v>
      </c>
      <c r="K97" s="17" t="str">
        <f>IF(COUNTIF(J$13:J96,$G97)&gt;=1,$G97," - ")</f>
        <v xml:space="preserve"> - </v>
      </c>
      <c r="L97" s="17" t="str">
        <f>IF(COUNTIF(K$13:K96,$G97)&gt;=1,$G97," - ")</f>
        <v xml:space="preserve"> - </v>
      </c>
    </row>
    <row r="98" spans="1:12" x14ac:dyDescent="0.2">
      <c r="A98" s="7" t="s">
        <v>45</v>
      </c>
      <c r="B98" s="16">
        <f>$B$10+1</f>
        <v>2022</v>
      </c>
      <c r="C98" s="16">
        <v>3</v>
      </c>
      <c r="D98" s="16">
        <v>17</v>
      </c>
      <c r="E98" s="16"/>
      <c r="F98" s="16"/>
      <c r="G98" s="18">
        <f t="shared" si="2"/>
        <v>44637</v>
      </c>
      <c r="H98" s="17" t="str">
        <f>IF(COUNTIF(G$13:G97,$G98)&gt;=1,$G98," - ")</f>
        <v xml:space="preserve"> - </v>
      </c>
      <c r="I98" s="17" t="str">
        <f>IF(COUNTIF(H$13:H97,$G98)&gt;=1,$G98," - ")</f>
        <v xml:space="preserve"> - </v>
      </c>
      <c r="J98" s="17" t="str">
        <f>IF(COUNTIF(I$13:I97,$G98)&gt;=1,$G98," - ")</f>
        <v xml:space="preserve"> - </v>
      </c>
      <c r="K98" s="17" t="str">
        <f>IF(COUNTIF(J$13:J97,$G98)&gt;=1,$G98," - ")</f>
        <v xml:space="preserve"> - </v>
      </c>
      <c r="L98" s="17" t="str">
        <f>IF(COUNTIF(K$13:K97,$G98)&gt;=1,$G98," - ")</f>
        <v xml:space="preserve"> - </v>
      </c>
    </row>
    <row r="99" spans="1:12" x14ac:dyDescent="0.2">
      <c r="A99" s="7" t="s">
        <v>46</v>
      </c>
      <c r="B99" s="16">
        <f>$B$10</f>
        <v>2021</v>
      </c>
      <c r="C99" s="16">
        <v>4</v>
      </c>
      <c r="D99" s="16">
        <v>1</v>
      </c>
      <c r="E99" s="16"/>
      <c r="F99" s="16"/>
      <c r="G99" s="18">
        <f t="shared" si="2"/>
        <v>44287</v>
      </c>
      <c r="H99" s="17" t="str">
        <f>IF(COUNTIF(G$13:G98,$G99)&gt;=1,$G99," - ")</f>
        <v xml:space="preserve"> - </v>
      </c>
      <c r="I99" s="17" t="str">
        <f>IF(COUNTIF(H$13:H98,$G99)&gt;=1,$G99," - ")</f>
        <v xml:space="preserve"> - </v>
      </c>
      <c r="J99" s="17" t="str">
        <f>IF(COUNTIF(I$13:I98,$G99)&gt;=1,$G99," - ")</f>
        <v xml:space="preserve"> - </v>
      </c>
      <c r="K99" s="17" t="str">
        <f>IF(COUNTIF(J$13:J98,$G99)&gt;=1,$G99," - ")</f>
        <v xml:space="preserve"> - </v>
      </c>
      <c r="L99" s="17" t="str">
        <f>IF(COUNTIF(K$13:K98,$G99)&gt;=1,$G99," - ")</f>
        <v xml:space="preserve"> - </v>
      </c>
    </row>
    <row r="100" spans="1:12" x14ac:dyDescent="0.2">
      <c r="A100" s="7" t="s">
        <v>46</v>
      </c>
      <c r="B100" s="16">
        <f>$B$10+1</f>
        <v>2022</v>
      </c>
      <c r="C100" s="16">
        <v>4</v>
      </c>
      <c r="D100" s="16">
        <v>1</v>
      </c>
      <c r="E100" s="16"/>
      <c r="F100" s="16"/>
      <c r="G100" s="18">
        <f t="shared" si="2"/>
        <v>44652</v>
      </c>
      <c r="H100" s="17" t="str">
        <f>IF(COUNTIF(G$13:G99,$G100)&gt;=1,$G100," - ")</f>
        <v xml:space="preserve"> - </v>
      </c>
      <c r="I100" s="17" t="str">
        <f>IF(COUNTIF(H$13:H99,$G100)&gt;=1,$G100," - ")</f>
        <v xml:space="preserve"> - </v>
      </c>
      <c r="J100" s="17" t="str">
        <f>IF(COUNTIF(I$13:I99,$G100)&gt;=1,$G100," - ")</f>
        <v xml:space="preserve"> - </v>
      </c>
      <c r="K100" s="17" t="str">
        <f>IF(COUNTIF(J$13:J99,$G100)&gt;=1,$G100," - ")</f>
        <v xml:space="preserve"> - </v>
      </c>
      <c r="L100" s="17" t="str">
        <f>IF(COUNTIF(K$13:K99,$G100)&gt;=1,$G100," - ")</f>
        <v xml:space="preserve"> - </v>
      </c>
    </row>
    <row r="101" spans="1:12" x14ac:dyDescent="0.2">
      <c r="A101" s="7" t="s">
        <v>47</v>
      </c>
      <c r="B101" s="16">
        <f>$B$10</f>
        <v>2021</v>
      </c>
      <c r="C101" s="16">
        <v>4</v>
      </c>
      <c r="D101" s="16">
        <v>22</v>
      </c>
      <c r="E101" s="16"/>
      <c r="F101" s="16"/>
      <c r="G101" s="18">
        <f t="shared" si="2"/>
        <v>44308</v>
      </c>
      <c r="H101" s="17" t="str">
        <f>IF(COUNTIF(G$13:G100,$G101)&gt;=1,$G101," - ")</f>
        <v xml:space="preserve"> - </v>
      </c>
      <c r="I101" s="17" t="str">
        <f>IF(COUNTIF(H$13:H100,$G101)&gt;=1,$G101," - ")</f>
        <v xml:space="preserve"> - </v>
      </c>
      <c r="J101" s="17" t="str">
        <f>IF(COUNTIF(I$13:I100,$G101)&gt;=1,$G101," - ")</f>
        <v xml:space="preserve"> - </v>
      </c>
      <c r="K101" s="17" t="str">
        <f>IF(COUNTIF(J$13:J100,$G101)&gt;=1,$G101," - ")</f>
        <v xml:space="preserve"> - </v>
      </c>
      <c r="L101" s="17" t="str">
        <f>IF(COUNTIF(K$13:K100,$G101)&gt;=1,$G101," - ")</f>
        <v xml:space="preserve"> - </v>
      </c>
    </row>
    <row r="102" spans="1:12" x14ac:dyDescent="0.2">
      <c r="A102" s="7" t="s">
        <v>47</v>
      </c>
      <c r="B102" s="16">
        <f>$B$10+1</f>
        <v>2022</v>
      </c>
      <c r="C102" s="16">
        <v>4</v>
      </c>
      <c r="D102" s="16">
        <v>22</v>
      </c>
      <c r="E102" s="16"/>
      <c r="F102" s="16"/>
      <c r="G102" s="18">
        <f t="shared" si="2"/>
        <v>44673</v>
      </c>
      <c r="H102" s="17" t="str">
        <f>IF(COUNTIF(G$13:G101,$G102)&gt;=1,$G102," - ")</f>
        <v xml:space="preserve"> - </v>
      </c>
      <c r="I102" s="17" t="str">
        <f>IF(COUNTIF(H$13:H101,$G102)&gt;=1,$G102," - ")</f>
        <v xml:space="preserve"> - </v>
      </c>
      <c r="J102" s="17" t="str">
        <f>IF(COUNTIF(I$13:I101,$G102)&gt;=1,$G102," - ")</f>
        <v xml:space="preserve"> - </v>
      </c>
      <c r="K102" s="17" t="str">
        <f>IF(COUNTIF(J$13:J101,$G102)&gt;=1,$G102," - ")</f>
        <v xml:space="preserve"> - </v>
      </c>
      <c r="L102" s="17" t="str">
        <f>IF(COUNTIF(K$13:K101,$G102)&gt;=1,$G102," - ")</f>
        <v xml:space="preserve"> - </v>
      </c>
    </row>
    <row r="103" spans="1:12" x14ac:dyDescent="0.2">
      <c r="A103" s="7" t="s">
        <v>48</v>
      </c>
      <c r="B103" s="16">
        <f>$B$10</f>
        <v>2021</v>
      </c>
      <c r="C103" s="16">
        <v>5</v>
      </c>
      <c r="D103" s="16">
        <v>5</v>
      </c>
      <c r="E103" s="16"/>
      <c r="F103" s="16"/>
      <c r="G103" s="18">
        <f t="shared" si="2"/>
        <v>44321</v>
      </c>
      <c r="H103" s="17" t="str">
        <f>IF(COUNTIF(G$13:G102,$G103)&gt;=1,$G103," - ")</f>
        <v xml:space="preserve"> - </v>
      </c>
      <c r="I103" s="17" t="str">
        <f>IF(COUNTIF(H$13:H102,$G103)&gt;=1,$G103," - ")</f>
        <v xml:space="preserve"> - </v>
      </c>
      <c r="J103" s="17" t="str">
        <f>IF(COUNTIF(I$13:I102,$G103)&gt;=1,$G103," - ")</f>
        <v xml:space="preserve"> - </v>
      </c>
      <c r="K103" s="17" t="str">
        <f>IF(COUNTIF(J$13:J102,$G103)&gt;=1,$G103," - ")</f>
        <v xml:space="preserve"> - </v>
      </c>
      <c r="L103" s="17" t="str">
        <f>IF(COUNTIF(K$13:K102,$G103)&gt;=1,$G103," - ")</f>
        <v xml:space="preserve"> - </v>
      </c>
    </row>
    <row r="104" spans="1:12" x14ac:dyDescent="0.2">
      <c r="A104" s="7" t="s">
        <v>48</v>
      </c>
      <c r="B104" s="16">
        <f>$B$10+1</f>
        <v>2022</v>
      </c>
      <c r="C104" s="16">
        <v>5</v>
      </c>
      <c r="D104" s="16">
        <v>5</v>
      </c>
      <c r="E104" s="16"/>
      <c r="F104" s="16"/>
      <c r="G104" s="18">
        <f t="shared" si="2"/>
        <v>44686</v>
      </c>
      <c r="H104" s="17" t="str">
        <f>IF(COUNTIF(G$13:G103,$G104)&gt;=1,$G104," - ")</f>
        <v xml:space="preserve"> - </v>
      </c>
      <c r="I104" s="17" t="str">
        <f>IF(COUNTIF(H$13:H103,$G104)&gt;=1,$G104," - ")</f>
        <v xml:space="preserve"> - </v>
      </c>
      <c r="J104" s="17" t="str">
        <f>IF(COUNTIF(I$13:I103,$G104)&gt;=1,$G104," - ")</f>
        <v xml:space="preserve"> - </v>
      </c>
      <c r="K104" s="17" t="str">
        <f>IF(COUNTIF(J$13:J103,$G104)&gt;=1,$G104," - ")</f>
        <v xml:space="preserve"> - </v>
      </c>
      <c r="L104" s="17" t="str">
        <f>IF(COUNTIF(K$13:K103,$G104)&gt;=1,$G104," - ")</f>
        <v xml:space="preserve"> - </v>
      </c>
    </row>
    <row r="105" spans="1:12" x14ac:dyDescent="0.2">
      <c r="A105" s="7" t="s">
        <v>49</v>
      </c>
      <c r="B105" s="16">
        <f>$B$10</f>
        <v>2021</v>
      </c>
      <c r="C105" s="16">
        <v>6</v>
      </c>
      <c r="D105" s="16">
        <v>14</v>
      </c>
      <c r="E105" s="16"/>
      <c r="F105" s="16"/>
      <c r="G105" s="18">
        <f t="shared" si="2"/>
        <v>44361</v>
      </c>
      <c r="H105" s="17" t="str">
        <f>IF(COUNTIF(G$13:G104,$G105)&gt;=1,$G105," - ")</f>
        <v xml:space="preserve"> - </v>
      </c>
      <c r="I105" s="17" t="str">
        <f>IF(COUNTIF(H$13:H104,$G105)&gt;=1,$G105," - ")</f>
        <v xml:space="preserve"> - </v>
      </c>
      <c r="J105" s="17" t="str">
        <f>IF(COUNTIF(I$13:I104,$G105)&gt;=1,$G105," - ")</f>
        <v xml:space="preserve"> - </v>
      </c>
      <c r="K105" s="17" t="str">
        <f>IF(COUNTIF(J$13:J104,$G105)&gt;=1,$G105," - ")</f>
        <v xml:space="preserve"> - </v>
      </c>
      <c r="L105" s="17" t="str">
        <f>IF(COUNTIF(K$13:K104,$G105)&gt;=1,$G105," - ")</f>
        <v xml:space="preserve"> - </v>
      </c>
    </row>
    <row r="106" spans="1:12" x14ac:dyDescent="0.2">
      <c r="A106" s="7" t="s">
        <v>49</v>
      </c>
      <c r="B106" s="16">
        <f>$B$10+1</f>
        <v>2022</v>
      </c>
      <c r="C106" s="16">
        <v>6</v>
      </c>
      <c r="D106" s="16">
        <v>14</v>
      </c>
      <c r="E106" s="16"/>
      <c r="F106" s="16"/>
      <c r="G106" s="18">
        <f t="shared" si="2"/>
        <v>44726</v>
      </c>
      <c r="H106" s="17" t="str">
        <f>IF(COUNTIF(G$13:G105,$G106)&gt;=1,$G106," - ")</f>
        <v xml:space="preserve"> - </v>
      </c>
      <c r="I106" s="17" t="str">
        <f>IF(COUNTIF(H$13:H105,$G106)&gt;=1,$G106," - ")</f>
        <v xml:space="preserve"> - </v>
      </c>
      <c r="J106" s="17" t="str">
        <f>IF(COUNTIF(I$13:I105,$G106)&gt;=1,$G106," - ")</f>
        <v xml:space="preserve"> - </v>
      </c>
      <c r="K106" s="17" t="str">
        <f>IF(COUNTIF(J$13:J105,$G106)&gt;=1,$G106," - ")</f>
        <v xml:space="preserve"> - </v>
      </c>
      <c r="L106" s="17" t="str">
        <f>IF(COUNTIF(K$13:K105,$G106)&gt;=1,$G106," - ")</f>
        <v xml:space="preserve"> - </v>
      </c>
    </row>
    <row r="107" spans="1:12" x14ac:dyDescent="0.2">
      <c r="A107" s="7" t="s">
        <v>50</v>
      </c>
      <c r="B107" s="16">
        <f>$B$10</f>
        <v>2021</v>
      </c>
      <c r="C107" s="16">
        <v>7</v>
      </c>
      <c r="D107" s="16">
        <v>4</v>
      </c>
      <c r="E107" s="16"/>
      <c r="F107" s="16"/>
      <c r="G107" s="18">
        <f t="shared" si="2"/>
        <v>44381</v>
      </c>
      <c r="H107" s="17" t="str">
        <f>IF(COUNTIF(G$13:G106,$G107)&gt;=1,$G107," - ")</f>
        <v xml:space="preserve"> - </v>
      </c>
      <c r="I107" s="17" t="str">
        <f>IF(COUNTIF(H$13:H106,$G107)&gt;=1,$G107," - ")</f>
        <v xml:space="preserve"> - </v>
      </c>
      <c r="J107" s="17" t="str">
        <f>IF(COUNTIF(I$13:I106,$G107)&gt;=1,$G107," - ")</f>
        <v xml:space="preserve"> - </v>
      </c>
      <c r="K107" s="17" t="str">
        <f>IF(COUNTIF(J$13:J106,$G107)&gt;=1,$G107," - ")</f>
        <v xml:space="preserve"> - </v>
      </c>
      <c r="L107" s="17" t="str">
        <f>IF(COUNTIF(K$13:K106,$G107)&gt;=1,$G107," - ")</f>
        <v xml:space="preserve"> - </v>
      </c>
    </row>
    <row r="108" spans="1:12" x14ac:dyDescent="0.2">
      <c r="A108" s="7" t="s">
        <v>50</v>
      </c>
      <c r="B108" s="16">
        <f>$B$10+1</f>
        <v>2022</v>
      </c>
      <c r="C108" s="16">
        <v>7</v>
      </c>
      <c r="D108" s="16">
        <v>4</v>
      </c>
      <c r="E108" s="16"/>
      <c r="F108" s="16"/>
      <c r="G108" s="18">
        <f t="shared" si="2"/>
        <v>44746</v>
      </c>
      <c r="H108" s="17" t="str">
        <f>IF(COUNTIF(G$13:G107,$G108)&gt;=1,$G108," - ")</f>
        <v xml:space="preserve"> - </v>
      </c>
      <c r="I108" s="17" t="str">
        <f>IF(COUNTIF(H$13:H107,$G108)&gt;=1,$G108," - ")</f>
        <v xml:space="preserve"> - </v>
      </c>
      <c r="J108" s="17" t="str">
        <f>IF(COUNTIF(I$13:I107,$G108)&gt;=1,$G108," - ")</f>
        <v xml:space="preserve"> - </v>
      </c>
      <c r="K108" s="17" t="str">
        <f>IF(COUNTIF(J$13:J107,$G108)&gt;=1,$G108," - ")</f>
        <v xml:space="preserve"> - </v>
      </c>
      <c r="L108" s="17" t="str">
        <f>IF(COUNTIF(K$13:K107,$G108)&gt;=1,$G108," - ")</f>
        <v xml:space="preserve"> - </v>
      </c>
    </row>
    <row r="109" spans="1:12" x14ac:dyDescent="0.2">
      <c r="A109" s="7" t="s">
        <v>51</v>
      </c>
      <c r="B109" s="16">
        <f>$B$10</f>
        <v>2021</v>
      </c>
      <c r="C109" s="16">
        <v>8</v>
      </c>
      <c r="D109" s="16">
        <v>19</v>
      </c>
      <c r="E109" s="16"/>
      <c r="F109" s="16"/>
      <c r="G109" s="18">
        <f t="shared" si="2"/>
        <v>44427</v>
      </c>
      <c r="H109" s="17" t="str">
        <f>IF(COUNTIF(G$13:G108,$G109)&gt;=1,$G109," - ")</f>
        <v xml:space="preserve"> - </v>
      </c>
      <c r="I109" s="17" t="str">
        <f>IF(COUNTIF(H$13:H108,$G109)&gt;=1,$G109," - ")</f>
        <v xml:space="preserve"> - </v>
      </c>
      <c r="J109" s="17" t="str">
        <f>IF(COUNTIF(I$13:I108,$G109)&gt;=1,$G109," - ")</f>
        <v xml:space="preserve"> - </v>
      </c>
      <c r="K109" s="17" t="str">
        <f>IF(COUNTIF(J$13:J108,$G109)&gt;=1,$G109," - ")</f>
        <v xml:space="preserve"> - </v>
      </c>
      <c r="L109" s="17" t="str">
        <f>IF(COUNTIF(K$13:K108,$G109)&gt;=1,$G109," - ")</f>
        <v xml:space="preserve"> - </v>
      </c>
    </row>
    <row r="110" spans="1:12" x14ac:dyDescent="0.2">
      <c r="A110" s="7" t="s">
        <v>51</v>
      </c>
      <c r="B110" s="16">
        <f>$B$10+1</f>
        <v>2022</v>
      </c>
      <c r="C110" s="16">
        <v>8</v>
      </c>
      <c r="D110" s="16">
        <v>19</v>
      </c>
      <c r="E110" s="16"/>
      <c r="F110" s="16"/>
      <c r="G110" s="18">
        <f t="shared" si="2"/>
        <v>44792</v>
      </c>
      <c r="H110" s="17" t="str">
        <f>IF(COUNTIF(G$13:G109,$G110)&gt;=1,$G110," - ")</f>
        <v xml:space="preserve"> - </v>
      </c>
      <c r="I110" s="17" t="str">
        <f>IF(COUNTIF(H$13:H109,$G110)&gt;=1,$G110," - ")</f>
        <v xml:space="preserve"> - </v>
      </c>
      <c r="J110" s="17" t="str">
        <f>IF(COUNTIF(I$13:I109,$G110)&gt;=1,$G110," - ")</f>
        <v xml:space="preserve"> - </v>
      </c>
      <c r="K110" s="17" t="str">
        <f>IF(COUNTIF(J$13:J109,$G110)&gt;=1,$G110," - ")</f>
        <v xml:space="preserve"> - </v>
      </c>
      <c r="L110" s="17" t="str">
        <f>IF(COUNTIF(K$13:K109,$G110)&gt;=1,$G110," - ")</f>
        <v xml:space="preserve"> - </v>
      </c>
    </row>
    <row r="111" spans="1:12" x14ac:dyDescent="0.2">
      <c r="A111" s="7" t="s">
        <v>52</v>
      </c>
      <c r="B111" s="16">
        <f>$B$10</f>
        <v>2021</v>
      </c>
      <c r="C111" s="16">
        <v>9</v>
      </c>
      <c r="D111" s="16">
        <v>11</v>
      </c>
      <c r="E111" s="16"/>
      <c r="F111" s="16"/>
      <c r="G111" s="18">
        <f t="shared" si="2"/>
        <v>44450</v>
      </c>
      <c r="H111" s="17" t="str">
        <f>IF(COUNTIF(G$13:G110,$G111)&gt;=1,$G111," - ")</f>
        <v xml:space="preserve"> - </v>
      </c>
      <c r="I111" s="17" t="str">
        <f>IF(COUNTIF(H$13:H110,$G111)&gt;=1,$G111," - ")</f>
        <v xml:space="preserve"> - </v>
      </c>
      <c r="J111" s="17" t="str">
        <f>IF(COUNTIF(I$13:I110,$G111)&gt;=1,$G111," - ")</f>
        <v xml:space="preserve"> - </v>
      </c>
      <c r="K111" s="17" t="str">
        <f>IF(COUNTIF(J$13:J110,$G111)&gt;=1,$G111," - ")</f>
        <v xml:space="preserve"> - </v>
      </c>
      <c r="L111" s="17" t="str">
        <f>IF(COUNTIF(K$13:K110,$G111)&gt;=1,$G111," - ")</f>
        <v xml:space="preserve"> - </v>
      </c>
    </row>
    <row r="112" spans="1:12" x14ac:dyDescent="0.2">
      <c r="A112" s="7" t="s">
        <v>52</v>
      </c>
      <c r="B112" s="16">
        <f>$B$10+1</f>
        <v>2022</v>
      </c>
      <c r="C112" s="16">
        <v>9</v>
      </c>
      <c r="D112" s="16">
        <v>11</v>
      </c>
      <c r="E112" s="16"/>
      <c r="F112" s="16"/>
      <c r="G112" s="18">
        <f t="shared" si="2"/>
        <v>44815</v>
      </c>
      <c r="H112" s="17">
        <f>IF(COUNTIF(G$13:G111,$G112)&gt;=1,$G112," - ")</f>
        <v>44815</v>
      </c>
      <c r="I112" s="17" t="str">
        <f>IF(COUNTIF(H$13:H111,$G112)&gt;=1,$G112," - ")</f>
        <v xml:space="preserve"> - </v>
      </c>
      <c r="J112" s="17" t="str">
        <f>IF(COUNTIF(I$13:I111,$G112)&gt;=1,$G112," - ")</f>
        <v xml:space="preserve"> - </v>
      </c>
      <c r="K112" s="17" t="str">
        <f>IF(COUNTIF(J$13:J111,$G112)&gt;=1,$G112," - ")</f>
        <v xml:space="preserve"> - </v>
      </c>
      <c r="L112" s="17" t="str">
        <f>IF(COUNTIF(K$13:K111,$G112)&gt;=1,$G112," - ")</f>
        <v xml:space="preserve"> - </v>
      </c>
    </row>
    <row r="113" spans="1:12" x14ac:dyDescent="0.2">
      <c r="A113" s="7" t="s">
        <v>53</v>
      </c>
      <c r="B113" s="16">
        <f>$B$10</f>
        <v>2021</v>
      </c>
      <c r="C113" s="16">
        <v>9</v>
      </c>
      <c r="D113" s="16">
        <v>17</v>
      </c>
      <c r="E113" s="16"/>
      <c r="F113" s="16"/>
      <c r="G113" s="18">
        <f t="shared" si="2"/>
        <v>44456</v>
      </c>
      <c r="H113" s="17" t="str">
        <f>IF(COUNTIF(G$13:G112,$G113)&gt;=1,$G113," - ")</f>
        <v xml:space="preserve"> - </v>
      </c>
      <c r="I113" s="17" t="str">
        <f>IF(COUNTIF(H$13:H112,$G113)&gt;=1,$G113," - ")</f>
        <v xml:space="preserve"> - </v>
      </c>
      <c r="J113" s="17" t="str">
        <f>IF(COUNTIF(I$13:I112,$G113)&gt;=1,$G113," - ")</f>
        <v xml:space="preserve"> - </v>
      </c>
      <c r="K113" s="17" t="str">
        <f>IF(COUNTIF(J$13:J112,$G113)&gt;=1,$G113," - ")</f>
        <v xml:space="preserve"> - </v>
      </c>
      <c r="L113" s="17" t="str">
        <f>IF(COUNTIF(K$13:K112,$G113)&gt;=1,$G113," - ")</f>
        <v xml:space="preserve"> - </v>
      </c>
    </row>
    <row r="114" spans="1:12" x14ac:dyDescent="0.2">
      <c r="A114" s="7" t="s">
        <v>53</v>
      </c>
      <c r="B114" s="16">
        <f>$B$10+1</f>
        <v>2022</v>
      </c>
      <c r="C114" s="16">
        <v>9</v>
      </c>
      <c r="D114" s="16">
        <v>17</v>
      </c>
      <c r="E114" s="16"/>
      <c r="F114" s="16"/>
      <c r="G114" s="18">
        <f t="shared" si="2"/>
        <v>44821</v>
      </c>
      <c r="H114" s="17" t="str">
        <f>IF(COUNTIF(G$13:G113,$G114)&gt;=1,$G114," - ")</f>
        <v xml:space="preserve"> - </v>
      </c>
      <c r="I114" s="17" t="str">
        <f>IF(COUNTIF(H$13:H113,$G114)&gt;=1,$G114," - ")</f>
        <v xml:space="preserve"> - </v>
      </c>
      <c r="J114" s="17" t="str">
        <f>IF(COUNTIF(I$13:I113,$G114)&gt;=1,$G114," - ")</f>
        <v xml:space="preserve"> - </v>
      </c>
      <c r="K114" s="17" t="str">
        <f>IF(COUNTIF(J$13:J113,$G114)&gt;=1,$G114," - ")</f>
        <v xml:space="preserve"> - </v>
      </c>
      <c r="L114" s="17" t="str">
        <f>IF(COUNTIF(K$13:K113,$G114)&gt;=1,$G114," - ")</f>
        <v xml:space="preserve"> - </v>
      </c>
    </row>
    <row r="115" spans="1:12" x14ac:dyDescent="0.2">
      <c r="A115" s="7" t="s">
        <v>54</v>
      </c>
      <c r="B115" s="16">
        <f>$B$10</f>
        <v>2021</v>
      </c>
      <c r="C115" s="16">
        <v>10</v>
      </c>
      <c r="D115" s="16">
        <v>16</v>
      </c>
      <c r="E115" s="16"/>
      <c r="F115" s="16"/>
      <c r="G115" s="18">
        <f t="shared" si="2"/>
        <v>44485</v>
      </c>
      <c r="H115" s="17" t="str">
        <f>IF(COUNTIF(G$13:G114,$G115)&gt;=1,$G115," - ")</f>
        <v xml:space="preserve"> - </v>
      </c>
      <c r="I115" s="17" t="str">
        <f>IF(COUNTIF(H$13:H114,$G115)&gt;=1,$G115," - ")</f>
        <v xml:space="preserve"> - </v>
      </c>
      <c r="J115" s="17" t="str">
        <f>IF(COUNTIF(I$13:I114,$G115)&gt;=1,$G115," - ")</f>
        <v xml:space="preserve"> - </v>
      </c>
      <c r="K115" s="17" t="str">
        <f>IF(COUNTIF(J$13:J114,$G115)&gt;=1,$G115," - ")</f>
        <v xml:space="preserve"> - </v>
      </c>
      <c r="L115" s="17" t="str">
        <f>IF(COUNTIF(K$13:K114,$G115)&gt;=1,$G115," - ")</f>
        <v xml:space="preserve"> - </v>
      </c>
    </row>
    <row r="116" spans="1:12" x14ac:dyDescent="0.2">
      <c r="A116" s="7" t="s">
        <v>54</v>
      </c>
      <c r="B116" s="16">
        <f>$B$10+1</f>
        <v>2022</v>
      </c>
      <c r="C116" s="16">
        <v>10</v>
      </c>
      <c r="D116" s="16">
        <v>16</v>
      </c>
      <c r="E116" s="16"/>
      <c r="F116" s="16"/>
      <c r="G116" s="18">
        <f t="shared" si="2"/>
        <v>44850</v>
      </c>
      <c r="H116" s="17" t="str">
        <f>IF(COUNTIF(G$13:G115,$G116)&gt;=1,$G116," - ")</f>
        <v xml:space="preserve"> - </v>
      </c>
      <c r="I116" s="17" t="str">
        <f>IF(COUNTIF(H$13:H115,$G116)&gt;=1,$G116," - ")</f>
        <v xml:space="preserve"> - </v>
      </c>
      <c r="J116" s="17" t="str">
        <f>IF(COUNTIF(I$13:I115,$G116)&gt;=1,$G116," - ")</f>
        <v xml:space="preserve"> - </v>
      </c>
      <c r="K116" s="17" t="str">
        <f>IF(COUNTIF(J$13:J115,$G116)&gt;=1,$G116," - ")</f>
        <v xml:space="preserve"> - </v>
      </c>
      <c r="L116" s="17" t="str">
        <f>IF(COUNTIF(K$13:K115,$G116)&gt;=1,$G116," - ")</f>
        <v xml:space="preserve"> - </v>
      </c>
    </row>
    <row r="117" spans="1:12" x14ac:dyDescent="0.2">
      <c r="A117" s="7" t="s">
        <v>55</v>
      </c>
      <c r="B117" s="16">
        <f>$B$10</f>
        <v>2021</v>
      </c>
      <c r="C117" s="16">
        <v>10</v>
      </c>
      <c r="D117" s="16">
        <v>24</v>
      </c>
      <c r="E117" s="16"/>
      <c r="F117" s="16"/>
      <c r="G117" s="18">
        <f t="shared" si="2"/>
        <v>44493</v>
      </c>
      <c r="H117" s="17" t="str">
        <f>IF(COUNTIF(G$13:G116,$G117)&gt;=1,$G117," - ")</f>
        <v xml:space="preserve"> - </v>
      </c>
      <c r="I117" s="17" t="str">
        <f>IF(COUNTIF(H$13:H116,$G117)&gt;=1,$G117," - ")</f>
        <v xml:space="preserve"> - </v>
      </c>
      <c r="J117" s="17" t="str">
        <f>IF(COUNTIF(I$13:I116,$G117)&gt;=1,$G117," - ")</f>
        <v xml:space="preserve"> - </v>
      </c>
      <c r="K117" s="17" t="str">
        <f>IF(COUNTIF(J$13:J116,$G117)&gt;=1,$G117," - ")</f>
        <v xml:space="preserve"> - </v>
      </c>
      <c r="L117" s="17" t="str">
        <f>IF(COUNTIF(K$13:K116,$G117)&gt;=1,$G117," - ")</f>
        <v xml:space="preserve"> - </v>
      </c>
    </row>
    <row r="118" spans="1:12" x14ac:dyDescent="0.2">
      <c r="A118" s="7" t="s">
        <v>55</v>
      </c>
      <c r="B118" s="16">
        <f>$B$10+1</f>
        <v>2022</v>
      </c>
      <c r="C118" s="16">
        <v>10</v>
      </c>
      <c r="D118" s="16">
        <v>24</v>
      </c>
      <c r="E118" s="16"/>
      <c r="F118" s="16"/>
      <c r="G118" s="18">
        <f t="shared" si="2"/>
        <v>44858</v>
      </c>
      <c r="H118" s="17" t="str">
        <f>IF(COUNTIF(G$13:G117,$G118)&gt;=1,$G118," - ")</f>
        <v xml:space="preserve"> - </v>
      </c>
      <c r="I118" s="17" t="str">
        <f>IF(COUNTIF(H$13:H117,$G118)&gt;=1,$G118," - ")</f>
        <v xml:space="preserve"> - </v>
      </c>
      <c r="J118" s="17" t="str">
        <f>IF(COUNTIF(I$13:I117,$G118)&gt;=1,$G118," - ")</f>
        <v xml:space="preserve"> - </v>
      </c>
      <c r="K118" s="17" t="str">
        <f>IF(COUNTIF(J$13:J117,$G118)&gt;=1,$G118," - ")</f>
        <v xml:space="preserve"> - </v>
      </c>
      <c r="L118" s="17" t="str">
        <f>IF(COUNTIF(K$13:K117,$G118)&gt;=1,$G118," - ")</f>
        <v xml:space="preserve"> - </v>
      </c>
    </row>
    <row r="119" spans="1:12" x14ac:dyDescent="0.2">
      <c r="A119" s="7" t="s">
        <v>56</v>
      </c>
      <c r="B119" s="16">
        <f>$B$10</f>
        <v>2021</v>
      </c>
      <c r="C119" s="16">
        <v>10</v>
      </c>
      <c r="D119" s="16">
        <v>31</v>
      </c>
      <c r="E119" s="16"/>
      <c r="F119" s="16"/>
      <c r="G119" s="18">
        <f t="shared" si="2"/>
        <v>44500</v>
      </c>
      <c r="H119" s="17" t="str">
        <f>IF(COUNTIF(G$13:G118,$G119)&gt;=1,$G119," - ")</f>
        <v xml:space="preserve"> - </v>
      </c>
      <c r="I119" s="17" t="str">
        <f>IF(COUNTIF(H$13:H118,$G119)&gt;=1,$G119," - ")</f>
        <v xml:space="preserve"> - </v>
      </c>
      <c r="J119" s="17" t="str">
        <f>IF(COUNTIF(I$13:I118,$G119)&gt;=1,$G119," - ")</f>
        <v xml:space="preserve"> - </v>
      </c>
      <c r="K119" s="17" t="str">
        <f>IF(COUNTIF(J$13:J118,$G119)&gt;=1,$G119," - ")</f>
        <v xml:space="preserve"> - </v>
      </c>
      <c r="L119" s="17" t="str">
        <f>IF(COUNTIF(K$13:K118,$G119)&gt;=1,$G119," - ")</f>
        <v xml:space="preserve"> - </v>
      </c>
    </row>
    <row r="120" spans="1:12" x14ac:dyDescent="0.2">
      <c r="A120" s="7" t="s">
        <v>56</v>
      </c>
      <c r="B120" s="16">
        <f>$B$10+1</f>
        <v>2022</v>
      </c>
      <c r="C120" s="16">
        <v>10</v>
      </c>
      <c r="D120" s="16">
        <v>31</v>
      </c>
      <c r="E120" s="16"/>
      <c r="F120" s="16"/>
      <c r="G120" s="18">
        <f t="shared" si="2"/>
        <v>44865</v>
      </c>
      <c r="H120" s="17" t="str">
        <f>IF(COUNTIF(G$13:G119,$G120)&gt;=1,$G120," - ")</f>
        <v xml:space="preserve"> - </v>
      </c>
      <c r="I120" s="17" t="str">
        <f>IF(COUNTIF(H$13:H119,$G120)&gt;=1,$G120," - ")</f>
        <v xml:space="preserve"> - </v>
      </c>
      <c r="J120" s="17" t="str">
        <f>IF(COUNTIF(I$13:I119,$G120)&gt;=1,$G120," - ")</f>
        <v xml:space="preserve"> - </v>
      </c>
      <c r="K120" s="17" t="str">
        <f>IF(COUNTIF(J$13:J119,$G120)&gt;=1,$G120," - ")</f>
        <v xml:space="preserve"> - </v>
      </c>
      <c r="L120" s="17" t="str">
        <f>IF(COUNTIF(K$13:K119,$G120)&gt;=1,$G120," - ")</f>
        <v xml:space="preserve"> - </v>
      </c>
    </row>
    <row r="121" spans="1:12" x14ac:dyDescent="0.2">
      <c r="A121" s="7" t="s">
        <v>57</v>
      </c>
      <c r="B121" s="16">
        <f>$B$10</f>
        <v>2021</v>
      </c>
      <c r="C121" s="16">
        <v>11</v>
      </c>
      <c r="D121" s="16">
        <v>11</v>
      </c>
      <c r="E121" s="16"/>
      <c r="F121" s="16"/>
      <c r="G121" s="18">
        <f t="shared" si="2"/>
        <v>44511</v>
      </c>
      <c r="H121" s="17" t="str">
        <f>IF(COUNTIF(G$13:G120,$G121)&gt;=1,$G121," - ")</f>
        <v xml:space="preserve"> - </v>
      </c>
      <c r="I121" s="17" t="str">
        <f>IF(COUNTIF(H$13:H120,$G121)&gt;=1,$G121," - ")</f>
        <v xml:space="preserve"> - </v>
      </c>
      <c r="J121" s="17" t="str">
        <f>IF(COUNTIF(I$13:I120,$G121)&gt;=1,$G121," - ")</f>
        <v xml:space="preserve"> - </v>
      </c>
      <c r="K121" s="17" t="str">
        <f>IF(COUNTIF(J$13:J120,$G121)&gt;=1,$G121," - ")</f>
        <v xml:space="preserve"> - </v>
      </c>
      <c r="L121" s="17" t="str">
        <f>IF(COUNTIF(K$13:K120,$G121)&gt;=1,$G121," - ")</f>
        <v xml:space="preserve"> - </v>
      </c>
    </row>
    <row r="122" spans="1:12" x14ac:dyDescent="0.2">
      <c r="A122" s="7" t="s">
        <v>57</v>
      </c>
      <c r="B122" s="16">
        <f>$B$10+1</f>
        <v>2022</v>
      </c>
      <c r="C122" s="16">
        <v>11</v>
      </c>
      <c r="D122" s="16">
        <v>11</v>
      </c>
      <c r="E122" s="16"/>
      <c r="F122" s="16"/>
      <c r="G122" s="18">
        <f t="shared" si="2"/>
        <v>44876</v>
      </c>
      <c r="H122" s="17" t="str">
        <f>IF(COUNTIF(G$13:G121,$G122)&gt;=1,$G122," - ")</f>
        <v xml:space="preserve"> - </v>
      </c>
      <c r="I122" s="17" t="str">
        <f>IF(COUNTIF(H$13:H121,$G122)&gt;=1,$G122," - ")</f>
        <v xml:space="preserve"> - </v>
      </c>
      <c r="J122" s="17" t="str">
        <f>IF(COUNTIF(I$13:I121,$G122)&gt;=1,$G122," - ")</f>
        <v xml:space="preserve"> - </v>
      </c>
      <c r="K122" s="17" t="str">
        <f>IF(COUNTIF(J$13:J121,$G122)&gt;=1,$G122," - ")</f>
        <v xml:space="preserve"> - </v>
      </c>
      <c r="L122" s="17" t="str">
        <f>IF(COUNTIF(K$13:K121,$G122)&gt;=1,$G122," - ")</f>
        <v xml:space="preserve"> - </v>
      </c>
    </row>
    <row r="123" spans="1:12" x14ac:dyDescent="0.2">
      <c r="A123" s="7" t="s">
        <v>58</v>
      </c>
      <c r="B123" s="16">
        <f>$B$10</f>
        <v>2021</v>
      </c>
      <c r="C123" s="16">
        <v>12</v>
      </c>
      <c r="D123" s="16">
        <v>7</v>
      </c>
      <c r="E123" s="16"/>
      <c r="F123" s="16"/>
      <c r="G123" s="18">
        <f t="shared" si="2"/>
        <v>44537</v>
      </c>
      <c r="H123" s="17" t="str">
        <f>IF(COUNTIF(G$13:G122,$G123)&gt;=1,$G123," - ")</f>
        <v xml:space="preserve"> - </v>
      </c>
      <c r="I123" s="17" t="str">
        <f>IF(COUNTIF(H$13:H122,$G123)&gt;=1,$G123," - ")</f>
        <v xml:space="preserve"> - </v>
      </c>
      <c r="J123" s="17" t="str">
        <f>IF(COUNTIF(I$13:I122,$G123)&gt;=1,$G123," - ")</f>
        <v xml:space="preserve"> - </v>
      </c>
      <c r="K123" s="17" t="str">
        <f>IF(COUNTIF(J$13:J122,$G123)&gt;=1,$G123," - ")</f>
        <v xml:space="preserve"> - </v>
      </c>
      <c r="L123" s="17" t="str">
        <f>IF(COUNTIF(K$13:K122,$G123)&gt;=1,$G123," - ")</f>
        <v xml:space="preserve"> - </v>
      </c>
    </row>
    <row r="124" spans="1:12" x14ac:dyDescent="0.2">
      <c r="A124" s="7" t="s">
        <v>58</v>
      </c>
      <c r="B124" s="16">
        <f>$B$10+1</f>
        <v>2022</v>
      </c>
      <c r="C124" s="16">
        <v>12</v>
      </c>
      <c r="D124" s="16">
        <v>7</v>
      </c>
      <c r="E124" s="16"/>
      <c r="F124" s="16"/>
      <c r="G124" s="18">
        <f t="shared" si="2"/>
        <v>44902</v>
      </c>
      <c r="H124" s="17" t="str">
        <f>IF(COUNTIF(G$13:G123,$G124)&gt;=1,$G124," - ")</f>
        <v xml:space="preserve"> - </v>
      </c>
      <c r="I124" s="17" t="str">
        <f>IF(COUNTIF(H$13:H123,$G124)&gt;=1,$G124," - ")</f>
        <v xml:space="preserve"> - </v>
      </c>
      <c r="J124" s="17" t="str">
        <f>IF(COUNTIF(I$13:I123,$G124)&gt;=1,$G124," - ")</f>
        <v xml:space="preserve"> - </v>
      </c>
      <c r="K124" s="17" t="str">
        <f>IF(COUNTIF(J$13:J123,$G124)&gt;=1,$G124," - ")</f>
        <v xml:space="preserve"> - </v>
      </c>
      <c r="L124" s="17" t="str">
        <f>IF(COUNTIF(K$13:K123,$G124)&gt;=1,$G124," - ")</f>
        <v xml:space="preserve"> - </v>
      </c>
    </row>
    <row r="125" spans="1:12" x14ac:dyDescent="0.2">
      <c r="A125" s="7" t="s">
        <v>59</v>
      </c>
      <c r="B125" s="16">
        <f>$B$10</f>
        <v>2021</v>
      </c>
      <c r="C125" s="16">
        <v>12</v>
      </c>
      <c r="D125" s="16">
        <v>24</v>
      </c>
      <c r="E125" s="16"/>
      <c r="F125" s="16"/>
      <c r="G125" s="18">
        <f t="shared" si="2"/>
        <v>44554</v>
      </c>
      <c r="H125" s="17" t="str">
        <f>IF(COUNTIF(G$13:G124,$G125)&gt;=1,$G125," - ")</f>
        <v xml:space="preserve"> - </v>
      </c>
      <c r="I125" s="17" t="str">
        <f>IF(COUNTIF(H$13:H124,$G125)&gt;=1,$G125," - ")</f>
        <v xml:space="preserve"> - </v>
      </c>
      <c r="J125" s="17" t="str">
        <f>IF(COUNTIF(I$13:I124,$G125)&gt;=1,$G125," - ")</f>
        <v xml:space="preserve"> - </v>
      </c>
      <c r="K125" s="17" t="str">
        <f>IF(COUNTIF(J$13:J124,$G125)&gt;=1,$G125," - ")</f>
        <v xml:space="preserve"> - </v>
      </c>
      <c r="L125" s="17" t="str">
        <f>IF(COUNTIF(K$13:K124,$G125)&gt;=1,$G125," - ")</f>
        <v xml:space="preserve"> - </v>
      </c>
    </row>
    <row r="126" spans="1:12" x14ac:dyDescent="0.2">
      <c r="A126" s="7" t="s">
        <v>59</v>
      </c>
      <c r="B126" s="16">
        <f>$B$10+1</f>
        <v>2022</v>
      </c>
      <c r="C126" s="16">
        <v>12</v>
      </c>
      <c r="D126" s="16">
        <v>24</v>
      </c>
      <c r="E126" s="16"/>
      <c r="F126" s="16"/>
      <c r="G126" s="18">
        <f t="shared" si="2"/>
        <v>44919</v>
      </c>
      <c r="H126" s="17" t="str">
        <f>IF(COUNTIF(G$13:G125,$G126)&gt;=1,$G126," - ")</f>
        <v xml:space="preserve"> - </v>
      </c>
      <c r="I126" s="17" t="str">
        <f>IF(COUNTIF(H$13:H125,$G126)&gt;=1,$G126," - ")</f>
        <v xml:space="preserve"> - </v>
      </c>
      <c r="J126" s="17" t="str">
        <f>IF(COUNTIF(I$13:I125,$G126)&gt;=1,$G126," - ")</f>
        <v xml:space="preserve"> - </v>
      </c>
      <c r="K126" s="17" t="str">
        <f>IF(COUNTIF(J$13:J125,$G126)&gt;=1,$G126," - ")</f>
        <v xml:space="preserve"> - </v>
      </c>
      <c r="L126" s="17" t="str">
        <f>IF(COUNTIF(K$13:K125,$G126)&gt;=1,$G126," - ")</f>
        <v xml:space="preserve"> - </v>
      </c>
    </row>
    <row r="127" spans="1:12" x14ac:dyDescent="0.2">
      <c r="A127" s="7" t="s">
        <v>60</v>
      </c>
      <c r="B127" s="16">
        <f>$B$10</f>
        <v>2021</v>
      </c>
      <c r="C127" s="16">
        <v>12</v>
      </c>
      <c r="D127" s="16">
        <v>25</v>
      </c>
      <c r="E127" s="16"/>
      <c r="F127" s="16"/>
      <c r="G127" s="18">
        <f t="shared" si="2"/>
        <v>44555</v>
      </c>
      <c r="H127" s="17" t="str">
        <f>IF(COUNTIF(G$13:G126,$G127)&gt;=1,$G127," - ")</f>
        <v xml:space="preserve"> - </v>
      </c>
      <c r="I127" s="17" t="str">
        <f>IF(COUNTIF(H$13:H126,$G127)&gt;=1,$G127," - ")</f>
        <v xml:space="preserve"> - </v>
      </c>
      <c r="J127" s="17" t="str">
        <f>IF(COUNTIF(I$13:I126,$G127)&gt;=1,$G127," - ")</f>
        <v xml:space="preserve"> - </v>
      </c>
      <c r="K127" s="17" t="str">
        <f>IF(COUNTIF(J$13:J126,$G127)&gt;=1,$G127," - ")</f>
        <v xml:space="preserve"> - </v>
      </c>
      <c r="L127" s="17" t="str">
        <f>IF(COUNTIF(K$13:K126,$G127)&gt;=1,$G127," - ")</f>
        <v xml:space="preserve"> - </v>
      </c>
    </row>
    <row r="128" spans="1:12" x14ac:dyDescent="0.2">
      <c r="A128" s="7" t="s">
        <v>60</v>
      </c>
      <c r="B128" s="16">
        <f>$B$10+1</f>
        <v>2022</v>
      </c>
      <c r="C128" s="16">
        <v>12</v>
      </c>
      <c r="D128" s="16">
        <v>25</v>
      </c>
      <c r="E128" s="16"/>
      <c r="F128" s="16"/>
      <c r="G128" s="18">
        <f t="shared" si="2"/>
        <v>44920</v>
      </c>
      <c r="H128" s="17" t="str">
        <f>IF(COUNTIF(G$13:G127,$G128)&gt;=1,$G128," - ")</f>
        <v xml:space="preserve"> - </v>
      </c>
      <c r="I128" s="17" t="str">
        <f>IF(COUNTIF(H$13:H127,$G128)&gt;=1,$G128," - ")</f>
        <v xml:space="preserve"> - </v>
      </c>
      <c r="J128" s="17" t="str">
        <f>IF(COUNTIF(I$13:I127,$G128)&gt;=1,$G128," - ")</f>
        <v xml:space="preserve"> - </v>
      </c>
      <c r="K128" s="17" t="str">
        <f>IF(COUNTIF(J$13:J127,$G128)&gt;=1,$G128," - ")</f>
        <v xml:space="preserve"> - </v>
      </c>
      <c r="L128" s="17" t="str">
        <f>IF(COUNTIF(K$13:K127,$G128)&gt;=1,$G128," - ")</f>
        <v xml:space="preserve"> - </v>
      </c>
    </row>
    <row r="129" spans="1:12" x14ac:dyDescent="0.2">
      <c r="A129" s="7" t="s">
        <v>61</v>
      </c>
      <c r="B129" s="16">
        <f>$B$10</f>
        <v>2021</v>
      </c>
      <c r="C129" s="16">
        <v>12</v>
      </c>
      <c r="D129" s="16">
        <v>26</v>
      </c>
      <c r="E129" s="7"/>
      <c r="F129" s="7"/>
      <c r="G129" s="18">
        <f t="shared" si="2"/>
        <v>44556</v>
      </c>
      <c r="H129" s="17" t="str">
        <f>IF(COUNTIF(G$13:G128,$G129)&gt;=1,$G129," - ")</f>
        <v xml:space="preserve"> - </v>
      </c>
      <c r="I129" s="17" t="str">
        <f>IF(COUNTIF(H$13:H128,$G129)&gt;=1,$G129," - ")</f>
        <v xml:space="preserve"> - </v>
      </c>
      <c r="J129" s="17" t="str">
        <f>IF(COUNTIF(I$13:I128,$G129)&gt;=1,$G129," - ")</f>
        <v xml:space="preserve"> - </v>
      </c>
      <c r="K129" s="17" t="str">
        <f>IF(COUNTIF(J$13:J128,$G129)&gt;=1,$G129," - ")</f>
        <v xml:space="preserve"> - </v>
      </c>
      <c r="L129" s="17" t="str">
        <f>IF(COUNTIF(K$13:K128,$G129)&gt;=1,$G129," - ")</f>
        <v xml:space="preserve"> - </v>
      </c>
    </row>
    <row r="130" spans="1:12" x14ac:dyDescent="0.2">
      <c r="A130" s="7" t="s">
        <v>61</v>
      </c>
      <c r="B130" s="16">
        <f>$B$10+1</f>
        <v>2022</v>
      </c>
      <c r="C130" s="16">
        <v>12</v>
      </c>
      <c r="D130" s="16">
        <v>26</v>
      </c>
      <c r="E130" s="7"/>
      <c r="F130" s="7"/>
      <c r="G130" s="18">
        <f t="shared" si="2"/>
        <v>44921</v>
      </c>
      <c r="H130" s="17" t="str">
        <f>IF(COUNTIF(G$13:G129,$G130)&gt;=1,$G130," - ")</f>
        <v xml:space="preserve"> - </v>
      </c>
      <c r="I130" s="17" t="str">
        <f>IF(COUNTIF(H$13:H129,$G130)&gt;=1,$G130," - ")</f>
        <v xml:space="preserve"> - </v>
      </c>
      <c r="J130" s="17" t="str">
        <f>IF(COUNTIF(I$13:I129,$G130)&gt;=1,$G130," - ")</f>
        <v xml:space="preserve"> - </v>
      </c>
      <c r="K130" s="17" t="str">
        <f>IF(COUNTIF(J$13:J129,$G130)&gt;=1,$G130," - ")</f>
        <v xml:space="preserve"> - </v>
      </c>
      <c r="L130" s="17" t="str">
        <f>IF(COUNTIF(K$13:K129,$G130)&gt;=1,$G130," - ")</f>
        <v xml:space="preserve"> - </v>
      </c>
    </row>
    <row r="131" spans="1:12" x14ac:dyDescent="0.2">
      <c r="A131" s="49" t="s">
        <v>62</v>
      </c>
      <c r="B131" s="16">
        <f>$B$10</f>
        <v>2021</v>
      </c>
      <c r="C131" s="16">
        <v>12</v>
      </c>
      <c r="D131" s="16">
        <v>26</v>
      </c>
      <c r="E131" s="7"/>
      <c r="F131" s="7"/>
      <c r="G131" s="18">
        <f t="shared" si="2"/>
        <v>44556</v>
      </c>
      <c r="H131" s="17">
        <f>IF(COUNTIF(G$13:G130,$G131)&gt;=1,$G131," - ")</f>
        <v>44556</v>
      </c>
      <c r="I131" s="17" t="str">
        <f>IF(COUNTIF(H$13:H130,$G131)&gt;=1,$G131," - ")</f>
        <v xml:space="preserve"> - </v>
      </c>
      <c r="J131" s="17" t="str">
        <f>IF(COUNTIF(I$13:I130,$G131)&gt;=1,$G131," - ")</f>
        <v xml:space="preserve"> - </v>
      </c>
      <c r="K131" s="17" t="str">
        <f>IF(COUNTIF(J$13:J130,$G131)&gt;=1,$G131," - ")</f>
        <v xml:space="preserve"> - </v>
      </c>
      <c r="L131" s="17" t="str">
        <f>IF(COUNTIF(K$13:K130,$G131)&gt;=1,$G131," - ")</f>
        <v xml:space="preserve"> - </v>
      </c>
    </row>
    <row r="132" spans="1:12" x14ac:dyDescent="0.2">
      <c r="A132" s="49" t="s">
        <v>62</v>
      </c>
      <c r="B132" s="16">
        <f>$B$10+1</f>
        <v>2022</v>
      </c>
      <c r="C132" s="16">
        <v>12</v>
      </c>
      <c r="D132" s="16">
        <v>26</v>
      </c>
      <c r="E132" s="7"/>
      <c r="F132" s="7"/>
      <c r="G132" s="18">
        <f t="shared" si="2"/>
        <v>44921</v>
      </c>
      <c r="H132" s="17">
        <f>IF(COUNTIF(G$13:G131,$G132)&gt;=1,$G132," - ")</f>
        <v>44921</v>
      </c>
      <c r="I132" s="17" t="str">
        <f>IF(COUNTIF(H$13:H131,$G132)&gt;=1,$G132," - ")</f>
        <v xml:space="preserve"> - </v>
      </c>
      <c r="J132" s="17" t="str">
        <f>IF(COUNTIF(I$13:I131,$G132)&gt;=1,$G132," - ")</f>
        <v xml:space="preserve"> - </v>
      </c>
      <c r="K132" s="17" t="str">
        <f>IF(COUNTIF(J$13:J131,$G132)&gt;=1,$G132," - ")</f>
        <v xml:space="preserve"> - </v>
      </c>
      <c r="L132" s="17" t="str">
        <f>IF(COUNTIF(K$13:K131,$G132)&gt;=1,$G132," - ")</f>
        <v xml:space="preserve"> - </v>
      </c>
    </row>
    <row r="133" spans="1:12" x14ac:dyDescent="0.2">
      <c r="A133" s="7" t="s">
        <v>63</v>
      </c>
      <c r="B133" s="16">
        <f>$B$10</f>
        <v>2021</v>
      </c>
      <c r="C133" s="16">
        <v>12</v>
      </c>
      <c r="D133" s="16">
        <v>31</v>
      </c>
      <c r="E133" s="16"/>
      <c r="F133" s="16"/>
      <c r="G133" s="18">
        <f t="shared" si="2"/>
        <v>44561</v>
      </c>
      <c r="H133" s="17" t="str">
        <f>IF(COUNTIF(G$13:G132,$G133)&gt;=1,$G133," - ")</f>
        <v xml:space="preserve"> - </v>
      </c>
      <c r="I133" s="17" t="str">
        <f>IF(COUNTIF(H$13:H132,$G133)&gt;=1,$G133," - ")</f>
        <v xml:space="preserve"> - </v>
      </c>
      <c r="J133" s="17" t="str">
        <f>IF(COUNTIF(I$13:I132,$G133)&gt;=1,$G133," - ")</f>
        <v xml:space="preserve"> - </v>
      </c>
      <c r="K133" s="17" t="str">
        <f>IF(COUNTIF(J$13:J132,$G133)&gt;=1,$G133," - ")</f>
        <v xml:space="preserve"> - </v>
      </c>
      <c r="L133" s="17" t="str">
        <f>IF(COUNTIF(K$13:K132,$G133)&gt;=1,$G133," - ")</f>
        <v xml:space="preserve"> - </v>
      </c>
    </row>
    <row r="134" spans="1:12" ht="13.9" customHeight="1" x14ac:dyDescent="0.2">
      <c r="A134" s="7" t="s">
        <v>63</v>
      </c>
      <c r="B134" s="16">
        <f>$B$10+1</f>
        <v>2022</v>
      </c>
      <c r="C134" s="16">
        <v>12</v>
      </c>
      <c r="D134" s="16">
        <v>31</v>
      </c>
      <c r="E134" s="16"/>
      <c r="F134" s="16"/>
      <c r="G134" s="18">
        <f t="shared" si="2"/>
        <v>44926</v>
      </c>
      <c r="H134" s="17" t="str">
        <f>IF(COUNTIF(G$13:G133,$G134)&gt;=1,$G134," - ")</f>
        <v xml:space="preserve"> - </v>
      </c>
      <c r="I134" s="17" t="str">
        <f>IF(COUNTIF(H$13:H133,$G134)&gt;=1,$G134," - ")</f>
        <v xml:space="preserve"> - </v>
      </c>
      <c r="J134" s="17" t="str">
        <f>IF(COUNTIF(I$13:I133,$G134)&gt;=1,$G134," - ")</f>
        <v xml:space="preserve"> - </v>
      </c>
      <c r="K134" s="17" t="str">
        <f>IF(COUNTIF(J$13:J133,$G134)&gt;=1,$G134," - ")</f>
        <v xml:space="preserve"> - </v>
      </c>
      <c r="L134" s="17" t="str">
        <f>IF(COUNTIF(K$13:K133,$G134)&gt;=1,$G134," - ")</f>
        <v xml:space="preserve"> - </v>
      </c>
    </row>
    <row r="135" spans="1:12" x14ac:dyDescent="0.2">
      <c r="A135" s="7"/>
      <c r="B135" s="7"/>
      <c r="C135" s="7"/>
      <c r="D135" s="7"/>
      <c r="E135" s="7"/>
      <c r="F135" s="7"/>
      <c r="G135" s="23"/>
      <c r="H135" s="23"/>
      <c r="I135" s="23"/>
      <c r="J135" s="23"/>
      <c r="K135" s="23"/>
      <c r="L135" s="23"/>
    </row>
    <row r="136" spans="1:12" ht="15" x14ac:dyDescent="0.25">
      <c r="A136" s="9" t="s">
        <v>66</v>
      </c>
      <c r="B136" s="10"/>
      <c r="C136" s="10"/>
      <c r="D136" s="10"/>
      <c r="E136" s="11"/>
      <c r="F136" s="11"/>
      <c r="G136" s="30" t="s">
        <v>70</v>
      </c>
      <c r="H136" s="12"/>
      <c r="I136" s="28"/>
      <c r="J136" s="28"/>
      <c r="K136" s="28"/>
      <c r="L136" s="28"/>
    </row>
    <row r="137" spans="1:12" x14ac:dyDescent="0.2">
      <c r="A137" s="13" t="s">
        <v>65</v>
      </c>
      <c r="B137" s="14" t="s">
        <v>1</v>
      </c>
      <c r="C137" s="14" t="s">
        <v>0</v>
      </c>
      <c r="D137" s="14"/>
      <c r="E137" s="14" t="s">
        <v>5</v>
      </c>
      <c r="F137" s="14" t="s">
        <v>6</v>
      </c>
      <c r="G137" s="15" t="s">
        <v>7</v>
      </c>
      <c r="H137" s="15" t="s">
        <v>8</v>
      </c>
      <c r="I137" s="15" t="s">
        <v>9</v>
      </c>
      <c r="J137" s="15" t="s">
        <v>69</v>
      </c>
      <c r="K137" s="15" t="s">
        <v>71</v>
      </c>
      <c r="L137" s="15" t="s">
        <v>72</v>
      </c>
    </row>
    <row r="138" spans="1:12" x14ac:dyDescent="0.2">
      <c r="A138" s="25"/>
      <c r="B138" s="16"/>
      <c r="C138" s="16"/>
      <c r="D138" s="16"/>
      <c r="E138" s="16"/>
      <c r="F138" s="16"/>
      <c r="G138" s="17" t="str">
        <f>IF(OR(OR(C138="",E138=""),F138="")," - ",(DATE(B138,C138,1)+(E138-1)*7)+F138-WEEKDAY(DATE(B138,C138,1))+IF(F138&lt;WEEKDAY(DATE(B138,C138,1)),7,0))</f>
        <v xml:space="preserve"> - </v>
      </c>
      <c r="H138" s="17" t="str">
        <f>IF(COUNTIF(G$13:G137,$G138)&gt;=1,$G138," - ")</f>
        <v xml:space="preserve"> - </v>
      </c>
      <c r="I138" s="17" t="str">
        <f>IF(COUNTIF(H$13:H137,$G138)&gt;=1,$G138," - ")</f>
        <v xml:space="preserve"> - </v>
      </c>
      <c r="J138" s="17" t="str">
        <f>IF(COUNTIF(I$13:I137,$G138)&gt;=1,$G138," - ")</f>
        <v xml:space="preserve"> - </v>
      </c>
      <c r="K138" s="17" t="str">
        <f>IF(COUNTIF(J$13:J137,$G138)&gt;=1,$G138," - ")</f>
        <v xml:space="preserve"> - </v>
      </c>
      <c r="L138" s="17" t="str">
        <f>IF(COUNTIF(K$13:K137,$G138)&gt;=1,$G138," - ")</f>
        <v xml:space="preserve"> - </v>
      </c>
    </row>
    <row r="139" spans="1:12" x14ac:dyDescent="0.2">
      <c r="A139" s="25"/>
      <c r="B139" s="16"/>
      <c r="C139" s="16"/>
      <c r="D139" s="16"/>
      <c r="E139" s="16"/>
      <c r="F139" s="16"/>
      <c r="G139" s="17" t="str">
        <f t="shared" ref="G139:G144" si="3">IF(OR(OR(C139="",E139=""),F139="")," - ",(DATE(B139,C139,1)+(E139-1)*7)+F139-WEEKDAY(DATE(B139,C139,1))+IF(F139&lt;WEEKDAY(DATE(B139,C139,1)),7,0))</f>
        <v xml:space="preserve"> - </v>
      </c>
      <c r="H139" s="17" t="str">
        <f>IF(COUNTIF(G$13:G138,$G139)&gt;=1,$G139," - ")</f>
        <v xml:space="preserve"> - </v>
      </c>
      <c r="I139" s="17" t="str">
        <f>IF(COUNTIF(H$13:H138,$G139)&gt;=1,$G139," - ")</f>
        <v xml:space="preserve"> - </v>
      </c>
      <c r="J139" s="17" t="str">
        <f>IF(COUNTIF(I$13:I138,$G139)&gt;=1,$G139," - ")</f>
        <v xml:space="preserve"> - </v>
      </c>
      <c r="K139" s="17" t="str">
        <f>IF(COUNTIF(J$13:J138,$G139)&gt;=1,$G139," - ")</f>
        <v xml:space="preserve"> - </v>
      </c>
      <c r="L139" s="17" t="str">
        <f>IF(COUNTIF(K$13:K138,$G139)&gt;=1,$G139," - ")</f>
        <v xml:space="preserve"> - </v>
      </c>
    </row>
    <row r="140" spans="1:12" x14ac:dyDescent="0.2">
      <c r="A140" s="7"/>
      <c r="B140" s="16"/>
      <c r="C140" s="16"/>
      <c r="D140" s="16"/>
      <c r="E140" s="16"/>
      <c r="F140" s="16"/>
      <c r="G140" s="17" t="str">
        <f t="shared" si="3"/>
        <v xml:space="preserve"> - </v>
      </c>
      <c r="H140" s="17" t="str">
        <f>IF(COUNTIF(G$13:G139,$G140)&gt;=1,$G140," - ")</f>
        <v xml:space="preserve"> - </v>
      </c>
      <c r="I140" s="17" t="str">
        <f>IF(COUNTIF(H$13:H139,$G140)&gt;=1,$G140," - ")</f>
        <v xml:space="preserve"> - </v>
      </c>
      <c r="J140" s="17" t="str">
        <f>IF(COUNTIF(I$13:I139,$G140)&gt;=1,$G140," - ")</f>
        <v xml:space="preserve"> - </v>
      </c>
      <c r="K140" s="17" t="str">
        <f>IF(COUNTIF(J$13:J139,$G140)&gt;=1,$G140," - ")</f>
        <v xml:space="preserve"> - </v>
      </c>
      <c r="L140" s="17" t="str">
        <f>IF(COUNTIF(K$13:K139,$G140)&gt;=1,$G140," - ")</f>
        <v xml:space="preserve"> - </v>
      </c>
    </row>
    <row r="141" spans="1:12" x14ac:dyDescent="0.2">
      <c r="A141" s="7"/>
      <c r="B141" s="16"/>
      <c r="C141" s="16"/>
      <c r="D141" s="16"/>
      <c r="E141" s="16"/>
      <c r="F141" s="16"/>
      <c r="G141" s="17" t="str">
        <f t="shared" si="3"/>
        <v xml:space="preserve"> - </v>
      </c>
      <c r="H141" s="17" t="str">
        <f>IF(COUNTIF(G$13:G140,$G141)&gt;=1,$G141," - ")</f>
        <v xml:space="preserve"> - </v>
      </c>
      <c r="I141" s="17" t="str">
        <f>IF(COUNTIF(H$13:H140,$G141)&gt;=1,$G141," - ")</f>
        <v xml:space="preserve"> - </v>
      </c>
      <c r="J141" s="17" t="str">
        <f>IF(COUNTIF(I$13:I140,$G141)&gt;=1,$G141," - ")</f>
        <v xml:space="preserve"> - </v>
      </c>
      <c r="K141" s="17" t="str">
        <f>IF(COUNTIF(J$13:J140,$G141)&gt;=1,$G141," - ")</f>
        <v xml:space="preserve"> - </v>
      </c>
      <c r="L141" s="17" t="str">
        <f>IF(COUNTIF(K$13:K140,$G141)&gt;=1,$G141," - ")</f>
        <v xml:space="preserve"> - </v>
      </c>
    </row>
    <row r="142" spans="1:12" x14ac:dyDescent="0.2">
      <c r="A142" s="7"/>
      <c r="B142" s="16"/>
      <c r="C142" s="16"/>
      <c r="D142" s="16"/>
      <c r="E142" s="16"/>
      <c r="F142" s="16"/>
      <c r="G142" s="17" t="str">
        <f t="shared" si="3"/>
        <v xml:space="preserve"> - </v>
      </c>
      <c r="H142" s="17" t="str">
        <f>IF(COUNTIF(G$13:G141,$G142)&gt;=1,$G142," - ")</f>
        <v xml:space="preserve"> - </v>
      </c>
      <c r="I142" s="17" t="str">
        <f>IF(COUNTIF(H$13:H141,$G142)&gt;=1,$G142," - ")</f>
        <v xml:space="preserve"> - </v>
      </c>
      <c r="J142" s="17" t="str">
        <f>IF(COUNTIF(I$13:I141,$G142)&gt;=1,$G142," - ")</f>
        <v xml:space="preserve"> - </v>
      </c>
      <c r="K142" s="17" t="str">
        <f>IF(COUNTIF(J$13:J141,$G142)&gt;=1,$G142," - ")</f>
        <v xml:space="preserve"> - </v>
      </c>
      <c r="L142" s="17" t="str">
        <f>IF(COUNTIF(K$13:K141,$G142)&gt;=1,$G142," - ")</f>
        <v xml:space="preserve"> - </v>
      </c>
    </row>
    <row r="143" spans="1:12" x14ac:dyDescent="0.2">
      <c r="A143" s="7"/>
      <c r="B143" s="16"/>
      <c r="C143" s="16"/>
      <c r="D143" s="16"/>
      <c r="E143" s="16"/>
      <c r="F143" s="16"/>
      <c r="G143" s="17" t="str">
        <f t="shared" si="3"/>
        <v xml:space="preserve"> - </v>
      </c>
      <c r="H143" s="17" t="str">
        <f>IF(COUNTIF(G$13:G142,$G143)&gt;=1,$G143," - ")</f>
        <v xml:space="preserve"> - </v>
      </c>
      <c r="I143" s="17" t="str">
        <f>IF(COUNTIF(H$13:H142,$G143)&gt;=1,$G143," - ")</f>
        <v xml:space="preserve"> - </v>
      </c>
      <c r="J143" s="17" t="str">
        <f>IF(COUNTIF(I$13:I142,$G143)&gt;=1,$G143," - ")</f>
        <v xml:space="preserve"> - </v>
      </c>
      <c r="K143" s="17" t="str">
        <f>IF(COUNTIF(J$13:J142,$G143)&gt;=1,$G143," - ")</f>
        <v xml:space="preserve"> - </v>
      </c>
      <c r="L143" s="17" t="str">
        <f>IF(COUNTIF(K$13:K142,$G143)&gt;=1,$G143," - ")</f>
        <v xml:space="preserve"> - </v>
      </c>
    </row>
    <row r="144" spans="1:12" x14ac:dyDescent="0.2">
      <c r="A144" s="7"/>
      <c r="B144" s="16"/>
      <c r="C144" s="16"/>
      <c r="D144" s="16"/>
      <c r="E144" s="16"/>
      <c r="F144" s="16"/>
      <c r="G144" s="17" t="str">
        <f t="shared" si="3"/>
        <v xml:space="preserve"> - </v>
      </c>
      <c r="H144" s="17" t="str">
        <f>IF(COUNTIF(G$13:G143,$G144)&gt;=1,$G144," - ")</f>
        <v xml:space="preserve"> - </v>
      </c>
      <c r="I144" s="17" t="str">
        <f>IF(COUNTIF(H$13:H143,$G144)&gt;=1,$G144," - ")</f>
        <v xml:space="preserve"> - </v>
      </c>
      <c r="J144" s="17" t="str">
        <f>IF(COUNTIF(I$13:I143,$G144)&gt;=1,$G144," - ")</f>
        <v xml:space="preserve"> - </v>
      </c>
      <c r="K144" s="17" t="str">
        <f>IF(COUNTIF(J$13:J143,$G144)&gt;=1,$G144," - ")</f>
        <v xml:space="preserve"> - </v>
      </c>
      <c r="L144" s="17" t="str">
        <f>IF(COUNTIF(K$13:K143,$G144)&gt;=1,$G144," - ")</f>
        <v xml:space="preserve"> - </v>
      </c>
    </row>
    <row r="145" spans="1:12" x14ac:dyDescent="0.2">
      <c r="A145" s="7"/>
      <c r="B145" s="7"/>
      <c r="C145" s="7"/>
      <c r="D145" s="7"/>
      <c r="E145" s="7"/>
      <c r="F145" s="7"/>
      <c r="G145" s="23"/>
      <c r="H145" s="23"/>
      <c r="I145" s="23"/>
      <c r="J145" s="23"/>
      <c r="K145" s="23"/>
      <c r="L145" s="23"/>
    </row>
    <row r="146" spans="1:12" ht="15" x14ac:dyDescent="0.25">
      <c r="A146" s="9" t="s">
        <v>64</v>
      </c>
      <c r="B146" s="10"/>
      <c r="C146" s="10"/>
      <c r="D146" s="10"/>
      <c r="E146" s="11"/>
      <c r="F146" s="11"/>
      <c r="G146" s="12"/>
      <c r="H146" s="12"/>
      <c r="I146" s="28" t="s">
        <v>68</v>
      </c>
      <c r="J146" s="28"/>
      <c r="K146" s="28"/>
      <c r="L146" s="28"/>
    </row>
    <row r="147" spans="1:12" x14ac:dyDescent="0.2">
      <c r="A147" s="13" t="s">
        <v>65</v>
      </c>
      <c r="B147" s="14" t="s">
        <v>1</v>
      </c>
      <c r="C147" s="14" t="s">
        <v>0</v>
      </c>
      <c r="D147" s="14" t="s">
        <v>4</v>
      </c>
      <c r="E147" s="14"/>
      <c r="F147" s="14"/>
      <c r="G147" s="15" t="s">
        <v>7</v>
      </c>
      <c r="H147" s="15" t="s">
        <v>8</v>
      </c>
      <c r="I147" s="15" t="s">
        <v>9</v>
      </c>
      <c r="J147" s="15" t="s">
        <v>69</v>
      </c>
      <c r="K147" s="15" t="s">
        <v>71</v>
      </c>
      <c r="L147" s="15" t="s">
        <v>72</v>
      </c>
    </row>
    <row r="148" spans="1:12" x14ac:dyDescent="0.2">
      <c r="A148" s="25" t="s">
        <v>90</v>
      </c>
      <c r="B148" s="16">
        <f>$B$10</f>
        <v>2021</v>
      </c>
      <c r="C148" s="16"/>
      <c r="D148" s="46"/>
      <c r="E148" s="16"/>
      <c r="F148" s="16"/>
      <c r="G148" s="18" t="str">
        <f>IF(OR(B148="",OR(C148="",D148=""))," - ",DATE(B148,C148,D148))</f>
        <v xml:space="preserve"> - </v>
      </c>
      <c r="H148" s="17" t="str">
        <f>IF(COUNTIF(G$13:G147,$G148)&gt;=1,$G148," - ")</f>
        <v xml:space="preserve"> - </v>
      </c>
      <c r="I148" s="17" t="str">
        <f>IF(COUNTIF(H$13:H147,$G148)&gt;=1,$G148," - ")</f>
        <v xml:space="preserve"> - </v>
      </c>
      <c r="J148" s="17" t="str">
        <f>IF(COUNTIF(I$13:I147,$G148)&gt;=1,$G148," - ")</f>
        <v xml:space="preserve"> - </v>
      </c>
      <c r="K148" s="17" t="str">
        <f>IF(COUNTIF(J$13:J147,$G148)&gt;=1,$G148," - ")</f>
        <v xml:space="preserve"> - </v>
      </c>
      <c r="L148" s="17" t="str">
        <f>IF(COUNTIF(K$13:K147,$G148)&gt;=1,$G148," - ")</f>
        <v xml:space="preserve"> - </v>
      </c>
    </row>
    <row r="149" spans="1:12" x14ac:dyDescent="0.2">
      <c r="A149" s="25"/>
      <c r="B149" s="16"/>
      <c r="C149" s="16"/>
      <c r="D149" s="16"/>
      <c r="E149" s="16"/>
      <c r="F149" s="16"/>
      <c r="G149" s="18" t="str">
        <f t="shared" ref="G149:G186" si="4">IF(OR(B149="",OR(C149="",D149=""))," - ",DATE(B149,C149,D149))</f>
        <v xml:space="preserve"> - </v>
      </c>
      <c r="H149" s="17" t="str">
        <f>IF(COUNTIF(G$13:G148,$G149)&gt;=1,$G149," - ")</f>
        <v xml:space="preserve"> - </v>
      </c>
      <c r="I149" s="17" t="str">
        <f>IF(COUNTIF(H$13:H148,$G149)&gt;=1,$G149," - ")</f>
        <v xml:space="preserve"> - </v>
      </c>
      <c r="J149" s="17" t="str">
        <f>IF(COUNTIF(I$13:I148,$G149)&gt;=1,$G149," - ")</f>
        <v xml:space="preserve"> - </v>
      </c>
      <c r="K149" s="17" t="str">
        <f>IF(COUNTIF(J$13:J148,$G149)&gt;=1,$G149," - ")</f>
        <v xml:space="preserve"> - </v>
      </c>
      <c r="L149" s="17" t="str">
        <f>IF(COUNTIF(K$13:K148,$G149)&gt;=1,$G149," - ")</f>
        <v xml:space="preserve"> - </v>
      </c>
    </row>
    <row r="150" spans="1:12" x14ac:dyDescent="0.2">
      <c r="A150" s="25"/>
      <c r="B150" s="16"/>
      <c r="C150" s="16"/>
      <c r="D150" s="16"/>
      <c r="E150" s="16"/>
      <c r="F150" s="16"/>
      <c r="G150" s="18" t="str">
        <f t="shared" si="4"/>
        <v xml:space="preserve"> - </v>
      </c>
      <c r="H150" s="17" t="str">
        <f>IF(COUNTIF(G$13:G149,$G150)&gt;=1,$G150," - ")</f>
        <v xml:space="preserve"> - </v>
      </c>
      <c r="I150" s="17" t="str">
        <f>IF(COUNTIF(H$13:H149,$G150)&gt;=1,$G150," - ")</f>
        <v xml:space="preserve"> - </v>
      </c>
      <c r="J150" s="17" t="str">
        <f>IF(COUNTIF(I$13:I149,$G150)&gt;=1,$G150," - ")</f>
        <v xml:space="preserve"> - </v>
      </c>
      <c r="K150" s="17" t="str">
        <f>IF(COUNTIF(J$13:J149,$G150)&gt;=1,$G150," - ")</f>
        <v xml:space="preserve"> - </v>
      </c>
      <c r="L150" s="17" t="str">
        <f>IF(COUNTIF(K$13:K149,$G150)&gt;=1,$G150," - ")</f>
        <v xml:space="preserve"> - </v>
      </c>
    </row>
    <row r="151" spans="1:12" x14ac:dyDescent="0.2">
      <c r="A151" s="25"/>
      <c r="B151" s="16"/>
      <c r="C151" s="16"/>
      <c r="D151" s="16"/>
      <c r="E151" s="16"/>
      <c r="F151" s="16"/>
      <c r="G151" s="18" t="str">
        <f t="shared" si="4"/>
        <v xml:space="preserve"> - </v>
      </c>
      <c r="H151" s="17" t="str">
        <f>IF(COUNTIF(G$13:G150,$G151)&gt;=1,$G151," - ")</f>
        <v xml:space="preserve"> - </v>
      </c>
      <c r="I151" s="17" t="str">
        <f>IF(COUNTIF(H$13:H150,$G151)&gt;=1,$G151," - ")</f>
        <v xml:space="preserve"> - </v>
      </c>
      <c r="J151" s="17" t="str">
        <f>IF(COUNTIF(I$13:I150,$G151)&gt;=1,$G151," - ")</f>
        <v xml:space="preserve"> - </v>
      </c>
      <c r="K151" s="17" t="str">
        <f>IF(COUNTIF(J$13:J150,$G151)&gt;=1,$G151," - ")</f>
        <v xml:space="preserve"> - </v>
      </c>
      <c r="L151" s="17" t="str">
        <f>IF(COUNTIF(K$13:K150,$G151)&gt;=1,$G151," - ")</f>
        <v xml:space="preserve"> - </v>
      </c>
    </row>
    <row r="152" spans="1:12" x14ac:dyDescent="0.2">
      <c r="A152" s="7"/>
      <c r="B152" s="16"/>
      <c r="C152" s="16"/>
      <c r="D152" s="16"/>
      <c r="E152" s="16"/>
      <c r="F152" s="16"/>
      <c r="G152" s="18" t="str">
        <f t="shared" si="4"/>
        <v xml:space="preserve"> - </v>
      </c>
      <c r="H152" s="17" t="str">
        <f>IF(COUNTIF(G$13:G151,$G152)&gt;=1,$G152," - ")</f>
        <v xml:space="preserve"> - </v>
      </c>
      <c r="I152" s="17" t="str">
        <f>IF(COUNTIF(H$13:H151,$G152)&gt;=1,$G152," - ")</f>
        <v xml:space="preserve"> - </v>
      </c>
      <c r="J152" s="17" t="str">
        <f>IF(COUNTIF(I$13:I151,$G152)&gt;=1,$G152," - ")</f>
        <v xml:space="preserve"> - </v>
      </c>
      <c r="K152" s="17" t="str">
        <f>IF(COUNTIF(J$13:J151,$G152)&gt;=1,$G152," - ")</f>
        <v xml:space="preserve"> - </v>
      </c>
      <c r="L152" s="17" t="str">
        <f>IF(COUNTIF(K$13:K151,$G152)&gt;=1,$G152," - ")</f>
        <v xml:space="preserve"> - </v>
      </c>
    </row>
    <row r="153" spans="1:12" x14ac:dyDescent="0.2">
      <c r="A153" s="7"/>
      <c r="B153" s="16"/>
      <c r="C153" s="16"/>
      <c r="D153" s="16"/>
      <c r="E153" s="16"/>
      <c r="F153" s="16"/>
      <c r="G153" s="18" t="str">
        <f t="shared" si="4"/>
        <v xml:space="preserve"> - </v>
      </c>
      <c r="H153" s="17" t="str">
        <f>IF(COUNTIF(G$13:G152,$G153)&gt;=1,$G153," - ")</f>
        <v xml:space="preserve"> - </v>
      </c>
      <c r="I153" s="17" t="str">
        <f>IF(COUNTIF(H$13:H152,$G153)&gt;=1,$G153," - ")</f>
        <v xml:space="preserve"> - </v>
      </c>
      <c r="J153" s="17" t="str">
        <f>IF(COUNTIF(I$13:I152,$G153)&gt;=1,$G153," - ")</f>
        <v xml:space="preserve"> - </v>
      </c>
      <c r="K153" s="17" t="str">
        <f>IF(COUNTIF(J$13:J152,$G153)&gt;=1,$G153," - ")</f>
        <v xml:space="preserve"> - </v>
      </c>
      <c r="L153" s="17" t="str">
        <f>IF(COUNTIF(K$13:K152,$G153)&gt;=1,$G153," - ")</f>
        <v xml:space="preserve"> - </v>
      </c>
    </row>
    <row r="154" spans="1:12" x14ac:dyDescent="0.2">
      <c r="A154" s="7"/>
      <c r="B154" s="16"/>
      <c r="C154" s="16"/>
      <c r="D154" s="16"/>
      <c r="E154" s="16"/>
      <c r="F154" s="16"/>
      <c r="G154" s="18" t="str">
        <f t="shared" si="4"/>
        <v xml:space="preserve"> - </v>
      </c>
      <c r="H154" s="17" t="str">
        <f>IF(COUNTIF(G$13:G153,$G154)&gt;=1,$G154," - ")</f>
        <v xml:space="preserve"> - </v>
      </c>
      <c r="I154" s="17" t="str">
        <f>IF(COUNTIF(H$13:H153,$G154)&gt;=1,$G154," - ")</f>
        <v xml:space="preserve"> - </v>
      </c>
      <c r="J154" s="17" t="str">
        <f>IF(COUNTIF(I$13:I153,$G154)&gt;=1,$G154," - ")</f>
        <v xml:space="preserve"> - </v>
      </c>
      <c r="K154" s="17" t="str">
        <f>IF(COUNTIF(J$13:J153,$G154)&gt;=1,$G154," - ")</f>
        <v xml:space="preserve"> - </v>
      </c>
      <c r="L154" s="17" t="str">
        <f>IF(COUNTIF(K$13:K153,$G154)&gt;=1,$G154," - ")</f>
        <v xml:space="preserve"> - </v>
      </c>
    </row>
    <row r="155" spans="1:12" x14ac:dyDescent="0.2">
      <c r="A155" s="7"/>
      <c r="B155" s="16"/>
      <c r="C155" s="16"/>
      <c r="D155" s="16"/>
      <c r="E155" s="16"/>
      <c r="F155" s="16"/>
      <c r="G155" s="18" t="str">
        <f t="shared" si="4"/>
        <v xml:space="preserve"> - </v>
      </c>
      <c r="H155" s="17" t="str">
        <f>IF(COUNTIF(G$13:G154,$G155)&gt;=1,$G155," - ")</f>
        <v xml:space="preserve"> - </v>
      </c>
      <c r="I155" s="17" t="str">
        <f>IF(COUNTIF(H$13:H154,$G155)&gt;=1,$G155," - ")</f>
        <v xml:space="preserve"> - </v>
      </c>
      <c r="J155" s="17" t="str">
        <f>IF(COUNTIF(I$13:I154,$G155)&gt;=1,$G155," - ")</f>
        <v xml:space="preserve"> - </v>
      </c>
      <c r="K155" s="17" t="str">
        <f>IF(COUNTIF(J$13:J154,$G155)&gt;=1,$G155," - ")</f>
        <v xml:space="preserve"> - </v>
      </c>
      <c r="L155" s="17" t="str">
        <f>IF(COUNTIF(K$13:K154,$G155)&gt;=1,$G155," - ")</f>
        <v xml:space="preserve"> - </v>
      </c>
    </row>
    <row r="156" spans="1:12" x14ac:dyDescent="0.2">
      <c r="A156" s="7"/>
      <c r="B156" s="16"/>
      <c r="C156" s="16"/>
      <c r="D156" s="16"/>
      <c r="E156" s="16"/>
      <c r="F156" s="16"/>
      <c r="G156" s="18" t="str">
        <f t="shared" si="4"/>
        <v xml:space="preserve"> - </v>
      </c>
      <c r="H156" s="17" t="str">
        <f>IF(COUNTIF(G$13:G155,$G156)&gt;=1,$G156," - ")</f>
        <v xml:space="preserve"> - </v>
      </c>
      <c r="I156" s="17" t="str">
        <f>IF(COUNTIF(H$13:H155,$G156)&gt;=1,$G156," - ")</f>
        <v xml:space="preserve"> - </v>
      </c>
      <c r="J156" s="17" t="str">
        <f>IF(COUNTIF(I$13:I155,$G156)&gt;=1,$G156," - ")</f>
        <v xml:space="preserve"> - </v>
      </c>
      <c r="K156" s="17" t="str">
        <f>IF(COUNTIF(J$13:J155,$G156)&gt;=1,$G156," - ")</f>
        <v xml:space="preserve"> - </v>
      </c>
      <c r="L156" s="17" t="str">
        <f>IF(COUNTIF(K$13:K155,$G156)&gt;=1,$G156," - ")</f>
        <v xml:space="preserve"> - </v>
      </c>
    </row>
    <row r="157" spans="1:12" x14ac:dyDescent="0.2">
      <c r="A157" s="7"/>
      <c r="B157" s="16"/>
      <c r="C157" s="16"/>
      <c r="D157" s="16"/>
      <c r="E157" s="16"/>
      <c r="F157" s="16"/>
      <c r="G157" s="18" t="str">
        <f t="shared" si="4"/>
        <v xml:space="preserve"> - </v>
      </c>
      <c r="H157" s="17" t="str">
        <f>IF(COUNTIF(G$13:G156,$G157)&gt;=1,$G157," - ")</f>
        <v xml:space="preserve"> - </v>
      </c>
      <c r="I157" s="17" t="str">
        <f>IF(COUNTIF(H$13:H156,$G157)&gt;=1,$G157," - ")</f>
        <v xml:space="preserve"> - </v>
      </c>
      <c r="J157" s="17" t="str">
        <f>IF(COUNTIF(I$13:I156,$G157)&gt;=1,$G157," - ")</f>
        <v xml:space="preserve"> - </v>
      </c>
      <c r="K157" s="17" t="str">
        <f>IF(COUNTIF(J$13:J156,$G157)&gt;=1,$G157," - ")</f>
        <v xml:space="preserve"> - </v>
      </c>
      <c r="L157" s="17" t="str">
        <f>IF(COUNTIF(K$13:K156,$G157)&gt;=1,$G157," - ")</f>
        <v xml:space="preserve"> - </v>
      </c>
    </row>
    <row r="158" spans="1:12" x14ac:dyDescent="0.2">
      <c r="A158" s="7"/>
      <c r="B158" s="16"/>
      <c r="C158" s="16"/>
      <c r="D158" s="16"/>
      <c r="E158" s="16"/>
      <c r="F158" s="16"/>
      <c r="G158" s="18" t="str">
        <f t="shared" si="4"/>
        <v xml:space="preserve"> - </v>
      </c>
      <c r="H158" s="17" t="str">
        <f>IF(COUNTIF(G$13:G157,$G158)&gt;=1,$G158," - ")</f>
        <v xml:space="preserve"> - </v>
      </c>
      <c r="I158" s="17" t="str">
        <f>IF(COUNTIF(H$13:H157,$G158)&gt;=1,$G158," - ")</f>
        <v xml:space="preserve"> - </v>
      </c>
      <c r="J158" s="17" t="str">
        <f>IF(COUNTIF(I$13:I157,$G158)&gt;=1,$G158," - ")</f>
        <v xml:space="preserve"> - </v>
      </c>
      <c r="K158" s="17" t="str">
        <f>IF(COUNTIF(J$13:J157,$G158)&gt;=1,$G158," - ")</f>
        <v xml:space="preserve"> - </v>
      </c>
      <c r="L158" s="17" t="str">
        <f>IF(COUNTIF(K$13:K157,$G158)&gt;=1,$G158," - ")</f>
        <v xml:space="preserve"> - </v>
      </c>
    </row>
    <row r="159" spans="1:12" x14ac:dyDescent="0.2">
      <c r="A159" s="7"/>
      <c r="B159" s="16"/>
      <c r="C159" s="16"/>
      <c r="D159" s="16"/>
      <c r="E159" s="16"/>
      <c r="F159" s="16"/>
      <c r="G159" s="18" t="str">
        <f t="shared" si="4"/>
        <v xml:space="preserve"> - </v>
      </c>
      <c r="H159" s="17" t="str">
        <f>IF(COUNTIF(G$13:G158,$G159)&gt;=1,$G159," - ")</f>
        <v xml:space="preserve"> - </v>
      </c>
      <c r="I159" s="17" t="str">
        <f>IF(COUNTIF(H$13:H158,$G159)&gt;=1,$G159," - ")</f>
        <v xml:space="preserve"> - </v>
      </c>
      <c r="J159" s="17" t="str">
        <f>IF(COUNTIF(I$13:I158,$G159)&gt;=1,$G159," - ")</f>
        <v xml:space="preserve"> - </v>
      </c>
      <c r="K159" s="17" t="str">
        <f>IF(COUNTIF(J$13:J158,$G159)&gt;=1,$G159," - ")</f>
        <v xml:space="preserve"> - </v>
      </c>
      <c r="L159" s="17" t="str">
        <f>IF(COUNTIF(K$13:K158,$G159)&gt;=1,$G159," - ")</f>
        <v xml:space="preserve"> - </v>
      </c>
    </row>
    <row r="160" spans="1:12" x14ac:dyDescent="0.2">
      <c r="A160" s="7"/>
      <c r="B160" s="16"/>
      <c r="C160" s="16"/>
      <c r="D160" s="16"/>
      <c r="E160" s="16"/>
      <c r="F160" s="16"/>
      <c r="G160" s="18" t="str">
        <f t="shared" si="4"/>
        <v xml:space="preserve"> - </v>
      </c>
      <c r="H160" s="17" t="str">
        <f>IF(COUNTIF(G$13:G159,$G160)&gt;=1,$G160," - ")</f>
        <v xml:space="preserve"> - </v>
      </c>
      <c r="I160" s="17" t="str">
        <f>IF(COUNTIF(H$13:H159,$G160)&gt;=1,$G160," - ")</f>
        <v xml:space="preserve"> - </v>
      </c>
      <c r="J160" s="17" t="str">
        <f>IF(COUNTIF(I$13:I159,$G160)&gt;=1,$G160," - ")</f>
        <v xml:space="preserve"> - </v>
      </c>
      <c r="K160" s="17" t="str">
        <f>IF(COUNTIF(J$13:J159,$G160)&gt;=1,$G160," - ")</f>
        <v xml:space="preserve"> - </v>
      </c>
      <c r="L160" s="17" t="str">
        <f>IF(COUNTIF(K$13:K159,$G160)&gt;=1,$G160," - ")</f>
        <v xml:space="preserve"> - </v>
      </c>
    </row>
    <row r="161" spans="1:12" x14ac:dyDescent="0.2">
      <c r="A161" s="7"/>
      <c r="B161" s="16"/>
      <c r="C161" s="16"/>
      <c r="D161" s="16"/>
      <c r="E161" s="16"/>
      <c r="F161" s="16"/>
      <c r="G161" s="18" t="str">
        <f t="shared" si="4"/>
        <v xml:space="preserve"> - </v>
      </c>
      <c r="H161" s="17" t="str">
        <f>IF(COUNTIF(G$13:G160,$G161)&gt;=1,$G161," - ")</f>
        <v xml:space="preserve"> - </v>
      </c>
      <c r="I161" s="17" t="str">
        <f>IF(COUNTIF(H$13:H160,$G161)&gt;=1,$G161," - ")</f>
        <v xml:space="preserve"> - </v>
      </c>
      <c r="J161" s="17" t="str">
        <f>IF(COUNTIF(I$13:I160,$G161)&gt;=1,$G161," - ")</f>
        <v xml:space="preserve"> - </v>
      </c>
      <c r="K161" s="17" t="str">
        <f>IF(COUNTIF(J$13:J160,$G161)&gt;=1,$G161," - ")</f>
        <v xml:space="preserve"> - </v>
      </c>
      <c r="L161" s="17" t="str">
        <f>IF(COUNTIF(K$13:K160,$G161)&gt;=1,$G161," - ")</f>
        <v xml:space="preserve"> - </v>
      </c>
    </row>
    <row r="162" spans="1:12" x14ac:dyDescent="0.2">
      <c r="A162" s="7"/>
      <c r="B162" s="16"/>
      <c r="C162" s="16"/>
      <c r="D162" s="16"/>
      <c r="E162" s="16"/>
      <c r="F162" s="16"/>
      <c r="G162" s="18" t="str">
        <f t="shared" si="4"/>
        <v xml:space="preserve"> - </v>
      </c>
      <c r="H162" s="17" t="str">
        <f>IF(COUNTIF(G$13:G161,$G162)&gt;=1,$G162," - ")</f>
        <v xml:space="preserve"> - </v>
      </c>
      <c r="I162" s="17" t="str">
        <f>IF(COUNTIF(H$13:H161,$G162)&gt;=1,$G162," - ")</f>
        <v xml:space="preserve"> - </v>
      </c>
      <c r="J162" s="17" t="str">
        <f>IF(COUNTIF(I$13:I161,$G162)&gt;=1,$G162," - ")</f>
        <v xml:space="preserve"> - </v>
      </c>
      <c r="K162" s="17" t="str">
        <f>IF(COUNTIF(J$13:J161,$G162)&gt;=1,$G162," - ")</f>
        <v xml:space="preserve"> - </v>
      </c>
      <c r="L162" s="17" t="str">
        <f>IF(COUNTIF(K$13:K161,$G162)&gt;=1,$G162," - ")</f>
        <v xml:space="preserve"> - </v>
      </c>
    </row>
    <row r="163" spans="1:12" x14ac:dyDescent="0.2">
      <c r="A163" s="7"/>
      <c r="B163" s="16"/>
      <c r="C163" s="16"/>
      <c r="D163" s="16"/>
      <c r="E163" s="16"/>
      <c r="F163" s="16"/>
      <c r="G163" s="18" t="str">
        <f t="shared" si="4"/>
        <v xml:space="preserve"> - </v>
      </c>
      <c r="H163" s="17" t="str">
        <f>IF(COUNTIF(G$13:G162,$G163)&gt;=1,$G163," - ")</f>
        <v xml:space="preserve"> - </v>
      </c>
      <c r="I163" s="17" t="str">
        <f>IF(COUNTIF(H$13:H162,$G163)&gt;=1,$G163," - ")</f>
        <v xml:space="preserve"> - </v>
      </c>
      <c r="J163" s="17" t="str">
        <f>IF(COUNTIF(I$13:I162,$G163)&gt;=1,$G163," - ")</f>
        <v xml:space="preserve"> - </v>
      </c>
      <c r="K163" s="17" t="str">
        <f>IF(COUNTIF(J$13:J162,$G163)&gt;=1,$G163," - ")</f>
        <v xml:space="preserve"> - </v>
      </c>
      <c r="L163" s="17" t="str">
        <f>IF(COUNTIF(K$13:K162,$G163)&gt;=1,$G163," - ")</f>
        <v xml:space="preserve"> - </v>
      </c>
    </row>
    <row r="164" spans="1:12" x14ac:dyDescent="0.2">
      <c r="A164" s="7"/>
      <c r="B164" s="16"/>
      <c r="C164" s="16"/>
      <c r="D164" s="16"/>
      <c r="E164" s="16"/>
      <c r="F164" s="16"/>
      <c r="G164" s="18" t="str">
        <f t="shared" si="4"/>
        <v xml:space="preserve"> - </v>
      </c>
      <c r="H164" s="17" t="str">
        <f>IF(COUNTIF(G$13:G163,$G164)&gt;=1,$G164," - ")</f>
        <v xml:space="preserve"> - </v>
      </c>
      <c r="I164" s="17" t="str">
        <f>IF(COUNTIF(H$13:H163,$G164)&gt;=1,$G164," - ")</f>
        <v xml:space="preserve"> - </v>
      </c>
      <c r="J164" s="17" t="str">
        <f>IF(COUNTIF(I$13:I163,$G164)&gt;=1,$G164," - ")</f>
        <v xml:space="preserve"> - </v>
      </c>
      <c r="K164" s="17" t="str">
        <f>IF(COUNTIF(J$13:J163,$G164)&gt;=1,$G164," - ")</f>
        <v xml:space="preserve"> - </v>
      </c>
      <c r="L164" s="17" t="str">
        <f>IF(COUNTIF(K$13:K163,$G164)&gt;=1,$G164," - ")</f>
        <v xml:space="preserve"> - </v>
      </c>
    </row>
    <row r="165" spans="1:12" x14ac:dyDescent="0.2">
      <c r="A165" s="7"/>
      <c r="B165" s="16"/>
      <c r="C165" s="16"/>
      <c r="D165" s="16"/>
      <c r="E165" s="16"/>
      <c r="F165" s="16"/>
      <c r="G165" s="18" t="str">
        <f t="shared" si="4"/>
        <v xml:space="preserve"> - </v>
      </c>
      <c r="H165" s="17" t="str">
        <f>IF(COUNTIF(G$13:G164,$G165)&gt;=1,$G165," - ")</f>
        <v xml:space="preserve"> - </v>
      </c>
      <c r="I165" s="17" t="str">
        <f>IF(COUNTIF(H$13:H164,$G165)&gt;=1,$G165," - ")</f>
        <v xml:space="preserve"> - </v>
      </c>
      <c r="J165" s="17" t="str">
        <f>IF(COUNTIF(I$13:I164,$G165)&gt;=1,$G165," - ")</f>
        <v xml:space="preserve"> - </v>
      </c>
      <c r="K165" s="17" t="str">
        <f>IF(COUNTIF(J$13:J164,$G165)&gt;=1,$G165," - ")</f>
        <v xml:space="preserve"> - </v>
      </c>
      <c r="L165" s="17" t="str">
        <f>IF(COUNTIF(K$13:K164,$G165)&gt;=1,$G165," - ")</f>
        <v xml:space="preserve"> - </v>
      </c>
    </row>
    <row r="166" spans="1:12" x14ac:dyDescent="0.2">
      <c r="A166" s="7"/>
      <c r="B166" s="16"/>
      <c r="C166" s="16"/>
      <c r="D166" s="16"/>
      <c r="E166" s="16"/>
      <c r="F166" s="16"/>
      <c r="G166" s="18" t="str">
        <f t="shared" si="4"/>
        <v xml:space="preserve"> - </v>
      </c>
      <c r="H166" s="17" t="str">
        <f>IF(COUNTIF(G$13:G165,$G166)&gt;=1,$G166," - ")</f>
        <v xml:space="preserve"> - </v>
      </c>
      <c r="I166" s="17" t="str">
        <f>IF(COUNTIF(H$13:H165,$G166)&gt;=1,$G166," - ")</f>
        <v xml:space="preserve"> - </v>
      </c>
      <c r="J166" s="17" t="str">
        <f>IF(COUNTIF(I$13:I165,$G166)&gt;=1,$G166," - ")</f>
        <v xml:space="preserve"> - </v>
      </c>
      <c r="K166" s="17" t="str">
        <f>IF(COUNTIF(J$13:J165,$G166)&gt;=1,$G166," - ")</f>
        <v xml:space="preserve"> - </v>
      </c>
      <c r="L166" s="17" t="str">
        <f>IF(COUNTIF(K$13:K165,$G166)&gt;=1,$G166," - ")</f>
        <v xml:space="preserve"> - </v>
      </c>
    </row>
    <row r="167" spans="1:12" x14ac:dyDescent="0.2">
      <c r="A167" s="7"/>
      <c r="B167" s="16"/>
      <c r="C167" s="16"/>
      <c r="D167" s="16"/>
      <c r="E167" s="16"/>
      <c r="F167" s="16"/>
      <c r="G167" s="18" t="str">
        <f t="shared" si="4"/>
        <v xml:space="preserve"> - </v>
      </c>
      <c r="H167" s="17" t="str">
        <f>IF(COUNTIF(G$13:G166,$G167)&gt;=1,$G167," - ")</f>
        <v xml:space="preserve"> - </v>
      </c>
      <c r="I167" s="17" t="str">
        <f>IF(COUNTIF(H$13:H166,$G167)&gt;=1,$G167," - ")</f>
        <v xml:space="preserve"> - </v>
      </c>
      <c r="J167" s="17" t="str">
        <f>IF(COUNTIF(I$13:I166,$G167)&gt;=1,$G167," - ")</f>
        <v xml:space="preserve"> - </v>
      </c>
      <c r="K167" s="17" t="str">
        <f>IF(COUNTIF(J$13:J166,$G167)&gt;=1,$G167," - ")</f>
        <v xml:space="preserve"> - </v>
      </c>
      <c r="L167" s="17" t="str">
        <f>IF(COUNTIF(K$13:K166,$G167)&gt;=1,$G167," - ")</f>
        <v xml:space="preserve"> - </v>
      </c>
    </row>
    <row r="168" spans="1:12" x14ac:dyDescent="0.2">
      <c r="A168" s="7"/>
      <c r="B168" s="16"/>
      <c r="C168" s="16"/>
      <c r="D168" s="16"/>
      <c r="E168" s="16"/>
      <c r="F168" s="16"/>
      <c r="G168" s="18" t="str">
        <f t="shared" si="4"/>
        <v xml:space="preserve"> - </v>
      </c>
      <c r="H168" s="17" t="str">
        <f>IF(COUNTIF(G$13:G167,$G168)&gt;=1,$G168," - ")</f>
        <v xml:space="preserve"> - </v>
      </c>
      <c r="I168" s="17" t="str">
        <f>IF(COUNTIF(H$13:H167,$G168)&gt;=1,$G168," - ")</f>
        <v xml:space="preserve"> - </v>
      </c>
      <c r="J168" s="17" t="str">
        <f>IF(COUNTIF(I$13:I167,$G168)&gt;=1,$G168," - ")</f>
        <v xml:space="preserve"> - </v>
      </c>
      <c r="K168" s="17" t="str">
        <f>IF(COUNTIF(J$13:J167,$G168)&gt;=1,$G168," - ")</f>
        <v xml:space="preserve"> - </v>
      </c>
      <c r="L168" s="17" t="str">
        <f>IF(COUNTIF(K$13:K167,$G168)&gt;=1,$G168," - ")</f>
        <v xml:space="preserve"> - </v>
      </c>
    </row>
    <row r="169" spans="1:12" x14ac:dyDescent="0.2">
      <c r="A169" s="7"/>
      <c r="B169" s="16"/>
      <c r="C169" s="16"/>
      <c r="D169" s="16"/>
      <c r="E169" s="16"/>
      <c r="F169" s="16"/>
      <c r="G169" s="18" t="str">
        <f t="shared" si="4"/>
        <v xml:space="preserve"> - </v>
      </c>
      <c r="H169" s="17" t="str">
        <f>IF(COUNTIF(G$13:G168,$G169)&gt;=1,$G169," - ")</f>
        <v xml:space="preserve"> - </v>
      </c>
      <c r="I169" s="17" t="str">
        <f>IF(COUNTIF(H$13:H168,$G169)&gt;=1,$G169," - ")</f>
        <v xml:space="preserve"> - </v>
      </c>
      <c r="J169" s="17" t="str">
        <f>IF(COUNTIF(I$13:I168,$G169)&gt;=1,$G169," - ")</f>
        <v xml:space="preserve"> - </v>
      </c>
      <c r="K169" s="17" t="str">
        <f>IF(COUNTIF(J$13:J168,$G169)&gt;=1,$G169," - ")</f>
        <v xml:space="preserve"> - </v>
      </c>
      <c r="L169" s="17" t="str">
        <f>IF(COUNTIF(K$13:K168,$G169)&gt;=1,$G169," - ")</f>
        <v xml:space="preserve"> - </v>
      </c>
    </row>
    <row r="170" spans="1:12" x14ac:dyDescent="0.2">
      <c r="A170" s="7"/>
      <c r="B170" s="16"/>
      <c r="C170" s="16"/>
      <c r="D170" s="16"/>
      <c r="E170" s="16"/>
      <c r="F170" s="16"/>
      <c r="G170" s="18" t="str">
        <f t="shared" si="4"/>
        <v xml:space="preserve"> - </v>
      </c>
      <c r="H170" s="17" t="str">
        <f>IF(COUNTIF(G$13:G169,$G170)&gt;=1,$G170," - ")</f>
        <v xml:space="preserve"> - </v>
      </c>
      <c r="I170" s="17" t="str">
        <f>IF(COUNTIF(H$13:H169,$G170)&gt;=1,$G170," - ")</f>
        <v xml:space="preserve"> - </v>
      </c>
      <c r="J170" s="17" t="str">
        <f>IF(COUNTIF(I$13:I169,$G170)&gt;=1,$G170," - ")</f>
        <v xml:space="preserve"> - </v>
      </c>
      <c r="K170" s="17" t="str">
        <f>IF(COUNTIF(J$13:J169,$G170)&gt;=1,$G170," - ")</f>
        <v xml:space="preserve"> - </v>
      </c>
      <c r="L170" s="17" t="str">
        <f>IF(COUNTIF(K$13:K169,$G170)&gt;=1,$G170," - ")</f>
        <v xml:space="preserve"> - </v>
      </c>
    </row>
    <row r="171" spans="1:12" x14ac:dyDescent="0.2">
      <c r="A171" s="7"/>
      <c r="B171" s="16"/>
      <c r="C171" s="16"/>
      <c r="D171" s="16"/>
      <c r="E171" s="16"/>
      <c r="F171" s="16"/>
      <c r="G171" s="18" t="str">
        <f t="shared" si="4"/>
        <v xml:space="preserve"> - </v>
      </c>
      <c r="H171" s="17" t="str">
        <f>IF(COUNTIF(G$13:G170,$G171)&gt;=1,$G171," - ")</f>
        <v xml:space="preserve"> - </v>
      </c>
      <c r="I171" s="17" t="str">
        <f>IF(COUNTIF(H$13:H170,$G171)&gt;=1,$G171," - ")</f>
        <v xml:space="preserve"> - </v>
      </c>
      <c r="J171" s="17" t="str">
        <f>IF(COUNTIF(I$13:I170,$G171)&gt;=1,$G171," - ")</f>
        <v xml:space="preserve"> - </v>
      </c>
      <c r="K171" s="17" t="str">
        <f>IF(COUNTIF(J$13:J170,$G171)&gt;=1,$G171," - ")</f>
        <v xml:space="preserve"> - </v>
      </c>
      <c r="L171" s="17" t="str">
        <f>IF(COUNTIF(K$13:K170,$G171)&gt;=1,$G171," - ")</f>
        <v xml:space="preserve"> - </v>
      </c>
    </row>
    <row r="172" spans="1:12" x14ac:dyDescent="0.2">
      <c r="A172" s="7"/>
      <c r="B172" s="16"/>
      <c r="C172" s="16"/>
      <c r="D172" s="16"/>
      <c r="E172" s="16"/>
      <c r="F172" s="16"/>
      <c r="G172" s="18" t="str">
        <f t="shared" si="4"/>
        <v xml:space="preserve"> - </v>
      </c>
      <c r="H172" s="17" t="str">
        <f>IF(COUNTIF(G$13:G171,$G172)&gt;=1,$G172," - ")</f>
        <v xml:space="preserve"> - </v>
      </c>
      <c r="I172" s="17" t="str">
        <f>IF(COUNTIF(H$13:H171,$G172)&gt;=1,$G172," - ")</f>
        <v xml:space="preserve"> - </v>
      </c>
      <c r="J172" s="17" t="str">
        <f>IF(COUNTIF(I$13:I171,$G172)&gt;=1,$G172," - ")</f>
        <v xml:space="preserve"> - </v>
      </c>
      <c r="K172" s="17" t="str">
        <f>IF(COUNTIF(J$13:J171,$G172)&gt;=1,$G172," - ")</f>
        <v xml:space="preserve"> - </v>
      </c>
      <c r="L172" s="17" t="str">
        <f>IF(COUNTIF(K$13:K171,$G172)&gt;=1,$G172," - ")</f>
        <v xml:space="preserve"> - </v>
      </c>
    </row>
    <row r="173" spans="1:12" x14ac:dyDescent="0.2">
      <c r="A173" s="7"/>
      <c r="B173" s="16"/>
      <c r="C173" s="16"/>
      <c r="D173" s="16"/>
      <c r="E173" s="16"/>
      <c r="F173" s="16"/>
      <c r="G173" s="18" t="str">
        <f t="shared" si="4"/>
        <v xml:space="preserve"> - </v>
      </c>
      <c r="H173" s="17" t="str">
        <f>IF(COUNTIF(G$13:G172,$G173)&gt;=1,$G173," - ")</f>
        <v xml:space="preserve"> - </v>
      </c>
      <c r="I173" s="17" t="str">
        <f>IF(COUNTIF(H$13:H172,$G173)&gt;=1,$G173," - ")</f>
        <v xml:space="preserve"> - </v>
      </c>
      <c r="J173" s="17" t="str">
        <f>IF(COUNTIF(I$13:I172,$G173)&gt;=1,$G173," - ")</f>
        <v xml:space="preserve"> - </v>
      </c>
      <c r="K173" s="17" t="str">
        <f>IF(COUNTIF(J$13:J172,$G173)&gt;=1,$G173," - ")</f>
        <v xml:space="preserve"> - </v>
      </c>
      <c r="L173" s="17" t="str">
        <f>IF(COUNTIF(K$13:K172,$G173)&gt;=1,$G173," - ")</f>
        <v xml:space="preserve"> - </v>
      </c>
    </row>
    <row r="174" spans="1:12" x14ac:dyDescent="0.2">
      <c r="A174" s="7"/>
      <c r="B174" s="16"/>
      <c r="C174" s="16"/>
      <c r="D174" s="16"/>
      <c r="E174" s="16"/>
      <c r="F174" s="16"/>
      <c r="G174" s="18" t="str">
        <f t="shared" si="4"/>
        <v xml:space="preserve"> - </v>
      </c>
      <c r="H174" s="17" t="str">
        <f>IF(COUNTIF(G$13:G173,$G174)&gt;=1,$G174," - ")</f>
        <v xml:space="preserve"> - </v>
      </c>
      <c r="I174" s="17" t="str">
        <f>IF(COUNTIF(H$13:H173,$G174)&gt;=1,$G174," - ")</f>
        <v xml:space="preserve"> - </v>
      </c>
      <c r="J174" s="17" t="str">
        <f>IF(COUNTIF(I$13:I173,$G174)&gt;=1,$G174," - ")</f>
        <v xml:space="preserve"> - </v>
      </c>
      <c r="K174" s="17" t="str">
        <f>IF(COUNTIF(J$13:J173,$G174)&gt;=1,$G174," - ")</f>
        <v xml:space="preserve"> - </v>
      </c>
      <c r="L174" s="17" t="str">
        <f>IF(COUNTIF(K$13:K173,$G174)&gt;=1,$G174," - ")</f>
        <v xml:space="preserve"> - </v>
      </c>
    </row>
    <row r="175" spans="1:12" x14ac:dyDescent="0.2">
      <c r="A175" s="7"/>
      <c r="B175" s="16"/>
      <c r="C175" s="16"/>
      <c r="D175" s="16"/>
      <c r="E175" s="16"/>
      <c r="F175" s="16"/>
      <c r="G175" s="18" t="str">
        <f t="shared" si="4"/>
        <v xml:space="preserve"> - </v>
      </c>
      <c r="H175" s="17" t="str">
        <f>IF(COUNTIF(G$13:G174,$G175)&gt;=1,$G175," - ")</f>
        <v xml:space="preserve"> - </v>
      </c>
      <c r="I175" s="17" t="str">
        <f>IF(COUNTIF(H$13:H174,$G175)&gt;=1,$G175," - ")</f>
        <v xml:space="preserve"> - </v>
      </c>
      <c r="J175" s="17" t="str">
        <f>IF(COUNTIF(I$13:I174,$G175)&gt;=1,$G175," - ")</f>
        <v xml:space="preserve"> - </v>
      </c>
      <c r="K175" s="17" t="str">
        <f>IF(COUNTIF(J$13:J174,$G175)&gt;=1,$G175," - ")</f>
        <v xml:space="preserve"> - </v>
      </c>
      <c r="L175" s="17" t="str">
        <f>IF(COUNTIF(K$13:K174,$G175)&gt;=1,$G175," - ")</f>
        <v xml:space="preserve"> - </v>
      </c>
    </row>
    <row r="176" spans="1:12" x14ac:dyDescent="0.2">
      <c r="A176" s="7"/>
      <c r="B176" s="16"/>
      <c r="C176" s="16"/>
      <c r="D176" s="16"/>
      <c r="E176" s="16"/>
      <c r="F176" s="16"/>
      <c r="G176" s="18" t="str">
        <f t="shared" si="4"/>
        <v xml:space="preserve"> - </v>
      </c>
      <c r="H176" s="17" t="str">
        <f>IF(COUNTIF(G$13:G175,$G176)&gt;=1,$G176," - ")</f>
        <v xml:space="preserve"> - </v>
      </c>
      <c r="I176" s="17" t="str">
        <f>IF(COUNTIF(H$13:H175,$G176)&gt;=1,$G176," - ")</f>
        <v xml:space="preserve"> - </v>
      </c>
      <c r="J176" s="17" t="str">
        <f>IF(COUNTIF(I$13:I175,$G176)&gt;=1,$G176," - ")</f>
        <v xml:space="preserve"> - </v>
      </c>
      <c r="K176" s="17" t="str">
        <f>IF(COUNTIF(J$13:J175,$G176)&gt;=1,$G176," - ")</f>
        <v xml:space="preserve"> - </v>
      </c>
      <c r="L176" s="17" t="str">
        <f>IF(COUNTIF(K$13:K175,$G176)&gt;=1,$G176," - ")</f>
        <v xml:space="preserve"> - </v>
      </c>
    </row>
    <row r="177" spans="1:12" x14ac:dyDescent="0.2">
      <c r="A177" s="7"/>
      <c r="B177" s="16"/>
      <c r="C177" s="16"/>
      <c r="D177" s="16"/>
      <c r="E177" s="16"/>
      <c r="F177" s="16"/>
      <c r="G177" s="18" t="str">
        <f t="shared" si="4"/>
        <v xml:space="preserve"> - </v>
      </c>
      <c r="H177" s="17" t="str">
        <f>IF(COUNTIF(G$13:G176,$G177)&gt;=1,$G177," - ")</f>
        <v xml:space="preserve"> - </v>
      </c>
      <c r="I177" s="17" t="str">
        <f>IF(COUNTIF(H$13:H176,$G177)&gt;=1,$G177," - ")</f>
        <v xml:space="preserve"> - </v>
      </c>
      <c r="J177" s="17" t="str">
        <f>IF(COUNTIF(I$13:I176,$G177)&gt;=1,$G177," - ")</f>
        <v xml:space="preserve"> - </v>
      </c>
      <c r="K177" s="17" t="str">
        <f>IF(COUNTIF(J$13:J176,$G177)&gt;=1,$G177," - ")</f>
        <v xml:space="preserve"> - </v>
      </c>
      <c r="L177" s="17" t="str">
        <f>IF(COUNTIF(K$13:K176,$G177)&gt;=1,$G177," - ")</f>
        <v xml:space="preserve"> - </v>
      </c>
    </row>
    <row r="178" spans="1:12" x14ac:dyDescent="0.2">
      <c r="A178" s="7"/>
      <c r="B178" s="16"/>
      <c r="C178" s="16"/>
      <c r="D178" s="16"/>
      <c r="E178" s="16"/>
      <c r="F178" s="16"/>
      <c r="G178" s="18" t="str">
        <f t="shared" si="4"/>
        <v xml:space="preserve"> - </v>
      </c>
      <c r="H178" s="17" t="str">
        <f>IF(COUNTIF(G$13:G177,$G178)&gt;=1,$G178," - ")</f>
        <v xml:space="preserve"> - </v>
      </c>
      <c r="I178" s="17" t="str">
        <f>IF(COUNTIF(H$13:H177,$G178)&gt;=1,$G178," - ")</f>
        <v xml:space="preserve"> - </v>
      </c>
      <c r="J178" s="17" t="str">
        <f>IF(COUNTIF(I$13:I177,$G178)&gt;=1,$G178," - ")</f>
        <v xml:space="preserve"> - </v>
      </c>
      <c r="K178" s="17" t="str">
        <f>IF(COUNTIF(J$13:J177,$G178)&gt;=1,$G178," - ")</f>
        <v xml:space="preserve"> - </v>
      </c>
      <c r="L178" s="17" t="str">
        <f>IF(COUNTIF(K$13:K177,$G178)&gt;=1,$G178," - ")</f>
        <v xml:space="preserve"> - </v>
      </c>
    </row>
    <row r="179" spans="1:12" x14ac:dyDescent="0.2">
      <c r="A179" s="7"/>
      <c r="B179" s="16"/>
      <c r="C179" s="16"/>
      <c r="D179" s="16"/>
      <c r="E179" s="16"/>
      <c r="F179" s="16"/>
      <c r="G179" s="18" t="str">
        <f t="shared" si="4"/>
        <v xml:space="preserve"> - </v>
      </c>
      <c r="H179" s="17" t="str">
        <f>IF(COUNTIF(G$13:G178,$G179)&gt;=1,$G179," - ")</f>
        <v xml:space="preserve"> - </v>
      </c>
      <c r="I179" s="17" t="str">
        <f>IF(COUNTIF(H$13:H178,$G179)&gt;=1,$G179," - ")</f>
        <v xml:space="preserve"> - </v>
      </c>
      <c r="J179" s="17" t="str">
        <f>IF(COUNTIF(I$13:I178,$G179)&gt;=1,$G179," - ")</f>
        <v xml:space="preserve"> - </v>
      </c>
      <c r="K179" s="17" t="str">
        <f>IF(COUNTIF(J$13:J178,$G179)&gt;=1,$G179," - ")</f>
        <v xml:space="preserve"> - </v>
      </c>
      <c r="L179" s="17" t="str">
        <f>IF(COUNTIF(K$13:K178,$G179)&gt;=1,$G179," - ")</f>
        <v xml:space="preserve"> - </v>
      </c>
    </row>
    <row r="180" spans="1:12" x14ac:dyDescent="0.2">
      <c r="A180" s="7"/>
      <c r="B180" s="16"/>
      <c r="C180" s="16"/>
      <c r="D180" s="16"/>
      <c r="E180" s="16"/>
      <c r="F180" s="16"/>
      <c r="G180" s="18" t="str">
        <f t="shared" si="4"/>
        <v xml:space="preserve"> - </v>
      </c>
      <c r="H180" s="17" t="str">
        <f>IF(COUNTIF(G$13:G179,$G180)&gt;=1,$G180," - ")</f>
        <v xml:space="preserve"> - </v>
      </c>
      <c r="I180" s="17" t="str">
        <f>IF(COUNTIF(H$13:H179,$G180)&gt;=1,$G180," - ")</f>
        <v xml:space="preserve"> - </v>
      </c>
      <c r="J180" s="17" t="str">
        <f>IF(COUNTIF(I$13:I179,$G180)&gt;=1,$G180," - ")</f>
        <v xml:space="preserve"> - </v>
      </c>
      <c r="K180" s="17" t="str">
        <f>IF(COUNTIF(J$13:J179,$G180)&gt;=1,$G180," - ")</f>
        <v xml:space="preserve"> - </v>
      </c>
      <c r="L180" s="17" t="str">
        <f>IF(COUNTIF(K$13:K179,$G180)&gt;=1,$G180," - ")</f>
        <v xml:space="preserve"> - </v>
      </c>
    </row>
    <row r="181" spans="1:12" x14ac:dyDescent="0.2">
      <c r="A181" s="7"/>
      <c r="B181" s="16"/>
      <c r="C181" s="16"/>
      <c r="D181" s="16"/>
      <c r="E181" s="16"/>
      <c r="F181" s="16"/>
      <c r="G181" s="18" t="str">
        <f t="shared" si="4"/>
        <v xml:space="preserve"> - </v>
      </c>
      <c r="H181" s="17" t="str">
        <f>IF(COUNTIF(G$13:G180,$G181)&gt;=1,$G181," - ")</f>
        <v xml:space="preserve"> - </v>
      </c>
      <c r="I181" s="17" t="str">
        <f>IF(COUNTIF(H$13:H180,$G181)&gt;=1,$G181," - ")</f>
        <v xml:space="preserve"> - </v>
      </c>
      <c r="J181" s="17" t="str">
        <f>IF(COUNTIF(I$13:I180,$G181)&gt;=1,$G181," - ")</f>
        <v xml:space="preserve"> - </v>
      </c>
      <c r="K181" s="17" t="str">
        <f>IF(COUNTIF(J$13:J180,$G181)&gt;=1,$G181," - ")</f>
        <v xml:space="preserve"> - </v>
      </c>
      <c r="L181" s="17" t="str">
        <f>IF(COUNTIF(K$13:K180,$G181)&gt;=1,$G181," - ")</f>
        <v xml:space="preserve"> - </v>
      </c>
    </row>
    <row r="182" spans="1:12" x14ac:dyDescent="0.2">
      <c r="A182" s="7"/>
      <c r="B182" s="16"/>
      <c r="C182" s="16"/>
      <c r="D182" s="16"/>
      <c r="E182" s="16"/>
      <c r="F182" s="16"/>
      <c r="G182" s="18" t="str">
        <f t="shared" si="4"/>
        <v xml:space="preserve"> - </v>
      </c>
      <c r="H182" s="17" t="str">
        <f>IF(COUNTIF(G$13:G181,$G182)&gt;=1,$G182," - ")</f>
        <v xml:space="preserve"> - </v>
      </c>
      <c r="I182" s="17" t="str">
        <f>IF(COUNTIF(H$13:H181,$G182)&gt;=1,$G182," - ")</f>
        <v xml:space="preserve"> - </v>
      </c>
      <c r="J182" s="17" t="str">
        <f>IF(COUNTIF(I$13:I181,$G182)&gt;=1,$G182," - ")</f>
        <v xml:space="preserve"> - </v>
      </c>
      <c r="K182" s="17" t="str">
        <f>IF(COUNTIF(J$13:J181,$G182)&gt;=1,$G182," - ")</f>
        <v xml:space="preserve"> - </v>
      </c>
      <c r="L182" s="17" t="str">
        <f>IF(COUNTIF(K$13:K181,$G182)&gt;=1,$G182," - ")</f>
        <v xml:space="preserve"> - </v>
      </c>
    </row>
    <row r="183" spans="1:12" x14ac:dyDescent="0.2">
      <c r="A183" s="7"/>
      <c r="B183" s="16"/>
      <c r="C183" s="16"/>
      <c r="D183" s="16"/>
      <c r="E183" s="16"/>
      <c r="F183" s="16"/>
      <c r="G183" s="18" t="str">
        <f t="shared" si="4"/>
        <v xml:space="preserve"> - </v>
      </c>
      <c r="H183" s="17" t="str">
        <f>IF(COUNTIF(G$13:G182,$G183)&gt;=1,$G183," - ")</f>
        <v xml:space="preserve"> - </v>
      </c>
      <c r="I183" s="17" t="str">
        <f>IF(COUNTIF(H$13:H182,$G183)&gt;=1,$G183," - ")</f>
        <v xml:space="preserve"> - </v>
      </c>
      <c r="J183" s="17" t="str">
        <f>IF(COUNTIF(I$13:I182,$G183)&gt;=1,$G183," - ")</f>
        <v xml:space="preserve"> - </v>
      </c>
      <c r="K183" s="17" t="str">
        <f>IF(COUNTIF(J$13:J182,$G183)&gt;=1,$G183," - ")</f>
        <v xml:space="preserve"> - </v>
      </c>
      <c r="L183" s="17" t="str">
        <f>IF(COUNTIF(K$13:K182,$G183)&gt;=1,$G183," - ")</f>
        <v xml:space="preserve"> - </v>
      </c>
    </row>
    <row r="184" spans="1:12" x14ac:dyDescent="0.2">
      <c r="A184" s="7"/>
      <c r="B184" s="16"/>
      <c r="C184" s="16"/>
      <c r="D184" s="16"/>
      <c r="E184" s="16"/>
      <c r="F184" s="16"/>
      <c r="G184" s="18" t="str">
        <f t="shared" si="4"/>
        <v xml:space="preserve"> - </v>
      </c>
      <c r="H184" s="17" t="str">
        <f>IF(COUNTIF(G$13:G183,$G184)&gt;=1,$G184," - ")</f>
        <v xml:space="preserve"> - </v>
      </c>
      <c r="I184" s="17" t="str">
        <f>IF(COUNTIF(H$13:H183,$G184)&gt;=1,$G184," - ")</f>
        <v xml:space="preserve"> - </v>
      </c>
      <c r="J184" s="17" t="str">
        <f>IF(COUNTIF(I$13:I183,$G184)&gt;=1,$G184," - ")</f>
        <v xml:space="preserve"> - </v>
      </c>
      <c r="K184" s="17" t="str">
        <f>IF(COUNTIF(J$13:J183,$G184)&gt;=1,$G184," - ")</f>
        <v xml:space="preserve"> - </v>
      </c>
      <c r="L184" s="17" t="str">
        <f>IF(COUNTIF(K$13:K183,$G184)&gt;=1,$G184," - ")</f>
        <v xml:space="preserve"> - </v>
      </c>
    </row>
    <row r="185" spans="1:12" x14ac:dyDescent="0.2">
      <c r="A185" s="7"/>
      <c r="B185" s="16"/>
      <c r="C185" s="16"/>
      <c r="D185" s="16"/>
      <c r="E185" s="16"/>
      <c r="F185" s="16"/>
      <c r="G185" s="18" t="str">
        <f t="shared" si="4"/>
        <v xml:space="preserve"> - </v>
      </c>
      <c r="H185" s="17" t="str">
        <f>IF(COUNTIF(G$13:G184,$G185)&gt;=1,$G185," - ")</f>
        <v xml:space="preserve"> - </v>
      </c>
      <c r="I185" s="17" t="str">
        <f>IF(COUNTIF(H$13:H184,$G185)&gt;=1,$G185," - ")</f>
        <v xml:space="preserve"> - </v>
      </c>
      <c r="J185" s="17" t="str">
        <f>IF(COUNTIF(I$13:I184,$G185)&gt;=1,$G185," - ")</f>
        <v xml:space="preserve"> - </v>
      </c>
      <c r="K185" s="17" t="str">
        <f>IF(COUNTIF(J$13:J184,$G185)&gt;=1,$G185," - ")</f>
        <v xml:space="preserve"> - </v>
      </c>
      <c r="L185" s="17" t="str">
        <f>IF(COUNTIF(K$13:K184,$G185)&gt;=1,$G185," - ")</f>
        <v xml:space="preserve"> - </v>
      </c>
    </row>
    <row r="186" spans="1:12" x14ac:dyDescent="0.2">
      <c r="A186" s="7"/>
      <c r="B186" s="16"/>
      <c r="C186" s="16"/>
      <c r="D186" s="16"/>
      <c r="E186" s="16"/>
      <c r="F186" s="16"/>
      <c r="G186" s="18" t="str">
        <f t="shared" si="4"/>
        <v xml:space="preserve"> - </v>
      </c>
      <c r="H186" s="17" t="str">
        <f>IF(COUNTIF(G$13:G185,$G186)&gt;=1,$G186," - ")</f>
        <v xml:space="preserve"> - </v>
      </c>
      <c r="I186" s="17" t="str">
        <f>IF(COUNTIF(H$13:H185,$G186)&gt;=1,$G186," - ")</f>
        <v xml:space="preserve"> - </v>
      </c>
      <c r="J186" s="17" t="str">
        <f>IF(COUNTIF(I$13:I185,$G186)&gt;=1,$G186," - ")</f>
        <v xml:space="preserve"> - </v>
      </c>
      <c r="K186" s="17" t="str">
        <f>IF(COUNTIF(J$13:J185,$G186)&gt;=1,$G186," - ")</f>
        <v xml:space="preserve"> - </v>
      </c>
      <c r="L186" s="17" t="str">
        <f>IF(COUNTIF(K$13:K185,$G186)&gt;=1,$G186," - ")</f>
        <v xml:space="preserve"> - </v>
      </c>
    </row>
    <row r="188" spans="1:12" x14ac:dyDescent="0.2">
      <c r="A188" s="51"/>
      <c r="B188" s="53" t="s">
        <v>91</v>
      </c>
      <c r="C188" s="51"/>
      <c r="D188" s="51"/>
      <c r="E188" s="51"/>
      <c r="F188" s="51"/>
      <c r="G188" s="52"/>
      <c r="H188" s="52"/>
      <c r="I188" s="52"/>
      <c r="J188" s="52"/>
      <c r="K188" s="52"/>
      <c r="L188" s="52"/>
    </row>
  </sheetData>
  <conditionalFormatting sqref="G15:O15 H16:L85">
    <cfRule type="expression" priority="108">
      <formula>MATCH(G15,$A$12:$A$136)</formula>
    </cfRule>
  </conditionalFormatting>
  <pageMargins left="0.75" right="0.75" top="0.75" bottom="0.75" header="0.5" footer="0.5"/>
  <pageSetup orientation="portrait" r:id="rId1"/>
  <headerFooter alignWithMargins="0"/>
  <ignoredErrors>
    <ignoredError sqref="B15:B153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63B94-C11E-4A26-9826-56E9AA3F6AFD}">
  <dimension ref="A1:C19"/>
  <sheetViews>
    <sheetView showGridLines="0" workbookViewId="0"/>
  </sheetViews>
  <sheetFormatPr defaultRowHeight="12.75" x14ac:dyDescent="0.2"/>
  <cols>
    <col min="1" max="1" width="2.85546875" style="67" customWidth="1"/>
    <col min="2" max="2" width="71.5703125" style="67" customWidth="1"/>
    <col min="3" max="3" width="22.28515625" style="58" customWidth="1"/>
    <col min="4" max="16384" width="9.140625" style="58"/>
  </cols>
  <sheetData>
    <row r="1" spans="1:3" ht="32.1" customHeight="1" x14ac:dyDescent="0.2">
      <c r="A1" s="55"/>
      <c r="B1" s="56" t="s">
        <v>101</v>
      </c>
      <c r="C1" s="57"/>
    </row>
    <row r="2" spans="1:3" ht="15" x14ac:dyDescent="0.2">
      <c r="A2" s="59"/>
      <c r="B2" s="60"/>
      <c r="C2" s="61"/>
    </row>
    <row r="3" spans="1:3" ht="15" x14ac:dyDescent="0.2">
      <c r="A3" s="59"/>
      <c r="B3" s="62" t="s">
        <v>74</v>
      </c>
      <c r="C3" s="61"/>
    </row>
    <row r="4" spans="1:3" ht="14.25" x14ac:dyDescent="0.2">
      <c r="A4" s="59"/>
      <c r="B4" s="68" t="s">
        <v>103</v>
      </c>
      <c r="C4" s="61"/>
    </row>
    <row r="5" spans="1:3" ht="15" x14ac:dyDescent="0.2">
      <c r="A5" s="59"/>
      <c r="B5" s="63"/>
      <c r="C5" s="61"/>
    </row>
    <row r="6" spans="1:3" ht="15.75" x14ac:dyDescent="0.25">
      <c r="A6" s="59"/>
      <c r="B6" s="64" t="s">
        <v>102</v>
      </c>
      <c r="C6" s="61"/>
    </row>
    <row r="7" spans="1:3" ht="15" x14ac:dyDescent="0.2">
      <c r="A7" s="59"/>
      <c r="B7" s="63"/>
      <c r="C7" s="61"/>
    </row>
    <row r="8" spans="1:3" ht="30" x14ac:dyDescent="0.2">
      <c r="A8" s="59"/>
      <c r="B8" s="63" t="s">
        <v>82</v>
      </c>
      <c r="C8" s="61"/>
    </row>
    <row r="9" spans="1:3" ht="15" x14ac:dyDescent="0.2">
      <c r="A9" s="59"/>
      <c r="B9" s="63"/>
      <c r="C9" s="61"/>
    </row>
    <row r="10" spans="1:3" ht="30" x14ac:dyDescent="0.2">
      <c r="A10" s="59"/>
      <c r="B10" s="63" t="s">
        <v>75</v>
      </c>
      <c r="C10" s="61"/>
    </row>
    <row r="11" spans="1:3" ht="15" x14ac:dyDescent="0.2">
      <c r="A11" s="59"/>
      <c r="B11" s="63"/>
      <c r="C11" s="61"/>
    </row>
    <row r="12" spans="1:3" ht="30" x14ac:dyDescent="0.2">
      <c r="A12" s="59"/>
      <c r="B12" s="63" t="s">
        <v>76</v>
      </c>
      <c r="C12" s="61"/>
    </row>
    <row r="13" spans="1:3" ht="15" x14ac:dyDescent="0.2">
      <c r="A13" s="59"/>
      <c r="B13" s="63"/>
      <c r="C13" s="61"/>
    </row>
    <row r="14" spans="1:3" ht="15.75" x14ac:dyDescent="0.25">
      <c r="A14" s="59"/>
      <c r="B14" s="64" t="s">
        <v>97</v>
      </c>
      <c r="C14" s="61"/>
    </row>
    <row r="15" spans="1:3" ht="14.25" x14ac:dyDescent="0.2">
      <c r="A15" s="59"/>
      <c r="B15" s="75" t="s">
        <v>107</v>
      </c>
      <c r="C15" s="61"/>
    </row>
    <row r="16" spans="1:3" ht="15" x14ac:dyDescent="0.2">
      <c r="A16" s="59"/>
      <c r="B16" s="65"/>
      <c r="C16" s="61"/>
    </row>
    <row r="17" spans="1:3" ht="15" x14ac:dyDescent="0.2">
      <c r="A17" s="59"/>
      <c r="B17" s="66" t="s">
        <v>98</v>
      </c>
      <c r="C17" s="61"/>
    </row>
    <row r="18" spans="1:3" ht="14.25" x14ac:dyDescent="0.2">
      <c r="A18" s="59"/>
      <c r="B18" s="59"/>
      <c r="C18" s="61"/>
    </row>
    <row r="19" spans="1:3" ht="14.25" x14ac:dyDescent="0.2">
      <c r="A19" s="59"/>
      <c r="B19" s="59"/>
      <c r="C19" s="61"/>
    </row>
  </sheetData>
  <hyperlinks>
    <hyperlink ref="B15" r:id="rId1" xr:uid="{5947262B-B169-45E2-BAB5-22DD7A7B3430}"/>
    <hyperlink ref="B4" r:id="rId2" xr:uid="{3C47A525-4EC5-4C23-BB4B-A6BA087BB8CC}"/>
  </hyperlinks>
  <pageMargins left="0.7" right="0.7" top="0.75" bottom="0.75" header="0.3" footer="0.3"/>
  <pageSetup orientation="landscape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21</vt:i4>
      </vt:variant>
    </vt:vector>
  </HeadingPairs>
  <TitlesOfParts>
    <vt:vector size="36" baseType="lpstr">
      <vt:lpstr>Week1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Events</vt:lpstr>
      <vt:lpstr>©</vt:lpstr>
      <vt:lpstr>events</vt:lpstr>
      <vt:lpstr>events_1</vt:lpstr>
      <vt:lpstr>events_2</vt:lpstr>
      <vt:lpstr>events_3</vt:lpstr>
      <vt:lpstr>events_4</vt:lpstr>
      <vt:lpstr>events_5</vt:lpstr>
      <vt:lpstr>events_6</vt:lpstr>
      <vt:lpstr>'10'!Print_Area</vt:lpstr>
      <vt:lpstr>'11'!Print_Area</vt:lpstr>
      <vt:lpstr>'12'!Print_Area</vt:lpstr>
      <vt:lpstr>'13'!Print_Area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Events!Print_Area</vt:lpstr>
      <vt:lpstr>Week1!Print_Area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Planner Template</dc:title>
  <dc:creator>Vertex42.com</dc:creator>
  <dc:description>(c) 2021 Vertex42 LLC. All Rights Reserved.</dc:description>
  <cp:lastModifiedBy>Vertex42.com Templates</cp:lastModifiedBy>
  <cp:lastPrinted>2021-03-15T20:05:35Z</cp:lastPrinted>
  <dcterms:created xsi:type="dcterms:W3CDTF">2007-03-07T00:27:45Z</dcterms:created>
  <dcterms:modified xsi:type="dcterms:W3CDTF">2021-03-15T20:10:19Z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2021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https://www.vertex42.com/calendars/weekly-planner.html</vt:lpwstr>
  </property>
</Properties>
</file>