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mc:AlternateContent xmlns:mc="http://schemas.openxmlformats.org/markup-compatibility/2006">
    <mc:Choice Requires="x15">
      <x15ac:absPath xmlns:x15ac="http://schemas.microsoft.com/office/spreadsheetml/2010/11/ac" url="C:\Users\Vertex42.com\Documents\VERTEX42\TEMPLATES\TEMPLATE - Retirement &amp; Savings\"/>
    </mc:Choice>
  </mc:AlternateContent>
  <xr:revisionPtr revIDLastSave="0" documentId="13_ncr:1_{E93EBA37-9DEF-4354-8B3D-4E7F4AC901C4}" xr6:coauthVersionLast="46" xr6:coauthVersionMax="46" xr10:uidLastSave="{00000000-0000-0000-0000-000000000000}"/>
  <bookViews>
    <workbookView xWindow="2610" yWindow="465" windowWidth="24705" windowHeight="14655" xr2:uid="{00000000-000D-0000-FFFF-FFFF00000000}"/>
  </bookViews>
  <sheets>
    <sheet name="WithdrawalCalculator" sheetId="1" r:id="rId1"/>
    <sheet name="Help" sheetId="9" r:id="rId2"/>
    <sheet name="©" sheetId="11" r:id="rId3"/>
  </sheets>
  <definedNames>
    <definedName name="cp">WithdrawalCalculator!$G$10</definedName>
    <definedName name="gper">WithdrawalCalculator!$G$12</definedName>
    <definedName name="inflation">WithdrawalCalculator!$D$13</definedName>
    <definedName name="P">WithdrawalCalculator!$D$6</definedName>
    <definedName name="ppy">WithdrawalCalculator!$G$10</definedName>
    <definedName name="_xlnm.Print_Area" localSheetId="0">OFFSET(WithdrawalCalculator!$A$1,0,0,ROW(WithdrawalCalculator!$A$26)+1+WithdrawalCalculator!$D$19,8)</definedName>
    <definedName name="_xlnm.Print_Titles" localSheetId="0">WithdrawalCalculator!$26:$26</definedName>
    <definedName name="rate">WithdrawalCalculator!$D$9</definedName>
    <definedName name="rper">WithdrawalCalculator!$G$9</definedName>
    <definedName name="solver_adj" localSheetId="0" hidden="1">WithdrawalCalculator!$D$9,WithdrawalCalculator!#REF!,WithdrawalCalculator!$D$6</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WithdrawalCalculator!#REF!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2</definedName>
    <definedName name="solver_val" localSheetId="0" hidden="1">1000</definedName>
    <definedName name="type">WithdrawalCalculator!$G$11</definedName>
    <definedName name="valuevx">42.314159</definedName>
    <definedName name="vertex42_copyright" hidden="1">"© 2013-2017 Vertex42 LLC"</definedName>
    <definedName name="vertex42_id" hidden="1">"retirement-withdrawal.xlsx"</definedName>
    <definedName name="vertex42_title" hidden="1">"Retirement Withdrawal Calculator"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1" l="1"/>
  <c r="C2" i="9"/>
  <c r="D16" i="1" l="1"/>
  <c r="D18" i="1" s="1"/>
  <c r="G11" i="1"/>
  <c r="G10" i="1"/>
  <c r="G12" i="1" s="1"/>
  <c r="C27" i="1"/>
  <c r="D17" i="1" l="1"/>
  <c r="G9" i="1"/>
  <c r="E27" i="1"/>
  <c r="B27" i="1" l="1"/>
  <c r="A28" i="1" s="1"/>
  <c r="G27" i="1"/>
  <c r="D28" i="1" l="1"/>
  <c r="E28" i="1" s="1"/>
  <c r="B28" i="1" l="1"/>
  <c r="C28" i="1"/>
  <c r="G28" i="1"/>
  <c r="A29" i="1" l="1"/>
  <c r="B29" i="1" s="1"/>
  <c r="C29" i="1" l="1"/>
  <c r="D29" i="1"/>
  <c r="E29" i="1" s="1"/>
  <c r="G29" i="1" s="1"/>
  <c r="A30" i="1" s="1"/>
  <c r="D30" i="1" l="1"/>
  <c r="E30" i="1" s="1"/>
  <c r="B30" i="1" l="1"/>
  <c r="C30" i="1"/>
  <c r="G30" i="1"/>
  <c r="A31" i="1" l="1"/>
  <c r="B31" i="1" s="1"/>
  <c r="C31" i="1" l="1"/>
  <c r="D31" i="1"/>
  <c r="E31" i="1" s="1"/>
  <c r="G31" i="1" s="1"/>
  <c r="A32" i="1" s="1"/>
  <c r="B32" i="1" l="1"/>
  <c r="C32" i="1" l="1"/>
  <c r="D32" i="1"/>
  <c r="E32" i="1" s="1"/>
  <c r="G32" i="1" s="1"/>
  <c r="A33" i="1" s="1"/>
  <c r="B33" i="1" l="1"/>
  <c r="C33" i="1" l="1"/>
  <c r="D33" i="1"/>
  <c r="E33" i="1" s="1"/>
  <c r="G33" i="1" s="1"/>
  <c r="A34" i="1" s="1"/>
  <c r="B34" i="1" l="1"/>
  <c r="C34" i="1" l="1"/>
  <c r="D34" i="1"/>
  <c r="E34" i="1" s="1"/>
  <c r="G34" i="1" s="1"/>
  <c r="A35" i="1" s="1"/>
  <c r="B35" i="1" l="1"/>
  <c r="D35" i="1" l="1"/>
  <c r="E35" i="1" s="1"/>
  <c r="G35" i="1" s="1"/>
  <c r="A36" i="1" s="1"/>
  <c r="C35" i="1"/>
  <c r="B36" i="1" l="1"/>
  <c r="C36" i="1"/>
  <c r="D36" i="1"/>
  <c r="E36" i="1" s="1"/>
  <c r="G36" i="1" s="1"/>
  <c r="A37" i="1" s="1"/>
  <c r="D37" i="1" l="1"/>
  <c r="E37" i="1" s="1"/>
  <c r="G37" i="1" s="1"/>
  <c r="A38" i="1" s="1"/>
  <c r="C37" i="1"/>
  <c r="B37" i="1"/>
  <c r="C38" i="1" l="1"/>
  <c r="D38" i="1"/>
  <c r="E38" i="1" s="1"/>
  <c r="G38" i="1" s="1"/>
  <c r="A39" i="1" s="1"/>
  <c r="B38" i="1"/>
  <c r="D39" i="1" l="1"/>
  <c r="E39" i="1" s="1"/>
  <c r="C39" i="1" l="1"/>
  <c r="B39" i="1"/>
  <c r="G39" i="1"/>
  <c r="A40" i="1" l="1"/>
  <c r="B40" i="1"/>
  <c r="C40" i="1" l="1"/>
  <c r="D40" i="1"/>
  <c r="E40" i="1" s="1"/>
  <c r="G40" i="1" s="1"/>
  <c r="A41" i="1" s="1"/>
  <c r="D41" i="1" l="1"/>
  <c r="E41" i="1" s="1"/>
  <c r="G41" i="1" s="1"/>
  <c r="C41" i="1"/>
  <c r="B41" i="1"/>
  <c r="A42" i="1" l="1"/>
  <c r="D42" i="1" s="1"/>
  <c r="E42" i="1" s="1"/>
  <c r="G42" i="1" s="1"/>
  <c r="C42" i="1" l="1"/>
  <c r="B42" i="1"/>
  <c r="A43" i="1" s="1"/>
  <c r="D43" i="1" l="1"/>
  <c r="E43" i="1" s="1"/>
  <c r="G43" i="1" s="1"/>
  <c r="A44" i="1" s="1"/>
  <c r="D44" i="1" s="1"/>
  <c r="E44" i="1" s="1"/>
  <c r="G44" i="1" s="1"/>
  <c r="C43" i="1"/>
  <c r="B43" i="1"/>
  <c r="B44" i="1" l="1"/>
  <c r="A45" i="1" s="1"/>
  <c r="C44" i="1"/>
  <c r="D45" i="1" l="1"/>
  <c r="E45" i="1" s="1"/>
  <c r="G45" i="1" s="1"/>
  <c r="A46" i="1" s="1"/>
  <c r="C46" i="1" s="1"/>
  <c r="C45" i="1"/>
  <c r="B45" i="1"/>
  <c r="D46" i="1" l="1"/>
  <c r="E46" i="1" s="1"/>
  <c r="G46" i="1" s="1"/>
  <c r="A47" i="1" s="1"/>
  <c r="C47" i="1" s="1"/>
  <c r="B46" i="1"/>
  <c r="B47" i="1" l="1"/>
  <c r="D47" i="1"/>
  <c r="E47" i="1" s="1"/>
  <c r="G47" i="1" s="1"/>
  <c r="A48" i="1" s="1"/>
  <c r="D48" i="1" s="1"/>
  <c r="E48" i="1" s="1"/>
  <c r="G48" i="1" s="1"/>
  <c r="B48" i="1" l="1"/>
  <c r="A49" i="1" s="1"/>
  <c r="C48" i="1"/>
  <c r="C49" i="1" l="1"/>
  <c r="B49" i="1"/>
  <c r="D49" i="1"/>
  <c r="E49" i="1" s="1"/>
  <c r="G49" i="1" s="1"/>
  <c r="A50" i="1" l="1"/>
  <c r="D50" i="1" s="1"/>
  <c r="E50" i="1" s="1"/>
  <c r="G50" i="1" s="1"/>
  <c r="B50" i="1" l="1"/>
  <c r="C50" i="1"/>
  <c r="A51" i="1"/>
  <c r="D51" i="1" s="1"/>
  <c r="E51" i="1" s="1"/>
  <c r="G51" i="1" s="1"/>
  <c r="C51" i="1" l="1"/>
  <c r="B51" i="1"/>
  <c r="A52" i="1" s="1"/>
  <c r="C52" i="1" l="1"/>
  <c r="B52" i="1"/>
  <c r="D52" i="1"/>
  <c r="E52" i="1" s="1"/>
  <c r="G52" i="1" s="1"/>
  <c r="A53" i="1" s="1"/>
  <c r="D53" i="1" s="1"/>
  <c r="E53" i="1" s="1"/>
  <c r="G53" i="1" s="1"/>
  <c r="C53" i="1" l="1"/>
  <c r="B53" i="1"/>
  <c r="A54" i="1" s="1"/>
  <c r="C54" i="1" l="1"/>
  <c r="B54" i="1"/>
  <c r="D54" i="1"/>
  <c r="E54" i="1" s="1"/>
  <c r="G54" i="1" s="1"/>
  <c r="A55" i="1" s="1"/>
  <c r="B55" i="1" s="1"/>
  <c r="D55" i="1" l="1"/>
  <c r="E55" i="1" s="1"/>
  <c r="G55" i="1" s="1"/>
  <c r="A56" i="1" s="1"/>
  <c r="D56" i="1" s="1"/>
  <c r="E56" i="1" s="1"/>
  <c r="G56" i="1" s="1"/>
  <c r="C55" i="1"/>
  <c r="C56" i="1" l="1"/>
  <c r="B56" i="1"/>
  <c r="A57" i="1" s="1"/>
  <c r="B57" i="1" l="1"/>
  <c r="C57" i="1"/>
  <c r="D57" i="1"/>
  <c r="E57" i="1" s="1"/>
  <c r="G57" i="1" s="1"/>
  <c r="A58" i="1" s="1"/>
  <c r="B58" i="1" s="1"/>
  <c r="C58" i="1" l="1"/>
  <c r="D58" i="1"/>
  <c r="E58" i="1" s="1"/>
  <c r="G58" i="1" s="1"/>
  <c r="A59" i="1" s="1"/>
  <c r="C59" i="1" s="1"/>
  <c r="D59" i="1" l="1"/>
  <c r="E59" i="1" s="1"/>
  <c r="G59" i="1" s="1"/>
  <c r="A60" i="1" s="1"/>
  <c r="B60" i="1" s="1"/>
  <c r="B59" i="1"/>
  <c r="C60" i="1" l="1"/>
  <c r="D60" i="1"/>
  <c r="E60" i="1" s="1"/>
  <c r="G60" i="1" s="1"/>
  <c r="A61" i="1" s="1"/>
  <c r="C61" i="1" s="1"/>
  <c r="B61" i="1" l="1"/>
  <c r="D61" i="1"/>
  <c r="E61" i="1" s="1"/>
  <c r="G61" i="1" s="1"/>
  <c r="A62" i="1" s="1"/>
  <c r="B62" i="1" s="1"/>
  <c r="D62" i="1" l="1"/>
  <c r="E62" i="1" s="1"/>
  <c r="G62" i="1" s="1"/>
  <c r="A63" i="1" s="1"/>
  <c r="D63" i="1" s="1"/>
  <c r="E63" i="1" s="1"/>
  <c r="G63" i="1" s="1"/>
  <c r="C62" i="1"/>
  <c r="B63" i="1" l="1"/>
  <c r="A64" i="1" s="1"/>
  <c r="D64" i="1" s="1"/>
  <c r="E64" i="1" s="1"/>
  <c r="G64" i="1" s="1"/>
  <c r="C63" i="1"/>
  <c r="B64" i="1" l="1"/>
  <c r="A65" i="1" s="1"/>
  <c r="C64" i="1"/>
  <c r="B65" i="1" l="1"/>
  <c r="D65" i="1"/>
  <c r="E65" i="1" s="1"/>
  <c r="G65" i="1" s="1"/>
  <c r="A66" i="1" s="1"/>
  <c r="C66" i="1" s="1"/>
  <c r="C65" i="1"/>
  <c r="D66" i="1" l="1"/>
  <c r="E66" i="1" s="1"/>
  <c r="G66" i="1" s="1"/>
  <c r="B66" i="1"/>
  <c r="A67" i="1" l="1"/>
  <c r="C67" i="1" s="1"/>
  <c r="D67" i="1" l="1"/>
  <c r="E67" i="1" s="1"/>
  <c r="G67" i="1" s="1"/>
  <c r="B67" i="1"/>
  <c r="A68" i="1" l="1"/>
  <c r="C68" i="1" s="1"/>
  <c r="B68" i="1"/>
  <c r="D68" i="1"/>
  <c r="E68" i="1" s="1"/>
  <c r="G68" i="1" s="1"/>
  <c r="A69" i="1" s="1"/>
  <c r="D69" i="1" s="1"/>
  <c r="E69" i="1" s="1"/>
  <c r="G69" i="1" s="1"/>
  <c r="C69" i="1" l="1"/>
  <c r="B69" i="1"/>
  <c r="A70" i="1" s="1"/>
  <c r="D70" i="1" s="1"/>
  <c r="E70" i="1" s="1"/>
  <c r="G70" i="1" s="1"/>
  <c r="C70" i="1" l="1"/>
  <c r="B70" i="1"/>
  <c r="A71" i="1" s="1"/>
  <c r="D71" i="1" l="1"/>
  <c r="E71" i="1" s="1"/>
  <c r="G71" i="1" s="1"/>
  <c r="C71" i="1"/>
  <c r="B71" i="1"/>
  <c r="A72" i="1" l="1"/>
  <c r="C72" i="1" l="1"/>
  <c r="D72" i="1"/>
  <c r="E72" i="1" s="1"/>
  <c r="G72" i="1" s="1"/>
  <c r="A73" i="1" s="1"/>
  <c r="B72" i="1"/>
  <c r="B73" i="1" l="1"/>
  <c r="D73" i="1"/>
  <c r="E73" i="1" s="1"/>
  <c r="G73" i="1" s="1"/>
  <c r="A74" i="1" s="1"/>
  <c r="C73" i="1"/>
  <c r="D74" i="1" l="1"/>
  <c r="B74" i="1"/>
  <c r="E74" i="1"/>
  <c r="G74" i="1" s="1"/>
  <c r="A75" i="1" s="1"/>
  <c r="C74" i="1"/>
  <c r="C75" i="1" l="1"/>
  <c r="B75" i="1"/>
  <c r="D75" i="1"/>
  <c r="E75" i="1" s="1"/>
  <c r="G75" i="1" s="1"/>
  <c r="A76" i="1" s="1"/>
  <c r="C76" i="1" l="1"/>
  <c r="B76" i="1"/>
  <c r="D76" i="1"/>
  <c r="E76" i="1" s="1"/>
  <c r="G76" i="1" s="1"/>
  <c r="A77" i="1" s="1"/>
  <c r="D77" i="1" l="1"/>
  <c r="E77" i="1" s="1"/>
  <c r="G77" i="1" s="1"/>
  <c r="C77" i="1"/>
  <c r="B77" i="1"/>
  <c r="A78" i="1" l="1"/>
  <c r="D78" i="1" l="1"/>
  <c r="E78" i="1" s="1"/>
  <c r="G78" i="1" s="1"/>
  <c r="A79" i="1" s="1"/>
  <c r="C78" i="1"/>
  <c r="B78" i="1"/>
  <c r="C79" i="1" l="1"/>
  <c r="B79" i="1"/>
  <c r="D79" i="1"/>
  <c r="E79" i="1" s="1"/>
  <c r="G79" i="1" s="1"/>
  <c r="A80" i="1" s="1"/>
  <c r="C80" i="1" l="1"/>
  <c r="D80" i="1"/>
  <c r="E80" i="1" s="1"/>
  <c r="G80" i="1" s="1"/>
  <c r="A81" i="1" s="1"/>
  <c r="B80" i="1"/>
  <c r="B81" i="1" l="1"/>
  <c r="C81" i="1"/>
  <c r="D81" i="1"/>
  <c r="E81" i="1" s="1"/>
  <c r="G81" i="1" s="1"/>
  <c r="A82" i="1" s="1"/>
  <c r="C82" i="1" l="1"/>
  <c r="B82" i="1"/>
  <c r="D82" i="1"/>
  <c r="E82" i="1" s="1"/>
  <c r="G82" i="1" s="1"/>
  <c r="A83" i="1" s="1"/>
  <c r="D83" i="1" l="1"/>
  <c r="E83" i="1" s="1"/>
  <c r="G83" i="1" s="1"/>
  <c r="B83" i="1"/>
  <c r="C83" i="1"/>
  <c r="A84" i="1" l="1"/>
  <c r="D84" i="1" l="1"/>
  <c r="E84" i="1" s="1"/>
  <c r="G84" i="1" s="1"/>
  <c r="A85" i="1" s="1"/>
  <c r="C84" i="1"/>
  <c r="B84" i="1"/>
  <c r="B85" i="1" l="1"/>
  <c r="D85" i="1"/>
  <c r="E85" i="1" s="1"/>
  <c r="G85" i="1" s="1"/>
  <c r="A86" i="1" s="1"/>
  <c r="C85" i="1"/>
  <c r="D86" i="1" l="1"/>
  <c r="E86" i="1" s="1"/>
  <c r="G86" i="1" s="1"/>
  <c r="A87" i="1" s="1"/>
  <c r="C86" i="1"/>
  <c r="B86" i="1"/>
  <c r="D87" i="1" l="1"/>
  <c r="E87" i="1" s="1"/>
  <c r="G87" i="1" s="1"/>
  <c r="A88" i="1" s="1"/>
  <c r="D88" i="1" s="1"/>
  <c r="B87" i="1"/>
  <c r="C87" i="1"/>
  <c r="C88" i="1" l="1"/>
  <c r="B88" i="1"/>
  <c r="E88" i="1"/>
  <c r="G88" i="1" s="1"/>
  <c r="A89" i="1" s="1"/>
  <c r="B89" i="1" s="1"/>
  <c r="C89" i="1" l="1"/>
  <c r="D89" i="1"/>
  <c r="E89" i="1" s="1"/>
  <c r="G89" i="1" s="1"/>
  <c r="A90" i="1" s="1"/>
  <c r="B90" i="1" l="1"/>
  <c r="C90" i="1" l="1"/>
  <c r="D90" i="1"/>
  <c r="E90" i="1" s="1"/>
  <c r="G90" i="1" s="1"/>
  <c r="A91" i="1" s="1"/>
  <c r="B91" i="1" l="1"/>
  <c r="D91" i="1" l="1"/>
  <c r="C91" i="1"/>
  <c r="E91" i="1"/>
  <c r="G91" i="1" s="1"/>
  <c r="A92" i="1" s="1"/>
  <c r="B92" i="1" l="1"/>
  <c r="C92" i="1" l="1"/>
  <c r="D92" i="1"/>
  <c r="E92" i="1" s="1"/>
  <c r="G92" i="1" s="1"/>
  <c r="A93" i="1" s="1"/>
  <c r="B93" i="1" l="1"/>
  <c r="C93" i="1" l="1"/>
  <c r="D93" i="1"/>
  <c r="E93" i="1" s="1"/>
  <c r="G93" i="1" s="1"/>
  <c r="A94" i="1" s="1"/>
  <c r="B94" i="1" l="1"/>
  <c r="D94" i="1" l="1"/>
  <c r="E94" i="1" s="1"/>
  <c r="G94" i="1" s="1"/>
  <c r="A95" i="1" s="1"/>
  <c r="C94" i="1"/>
  <c r="B95" i="1" l="1"/>
  <c r="C95" i="1" l="1"/>
  <c r="D95" i="1"/>
  <c r="E95" i="1" s="1"/>
  <c r="G95" i="1" s="1"/>
  <c r="A96" i="1" s="1"/>
  <c r="B96" i="1" l="1"/>
  <c r="C96" i="1" l="1"/>
  <c r="D96" i="1"/>
  <c r="E96" i="1" s="1"/>
  <c r="G96" i="1" s="1"/>
  <c r="A97" i="1" s="1"/>
  <c r="B97" i="1" l="1"/>
  <c r="C97" i="1" l="1"/>
  <c r="D97" i="1"/>
  <c r="E97" i="1" s="1"/>
  <c r="G97" i="1" s="1"/>
  <c r="A98" i="1" s="1"/>
  <c r="B98" i="1" l="1"/>
  <c r="D98" i="1" l="1"/>
  <c r="E98" i="1" s="1"/>
  <c r="G98" i="1" s="1"/>
  <c r="A99" i="1" s="1"/>
  <c r="C98" i="1"/>
  <c r="B99" i="1" l="1"/>
  <c r="D99" i="1" l="1"/>
  <c r="E99" i="1" s="1"/>
  <c r="G99" i="1" s="1"/>
  <c r="A100" i="1" s="1"/>
  <c r="C99" i="1"/>
  <c r="B100" i="1" l="1"/>
  <c r="D100" i="1" l="1"/>
  <c r="E100" i="1" s="1"/>
  <c r="G100" i="1" s="1"/>
  <c r="A101" i="1" s="1"/>
  <c r="C100" i="1"/>
  <c r="B101" i="1" l="1"/>
  <c r="C101" i="1" l="1"/>
  <c r="D101" i="1"/>
  <c r="E101" i="1" s="1"/>
  <c r="G101" i="1" s="1"/>
  <c r="A102" i="1" s="1"/>
  <c r="B102" i="1" l="1"/>
  <c r="C102" i="1" l="1"/>
  <c r="D102" i="1"/>
  <c r="E102" i="1" s="1"/>
  <c r="G102" i="1" s="1"/>
  <c r="A103" i="1" s="1"/>
  <c r="B103" i="1" l="1"/>
  <c r="C103" i="1" l="1"/>
  <c r="D103" i="1"/>
  <c r="E103" i="1" s="1"/>
  <c r="G103" i="1" s="1"/>
  <c r="A104" i="1" s="1"/>
  <c r="D104" i="1" l="1"/>
  <c r="C104" i="1" l="1"/>
  <c r="B104" i="1"/>
  <c r="E104" i="1"/>
  <c r="G104" i="1" s="1"/>
  <c r="A105" i="1" s="1"/>
  <c r="B105" i="1" l="1"/>
  <c r="D105" i="1" l="1"/>
  <c r="E105" i="1" s="1"/>
  <c r="G105" i="1" s="1"/>
  <c r="A106" i="1" s="1"/>
  <c r="C105" i="1"/>
  <c r="C106" i="1" l="1"/>
  <c r="B106" i="1" l="1"/>
  <c r="D106" i="1"/>
  <c r="E106" i="1" s="1"/>
  <c r="G106" i="1" s="1"/>
  <c r="A107" i="1" s="1"/>
  <c r="B107" i="1" l="1"/>
  <c r="D107" i="1"/>
  <c r="C107" i="1" l="1"/>
  <c r="E107" i="1"/>
  <c r="G107" i="1" s="1"/>
  <c r="A108" i="1" s="1"/>
  <c r="C108" i="1" l="1"/>
  <c r="B108" i="1" l="1"/>
  <c r="D108" i="1"/>
  <c r="E108" i="1" s="1"/>
  <c r="G108" i="1" s="1"/>
  <c r="A109" i="1" s="1"/>
  <c r="B109" i="1" l="1"/>
  <c r="C109" i="1" l="1"/>
  <c r="D109" i="1"/>
  <c r="E109" i="1" s="1"/>
  <c r="G109" i="1" s="1"/>
  <c r="A110" i="1" s="1"/>
  <c r="B110" i="1" l="1"/>
  <c r="D110" i="1" l="1"/>
  <c r="E110" i="1" s="1"/>
  <c r="G110" i="1" s="1"/>
  <c r="A111" i="1" s="1"/>
  <c r="C110" i="1"/>
  <c r="D111" i="1" l="1"/>
  <c r="B111" i="1" l="1"/>
  <c r="C111" i="1"/>
  <c r="E111" i="1"/>
  <c r="G111" i="1" s="1"/>
  <c r="A112" i="1" s="1"/>
  <c r="B112" i="1" l="1"/>
  <c r="C112" i="1" l="1"/>
  <c r="D112" i="1"/>
  <c r="E112" i="1" s="1"/>
  <c r="G112" i="1" s="1"/>
  <c r="A113" i="1" s="1"/>
  <c r="B113" i="1" l="1"/>
  <c r="D113" i="1" l="1"/>
  <c r="C113" i="1"/>
  <c r="E113" i="1"/>
  <c r="G113" i="1" s="1"/>
  <c r="A114" i="1" s="1"/>
  <c r="B114" i="1" l="1"/>
  <c r="C114" i="1" l="1"/>
  <c r="D114" i="1"/>
  <c r="E114" i="1" s="1"/>
  <c r="G114" i="1" s="1"/>
  <c r="A115" i="1" s="1"/>
  <c r="B115" i="1" l="1"/>
  <c r="C115" i="1"/>
  <c r="D115" i="1"/>
  <c r="E115" i="1" l="1"/>
  <c r="G115" i="1" s="1"/>
  <c r="A116" i="1" s="1"/>
  <c r="B116" i="1" l="1"/>
  <c r="C116" i="1" l="1"/>
  <c r="D116" i="1"/>
  <c r="E116" i="1" s="1"/>
  <c r="G116" i="1" s="1"/>
  <c r="A117" i="1" s="1"/>
  <c r="B117" i="1" l="1"/>
  <c r="C117" i="1" l="1"/>
  <c r="D117" i="1"/>
  <c r="E117" i="1" s="1"/>
  <c r="G117" i="1" s="1"/>
  <c r="A118" i="1" s="1"/>
  <c r="B118" i="1" l="1"/>
  <c r="C118" i="1" l="1"/>
  <c r="D118" i="1"/>
  <c r="E118" i="1" s="1"/>
  <c r="G118" i="1" s="1"/>
  <c r="A119" i="1" s="1"/>
  <c r="B119" i="1" l="1"/>
  <c r="D119" i="1" l="1"/>
  <c r="C119" i="1"/>
  <c r="E119" i="1"/>
  <c r="G119" i="1" s="1"/>
  <c r="A120" i="1" s="1"/>
  <c r="B120" i="1" l="1"/>
  <c r="D120" i="1" l="1"/>
  <c r="E120" i="1" s="1"/>
  <c r="G120" i="1" s="1"/>
  <c r="A121" i="1" s="1"/>
  <c r="C120" i="1"/>
  <c r="B121" i="1" l="1"/>
  <c r="D121" i="1" l="1"/>
  <c r="C121" i="1"/>
  <c r="E121" i="1"/>
  <c r="G121" i="1" s="1"/>
  <c r="A122" i="1" s="1"/>
  <c r="B122" i="1" l="1"/>
  <c r="D122" i="1" l="1"/>
  <c r="C122" i="1"/>
  <c r="E122" i="1"/>
  <c r="G122" i="1" s="1"/>
  <c r="A123" i="1" s="1"/>
  <c r="B123" i="1" l="1"/>
  <c r="C123" i="1" l="1"/>
  <c r="D123" i="1"/>
  <c r="E123" i="1" s="1"/>
  <c r="G123" i="1" s="1"/>
  <c r="A124" i="1" s="1"/>
  <c r="B124" i="1" l="1"/>
  <c r="D124" i="1" l="1"/>
  <c r="E124" i="1" s="1"/>
  <c r="G124" i="1" s="1"/>
  <c r="A125" i="1" s="1"/>
  <c r="C124" i="1"/>
  <c r="B125" i="1" l="1"/>
  <c r="D125" i="1" l="1"/>
  <c r="E125" i="1" s="1"/>
  <c r="G125" i="1" s="1"/>
  <c r="A126" i="1" s="1"/>
  <c r="C125" i="1"/>
  <c r="B126" i="1" l="1"/>
  <c r="D126" i="1"/>
  <c r="C126" i="1"/>
  <c r="E126" i="1" l="1"/>
  <c r="G126" i="1" s="1"/>
  <c r="A127" i="1" s="1"/>
  <c r="B127" i="1" l="1"/>
  <c r="C127" i="1" l="1"/>
  <c r="D127" i="1"/>
  <c r="E127" i="1" s="1"/>
  <c r="G127" i="1" s="1"/>
  <c r="A128" i="1" s="1"/>
  <c r="B128" i="1" l="1"/>
  <c r="D128" i="1" l="1"/>
  <c r="C128" i="1"/>
  <c r="E128" i="1"/>
  <c r="G128" i="1" s="1"/>
  <c r="A129" i="1" s="1"/>
  <c r="B129" i="1" l="1"/>
  <c r="D129" i="1" l="1"/>
  <c r="C129" i="1"/>
  <c r="E129" i="1"/>
  <c r="G129" i="1" s="1"/>
  <c r="A130" i="1" s="1"/>
  <c r="B130" i="1" l="1"/>
  <c r="D130" i="1" l="1"/>
  <c r="E130" i="1" s="1"/>
  <c r="G130" i="1" s="1"/>
  <c r="A131" i="1" s="1"/>
  <c r="C130" i="1"/>
  <c r="B131" i="1" l="1"/>
  <c r="D131" i="1" l="1"/>
  <c r="C131" i="1"/>
  <c r="E131" i="1"/>
  <c r="G131" i="1" s="1"/>
  <c r="A132" i="1" s="1"/>
  <c r="B132" i="1" l="1"/>
  <c r="C132" i="1" l="1"/>
  <c r="D132" i="1"/>
  <c r="E132" i="1" s="1"/>
  <c r="G132" i="1" s="1"/>
  <c r="A133" i="1" s="1"/>
  <c r="B133" i="1" l="1"/>
  <c r="D133" i="1" l="1"/>
  <c r="E133" i="1" s="1"/>
  <c r="G133" i="1" s="1"/>
  <c r="A134" i="1" s="1"/>
  <c r="C133" i="1"/>
  <c r="B134" i="1" l="1"/>
  <c r="D134" i="1" l="1"/>
  <c r="E134" i="1" s="1"/>
  <c r="G134" i="1" s="1"/>
  <c r="A135" i="1" s="1"/>
  <c r="C134" i="1"/>
  <c r="B135" i="1" l="1"/>
  <c r="D135" i="1" l="1"/>
  <c r="E135" i="1" s="1"/>
  <c r="G135" i="1" s="1"/>
  <c r="A136" i="1" s="1"/>
  <c r="C135" i="1"/>
  <c r="B136" i="1" l="1"/>
  <c r="D136" i="1" l="1"/>
  <c r="C136" i="1"/>
  <c r="E136" i="1"/>
  <c r="G136" i="1" s="1"/>
  <c r="A137" i="1" s="1"/>
  <c r="B137" i="1" l="1"/>
  <c r="D137" i="1" l="1"/>
  <c r="C137" i="1"/>
  <c r="E137" i="1"/>
  <c r="G137" i="1" s="1"/>
  <c r="A138" i="1" s="1"/>
  <c r="B138" i="1" l="1"/>
  <c r="D138" i="1" l="1"/>
  <c r="E138" i="1" s="1"/>
  <c r="G138" i="1" s="1"/>
  <c r="A139" i="1" s="1"/>
  <c r="C138" i="1"/>
  <c r="B139" i="1" l="1"/>
  <c r="C139" i="1" l="1"/>
  <c r="D139" i="1"/>
  <c r="E139" i="1" s="1"/>
  <c r="G139" i="1" s="1"/>
  <c r="A140" i="1" s="1"/>
  <c r="B140" i="1" l="1"/>
  <c r="C140" i="1" l="1"/>
  <c r="D140" i="1"/>
  <c r="E140" i="1" s="1"/>
  <c r="G140" i="1" s="1"/>
  <c r="A141" i="1" s="1"/>
  <c r="B141" i="1" l="1"/>
  <c r="D141" i="1" l="1"/>
  <c r="C141" i="1"/>
  <c r="E141" i="1"/>
  <c r="G141" i="1" s="1"/>
  <c r="A142" i="1" s="1"/>
  <c r="B142" i="1" l="1"/>
  <c r="C142" i="1" l="1"/>
  <c r="D142" i="1"/>
  <c r="E142" i="1" s="1"/>
  <c r="G142" i="1" s="1"/>
  <c r="A143" i="1" s="1"/>
  <c r="B143" i="1" l="1"/>
  <c r="C143" i="1" l="1"/>
  <c r="D143" i="1"/>
  <c r="E143" i="1" s="1"/>
  <c r="G143" i="1" s="1"/>
  <c r="A144" i="1" s="1"/>
  <c r="B144" i="1" l="1"/>
  <c r="C144" i="1"/>
  <c r="D144" i="1"/>
  <c r="E144" i="1" l="1"/>
  <c r="G144" i="1" s="1"/>
  <c r="A145" i="1" s="1"/>
  <c r="B145" i="1" l="1"/>
  <c r="C145" i="1" l="1"/>
  <c r="D145" i="1"/>
  <c r="E145" i="1" s="1"/>
  <c r="G145" i="1" s="1"/>
  <c r="A146" i="1" s="1"/>
  <c r="B146" i="1" l="1"/>
  <c r="D146" i="1" l="1"/>
  <c r="E146" i="1" s="1"/>
  <c r="G146" i="1" s="1"/>
  <c r="A147" i="1" s="1"/>
  <c r="C146" i="1"/>
  <c r="B147" i="1" l="1"/>
  <c r="D147" i="1" l="1"/>
  <c r="C147" i="1"/>
  <c r="E147" i="1"/>
  <c r="G147" i="1" s="1"/>
  <c r="A148" i="1" s="1"/>
  <c r="B148" i="1" l="1"/>
  <c r="C148" i="1" l="1"/>
  <c r="D148" i="1"/>
  <c r="E148" i="1" s="1"/>
  <c r="G148" i="1" s="1"/>
  <c r="A149" i="1" s="1"/>
  <c r="B149" i="1" l="1"/>
  <c r="C149" i="1"/>
  <c r="D149" i="1" l="1"/>
  <c r="E149" i="1" s="1"/>
  <c r="G149" i="1" s="1"/>
  <c r="A150" i="1" s="1"/>
  <c r="B150" i="1" l="1"/>
  <c r="C150" i="1" l="1"/>
  <c r="D150" i="1"/>
  <c r="E150" i="1" s="1"/>
  <c r="G150" i="1" s="1"/>
  <c r="A151" i="1" s="1"/>
  <c r="B151" i="1" l="1"/>
  <c r="D151" i="1" l="1"/>
  <c r="C151" i="1"/>
  <c r="E151" i="1"/>
  <c r="G151" i="1" s="1"/>
  <c r="A152" i="1" s="1"/>
  <c r="B152" i="1" l="1"/>
  <c r="D152" i="1" l="1"/>
  <c r="E152" i="1" s="1"/>
  <c r="G152" i="1" s="1"/>
  <c r="A153" i="1" s="1"/>
  <c r="C152" i="1"/>
  <c r="B153" i="1" l="1"/>
  <c r="C153" i="1" l="1"/>
  <c r="D153" i="1"/>
  <c r="E153" i="1" s="1"/>
  <c r="G153" i="1" s="1"/>
  <c r="A154" i="1" s="1"/>
  <c r="B154" i="1" l="1"/>
  <c r="C154" i="1" l="1"/>
  <c r="D154" i="1"/>
  <c r="E154" i="1" s="1"/>
  <c r="G154" i="1" s="1"/>
  <c r="A155" i="1" s="1"/>
  <c r="C155" i="1" l="1"/>
  <c r="B155" i="1" l="1"/>
  <c r="D155" i="1"/>
  <c r="E155" i="1" s="1"/>
  <c r="G155" i="1" s="1"/>
  <c r="A156" i="1" s="1"/>
  <c r="B156" i="1" l="1"/>
  <c r="D156" i="1" l="1"/>
  <c r="C156" i="1"/>
  <c r="E156" i="1"/>
  <c r="G156" i="1" s="1"/>
  <c r="A157" i="1" s="1"/>
  <c r="B157" i="1" l="1"/>
  <c r="D157" i="1" l="1"/>
  <c r="E157" i="1" s="1"/>
  <c r="G157" i="1" s="1"/>
  <c r="A158" i="1" s="1"/>
  <c r="C157" i="1"/>
  <c r="B158" i="1" l="1"/>
  <c r="D158" i="1" l="1"/>
  <c r="E158" i="1" s="1"/>
  <c r="G158" i="1" s="1"/>
  <c r="A159" i="1" s="1"/>
  <c r="C158" i="1"/>
  <c r="C159" i="1" l="1"/>
  <c r="B159" i="1" l="1"/>
  <c r="D159" i="1"/>
  <c r="E159" i="1" s="1"/>
  <c r="G159" i="1" s="1"/>
  <c r="A160" i="1" s="1"/>
  <c r="B160" i="1" l="1"/>
  <c r="C160" i="1" l="1"/>
  <c r="D160" i="1"/>
  <c r="E160" i="1" s="1"/>
  <c r="G160" i="1" s="1"/>
  <c r="A161" i="1" s="1"/>
  <c r="B161" i="1" l="1"/>
  <c r="C161" i="1" l="1"/>
  <c r="D161" i="1"/>
  <c r="E161" i="1" s="1"/>
  <c r="G161" i="1" s="1"/>
  <c r="A162" i="1" s="1"/>
  <c r="B162" i="1" l="1"/>
  <c r="C162" i="1" l="1"/>
  <c r="D162" i="1"/>
  <c r="E162" i="1" s="1"/>
  <c r="G162" i="1" s="1"/>
  <c r="A163" i="1" s="1"/>
  <c r="B163" i="1" l="1"/>
  <c r="D163" i="1" l="1"/>
  <c r="E163" i="1" s="1"/>
  <c r="G163" i="1" s="1"/>
  <c r="A164" i="1" s="1"/>
  <c r="C163" i="1"/>
  <c r="B164" i="1" l="1"/>
  <c r="C164" i="1" l="1"/>
  <c r="D164" i="1"/>
  <c r="E164" i="1" s="1"/>
  <c r="G164" i="1" s="1"/>
  <c r="A165" i="1" s="1"/>
  <c r="B165" i="1" l="1"/>
  <c r="C165" i="1" l="1"/>
  <c r="D165" i="1"/>
  <c r="E165" i="1"/>
  <c r="G165" i="1" s="1"/>
  <c r="A166" i="1" s="1"/>
  <c r="B166" i="1" l="1"/>
  <c r="C166" i="1"/>
  <c r="D166" i="1" l="1"/>
  <c r="E166" i="1" s="1"/>
  <c r="G166" i="1" s="1"/>
  <c r="A167" i="1" s="1"/>
  <c r="C167" i="1" l="1"/>
  <c r="B167" i="1" l="1"/>
  <c r="D167" i="1"/>
  <c r="E167" i="1" s="1"/>
  <c r="G167" i="1" s="1"/>
  <c r="A168" i="1" s="1"/>
  <c r="B168" i="1" l="1"/>
  <c r="D168" i="1" l="1"/>
  <c r="C168" i="1"/>
  <c r="E168" i="1"/>
  <c r="G168" i="1" s="1"/>
  <c r="A169" i="1" s="1"/>
  <c r="C169" i="1" l="1"/>
  <c r="B169" i="1" l="1"/>
  <c r="D169" i="1"/>
  <c r="E169" i="1" s="1"/>
  <c r="G169" i="1" s="1"/>
  <c r="A170" i="1" s="1"/>
  <c r="B170" i="1" l="1"/>
  <c r="C170" i="1" l="1"/>
  <c r="D170" i="1"/>
  <c r="E170" i="1" s="1"/>
  <c r="G170" i="1" s="1"/>
  <c r="A171" i="1" s="1"/>
  <c r="B171" i="1" l="1"/>
  <c r="D171" i="1" l="1"/>
  <c r="C171" i="1"/>
  <c r="E171" i="1"/>
  <c r="G171" i="1" s="1"/>
  <c r="A172" i="1" s="1"/>
  <c r="C172" i="1" l="1"/>
  <c r="B172" i="1" l="1"/>
  <c r="D172" i="1"/>
  <c r="E172" i="1" s="1"/>
  <c r="G172" i="1" s="1"/>
  <c r="A173" i="1" s="1"/>
  <c r="B173" i="1" l="1"/>
  <c r="C173" i="1" l="1"/>
  <c r="D173" i="1"/>
  <c r="E173" i="1" s="1"/>
  <c r="G173" i="1" s="1"/>
  <c r="A174" i="1" s="1"/>
  <c r="C174" i="1" l="1"/>
  <c r="D174" i="1"/>
  <c r="E174" i="1" s="1"/>
  <c r="G174" i="1" s="1"/>
  <c r="A175" i="1" s="1"/>
  <c r="B174" i="1"/>
  <c r="D175" i="1" l="1"/>
  <c r="E175" i="1" s="1"/>
  <c r="G175" i="1" s="1"/>
  <c r="C175" i="1"/>
  <c r="B175" i="1"/>
  <c r="A176" i="1" l="1"/>
  <c r="D176" i="1" s="1"/>
  <c r="E176" i="1" s="1"/>
  <c r="G176" i="1" s="1"/>
  <c r="B176" i="1" l="1"/>
  <c r="A177" i="1" s="1"/>
  <c r="C176" i="1"/>
  <c r="D177" i="1" l="1"/>
  <c r="E177" i="1" s="1"/>
  <c r="G177" i="1" s="1"/>
  <c r="C177" i="1"/>
  <c r="B177" i="1"/>
  <c r="A178" i="1" l="1"/>
  <c r="C178" i="1" l="1"/>
  <c r="B178" i="1"/>
  <c r="D178" i="1"/>
  <c r="E178" i="1" s="1"/>
  <c r="G178" i="1" s="1"/>
  <c r="A179" i="1" s="1"/>
  <c r="D179" i="1" l="1"/>
  <c r="E179" i="1" s="1"/>
  <c r="G179" i="1" s="1"/>
  <c r="C179" i="1"/>
  <c r="B179" i="1"/>
  <c r="A180" i="1" l="1"/>
  <c r="D180" i="1" s="1"/>
  <c r="E180" i="1" s="1"/>
  <c r="G180" i="1" s="1"/>
  <c r="B180" i="1" l="1"/>
  <c r="A181" i="1" s="1"/>
  <c r="C180" i="1"/>
  <c r="C181" i="1" l="1"/>
  <c r="D181" i="1"/>
  <c r="E181" i="1" s="1"/>
  <c r="G181" i="1" s="1"/>
  <c r="A182" i="1" s="1"/>
  <c r="C182" i="1" s="1"/>
  <c r="B181" i="1"/>
  <c r="B182" i="1" l="1"/>
  <c r="D182" i="1"/>
  <c r="E182" i="1" s="1"/>
  <c r="G182" i="1" s="1"/>
  <c r="A183" i="1" s="1"/>
  <c r="C183" i="1" l="1"/>
  <c r="B183" i="1"/>
  <c r="D183" i="1"/>
  <c r="E183" i="1" s="1"/>
  <c r="G183" i="1" s="1"/>
  <c r="A184" i="1" s="1"/>
  <c r="B184" i="1" l="1"/>
  <c r="C184" i="1"/>
  <c r="D184" i="1"/>
  <c r="E184" i="1" s="1"/>
  <c r="G184" i="1" s="1"/>
  <c r="A185" i="1" s="1"/>
  <c r="B185" i="1" l="1"/>
  <c r="D185" i="1"/>
  <c r="E185" i="1" s="1"/>
  <c r="G185" i="1" s="1"/>
  <c r="A186" i="1" s="1"/>
  <c r="C185" i="1"/>
  <c r="C186" i="1" l="1"/>
  <c r="D186" i="1"/>
  <c r="E186" i="1" s="1"/>
  <c r="G186" i="1" s="1"/>
  <c r="B186" i="1"/>
  <c r="A187" i="1" l="1"/>
  <c r="B187" i="1" s="1"/>
  <c r="D187" i="1" l="1"/>
  <c r="E187" i="1" s="1"/>
  <c r="G187" i="1" s="1"/>
  <c r="A188" i="1" s="1"/>
  <c r="C188" i="1" s="1"/>
  <c r="C187" i="1"/>
  <c r="B188" i="1" l="1"/>
  <c r="D188" i="1"/>
  <c r="E188" i="1" s="1"/>
  <c r="G188" i="1" s="1"/>
  <c r="A189" i="1" l="1"/>
  <c r="C189" i="1" l="1"/>
  <c r="D189" i="1"/>
  <c r="E189" i="1" s="1"/>
  <c r="G189" i="1" s="1"/>
  <c r="A190" i="1" s="1"/>
  <c r="B190" i="1" s="1"/>
  <c r="B189" i="1"/>
  <c r="C190" i="1" l="1"/>
  <c r="D190" i="1"/>
  <c r="E190" i="1" s="1"/>
  <c r="G190" i="1" s="1"/>
  <c r="A191" i="1" s="1"/>
  <c r="D191" i="1" s="1"/>
  <c r="E191" i="1" s="1"/>
  <c r="G191" i="1" s="1"/>
  <c r="C191" i="1" l="1"/>
  <c r="B191" i="1"/>
  <c r="A192" i="1" s="1"/>
  <c r="D192" i="1" l="1"/>
  <c r="E192" i="1" s="1"/>
  <c r="G192" i="1" s="1"/>
  <c r="A193" i="1" s="1"/>
  <c r="B192" i="1"/>
  <c r="C192" i="1"/>
  <c r="D193" i="1" l="1"/>
  <c r="E193" i="1" s="1"/>
  <c r="G193" i="1" s="1"/>
  <c r="C193" i="1"/>
  <c r="B193" i="1"/>
  <c r="A194" i="1" l="1"/>
  <c r="C194" i="1" s="1"/>
  <c r="B194" i="1" l="1"/>
  <c r="D194" i="1"/>
  <c r="E194" i="1" s="1"/>
  <c r="G194" i="1" s="1"/>
  <c r="A195" i="1" s="1"/>
  <c r="D195" i="1" l="1"/>
  <c r="E195" i="1" s="1"/>
  <c r="G195" i="1" s="1"/>
  <c r="C195" i="1"/>
  <c r="B195" i="1"/>
  <c r="A196" i="1" l="1"/>
  <c r="C196" i="1" l="1"/>
  <c r="D196" i="1"/>
  <c r="E196" i="1" s="1"/>
  <c r="G196" i="1" s="1"/>
  <c r="A197" i="1" s="1"/>
  <c r="B196" i="1"/>
  <c r="C197" i="1" l="1"/>
  <c r="B197" i="1"/>
  <c r="D197" i="1"/>
  <c r="E197" i="1" s="1"/>
  <c r="G197" i="1" s="1"/>
  <c r="A198" i="1" s="1"/>
  <c r="D198" i="1" l="1"/>
  <c r="E198" i="1" s="1"/>
  <c r="G198" i="1" s="1"/>
  <c r="A199" i="1" s="1"/>
  <c r="C198" i="1"/>
  <c r="B198" i="1"/>
  <c r="C199" i="1" l="1"/>
  <c r="D199" i="1"/>
  <c r="E199" i="1" s="1"/>
  <c r="G199" i="1" s="1"/>
  <c r="B199" i="1"/>
  <c r="A200" i="1" l="1"/>
  <c r="B200" i="1"/>
  <c r="D200" i="1"/>
  <c r="E200" i="1" s="1"/>
  <c r="G200" i="1" s="1"/>
  <c r="A201" i="1" s="1"/>
  <c r="C200" i="1"/>
  <c r="C201" i="1" l="1"/>
  <c r="B201" i="1"/>
  <c r="D201" i="1"/>
  <c r="E201" i="1" s="1"/>
  <c r="G201" i="1" s="1"/>
  <c r="A202" i="1" l="1"/>
  <c r="D202" i="1" l="1"/>
  <c r="E202" i="1" s="1"/>
  <c r="G202" i="1" s="1"/>
  <c r="C202" i="1"/>
  <c r="B202" i="1"/>
  <c r="A203" i="1" l="1"/>
  <c r="C203" i="1" l="1"/>
  <c r="D203" i="1"/>
  <c r="E203" i="1" s="1"/>
  <c r="G203" i="1" s="1"/>
  <c r="A204" i="1" s="1"/>
  <c r="B203" i="1"/>
  <c r="C204" i="1" l="1"/>
  <c r="B204" i="1"/>
  <c r="D204" i="1"/>
  <c r="E204" i="1" s="1"/>
  <c r="G204" i="1" s="1"/>
  <c r="A205" i="1" l="1"/>
  <c r="C205" i="1" s="1"/>
  <c r="D205" i="1" l="1"/>
  <c r="E205" i="1" s="1"/>
  <c r="G205" i="1" s="1"/>
  <c r="A206" i="1" s="1"/>
  <c r="B205" i="1"/>
  <c r="C206" i="1" l="1"/>
  <c r="D206" i="1"/>
  <c r="E206" i="1" s="1"/>
  <c r="G206" i="1" s="1"/>
  <c r="B206" i="1"/>
  <c r="A207" i="1" l="1"/>
  <c r="B207" i="1" l="1"/>
  <c r="C207" i="1"/>
  <c r="D207" i="1"/>
  <c r="E207" i="1" s="1"/>
  <c r="G207" i="1" s="1"/>
  <c r="A208" i="1" s="1"/>
  <c r="C208" i="1" l="1"/>
  <c r="D208" i="1"/>
  <c r="E208" i="1" s="1"/>
  <c r="G208" i="1" s="1"/>
  <c r="B208" i="1"/>
  <c r="A209" i="1" l="1"/>
  <c r="C209" i="1" s="1"/>
  <c r="D209" i="1" l="1"/>
  <c r="E209" i="1" s="1"/>
  <c r="G209" i="1" s="1"/>
  <c r="A210" i="1" s="1"/>
  <c r="B209" i="1"/>
  <c r="C210" i="1" l="1"/>
  <c r="D210" i="1"/>
  <c r="E210" i="1" s="1"/>
  <c r="G210" i="1" s="1"/>
  <c r="A211" i="1" s="1"/>
  <c r="B210" i="1"/>
  <c r="C211" i="1" l="1"/>
  <c r="D211" i="1"/>
  <c r="E211" i="1" s="1"/>
  <c r="G211" i="1" s="1"/>
  <c r="A212" i="1" s="1"/>
  <c r="B211" i="1"/>
  <c r="D212" i="1" l="1"/>
  <c r="E212" i="1" s="1"/>
  <c r="G212" i="1" s="1"/>
  <c r="C212" i="1"/>
  <c r="B212" i="1"/>
  <c r="A213" i="1" l="1"/>
  <c r="B213" i="1" s="1"/>
  <c r="C213" i="1"/>
  <c r="D213" i="1" l="1"/>
  <c r="E213" i="1" s="1"/>
  <c r="G213" i="1" s="1"/>
  <c r="A214" i="1" s="1"/>
  <c r="C214" i="1" s="1"/>
  <c r="B214" i="1" l="1"/>
  <c r="D214" i="1"/>
  <c r="E214" i="1" s="1"/>
  <c r="G214" i="1" s="1"/>
  <c r="A215" i="1" s="1"/>
  <c r="B215" i="1" l="1"/>
  <c r="C215" i="1"/>
  <c r="D215" i="1"/>
  <c r="E215" i="1" s="1"/>
  <c r="G215" i="1" s="1"/>
  <c r="A216" i="1" l="1"/>
  <c r="D216" i="1" l="1"/>
  <c r="E216" i="1" s="1"/>
  <c r="G216" i="1" s="1"/>
  <c r="C216" i="1"/>
  <c r="B216" i="1"/>
  <c r="A217" i="1" l="1"/>
  <c r="C217" i="1" s="1"/>
  <c r="B217" i="1"/>
  <c r="D217" i="1" l="1"/>
  <c r="E217" i="1" s="1"/>
  <c r="G217" i="1" s="1"/>
  <c r="A218" i="1" s="1"/>
  <c r="D218" i="1" l="1"/>
  <c r="E218" i="1" s="1"/>
  <c r="G218" i="1" s="1"/>
  <c r="C218" i="1"/>
  <c r="B218" i="1"/>
  <c r="A219" i="1" l="1"/>
  <c r="C219" i="1" s="1"/>
  <c r="B219" i="1" l="1"/>
  <c r="D219" i="1"/>
  <c r="E219" i="1" s="1"/>
  <c r="G219" i="1" s="1"/>
  <c r="A220" i="1" s="1"/>
  <c r="B220" i="1" l="1"/>
  <c r="D220" i="1"/>
  <c r="E220" i="1" s="1"/>
  <c r="G220" i="1" s="1"/>
  <c r="A221" i="1" s="1"/>
  <c r="C220" i="1"/>
  <c r="C221" i="1" l="1"/>
  <c r="D221" i="1"/>
  <c r="E221" i="1" s="1"/>
  <c r="G221" i="1" s="1"/>
  <c r="A222" i="1" s="1"/>
  <c r="B221" i="1"/>
  <c r="D222" i="1" l="1"/>
  <c r="E222" i="1" s="1"/>
  <c r="G222" i="1" s="1"/>
  <c r="A223" i="1" s="1"/>
  <c r="C222" i="1"/>
  <c r="B222" i="1"/>
  <c r="D223" i="1" l="1"/>
  <c r="E223" i="1" s="1"/>
  <c r="G223" i="1" s="1"/>
  <c r="C223" i="1"/>
  <c r="B223" i="1"/>
  <c r="A224" i="1" l="1"/>
  <c r="C224" i="1" l="1"/>
  <c r="B224" i="1"/>
  <c r="D224" i="1"/>
  <c r="E224" i="1" s="1"/>
  <c r="G224" i="1" s="1"/>
  <c r="A225" i="1" s="1"/>
  <c r="D225" i="1" l="1"/>
  <c r="E225" i="1" s="1"/>
  <c r="G225" i="1" s="1"/>
  <c r="C225" i="1"/>
  <c r="B225" i="1"/>
  <c r="A226" i="1" l="1"/>
  <c r="D226" i="1" l="1"/>
  <c r="E226" i="1" s="1"/>
  <c r="G226" i="1" s="1"/>
  <c r="B226" i="1"/>
  <c r="C226" i="1"/>
  <c r="A227" i="1" l="1"/>
  <c r="D227" i="1" l="1"/>
  <c r="E227" i="1" s="1"/>
  <c r="G227" i="1" s="1"/>
  <c r="B227" i="1"/>
  <c r="C227" i="1"/>
  <c r="A228" i="1" l="1"/>
  <c r="D228" i="1" l="1"/>
  <c r="E228" i="1" s="1"/>
  <c r="G228" i="1" s="1"/>
  <c r="A229" i="1" s="1"/>
  <c r="C228" i="1"/>
  <c r="B228" i="1"/>
  <c r="C229" i="1" l="1"/>
  <c r="B229" i="1"/>
  <c r="D229" i="1"/>
  <c r="E229" i="1" s="1"/>
  <c r="G229" i="1" s="1"/>
  <c r="A230" i="1" s="1"/>
  <c r="B230" i="1" l="1"/>
  <c r="D230" i="1"/>
  <c r="E230" i="1" s="1"/>
  <c r="G230" i="1" s="1"/>
  <c r="A231" i="1" s="1"/>
  <c r="C230" i="1"/>
  <c r="C231" i="1" l="1"/>
  <c r="B231" i="1"/>
  <c r="D231" i="1"/>
  <c r="E231" i="1" s="1"/>
  <c r="G231" i="1" s="1"/>
  <c r="A232" i="1" s="1"/>
  <c r="C232" i="1" l="1"/>
  <c r="D232" i="1"/>
  <c r="E232" i="1" s="1"/>
  <c r="G232" i="1" s="1"/>
  <c r="B232" i="1"/>
  <c r="A233" i="1" l="1"/>
  <c r="D233" i="1" l="1"/>
  <c r="E233" i="1" s="1"/>
  <c r="G233" i="1" s="1"/>
  <c r="C233" i="1"/>
  <c r="B233" i="1"/>
  <c r="A234" i="1" l="1"/>
  <c r="C234" i="1" l="1"/>
  <c r="B234" i="1"/>
  <c r="D234" i="1"/>
  <c r="E234" i="1" s="1"/>
  <c r="G234" i="1" s="1"/>
  <c r="A235" i="1" s="1"/>
  <c r="D235" i="1" l="1"/>
  <c r="E235" i="1" s="1"/>
  <c r="G235" i="1" s="1"/>
  <c r="C235" i="1"/>
  <c r="B235" i="1"/>
  <c r="A236" i="1" l="1"/>
  <c r="D236" i="1" s="1"/>
  <c r="B236" i="1" l="1"/>
  <c r="E236" i="1"/>
  <c r="G236" i="1" s="1"/>
  <c r="A237" i="1" s="1"/>
  <c r="C237" i="1" s="1"/>
  <c r="C236" i="1"/>
  <c r="B237" i="1" l="1"/>
  <c r="D237" i="1"/>
  <c r="E237" i="1" s="1"/>
  <c r="G237" i="1" s="1"/>
  <c r="A238" i="1" s="1"/>
  <c r="B238" i="1" l="1"/>
  <c r="D238" i="1"/>
  <c r="C238" i="1"/>
  <c r="E238" i="1"/>
  <c r="G238" i="1" s="1"/>
  <c r="A239" i="1" s="1"/>
  <c r="C239" i="1" l="1"/>
  <c r="D239" i="1"/>
  <c r="E239" i="1" s="1"/>
  <c r="G239" i="1" s="1"/>
  <c r="B239" i="1"/>
  <c r="A240" i="1" l="1"/>
  <c r="C240" i="1" s="1"/>
  <c r="B240" i="1" l="1"/>
  <c r="D240" i="1"/>
  <c r="E240" i="1" s="1"/>
  <c r="G240" i="1" s="1"/>
  <c r="A241" i="1" s="1"/>
  <c r="D241" i="1" l="1"/>
  <c r="E241" i="1" s="1"/>
  <c r="G241" i="1" s="1"/>
  <c r="B241" i="1"/>
  <c r="C241" i="1"/>
  <c r="A242" i="1" l="1"/>
  <c r="D242" i="1" l="1"/>
  <c r="E242" i="1" s="1"/>
  <c r="G242" i="1" s="1"/>
  <c r="A243" i="1" s="1"/>
  <c r="C242" i="1"/>
  <c r="B242" i="1"/>
  <c r="C243" i="1" l="1"/>
  <c r="D243" i="1"/>
  <c r="E243" i="1" s="1"/>
  <c r="G243" i="1" s="1"/>
  <c r="B243" i="1"/>
  <c r="A244" i="1" l="1"/>
  <c r="C244" i="1" l="1"/>
  <c r="D244" i="1"/>
  <c r="E244" i="1" s="1"/>
  <c r="G244" i="1" s="1"/>
  <c r="B244" i="1"/>
  <c r="A245" i="1" l="1"/>
  <c r="C245" i="1" s="1"/>
  <c r="D245" i="1" l="1"/>
  <c r="E245" i="1" s="1"/>
  <c r="G245" i="1" s="1"/>
  <c r="A246" i="1" s="1"/>
  <c r="B245" i="1"/>
  <c r="D246" i="1" l="1"/>
  <c r="E246" i="1" s="1"/>
  <c r="G246" i="1" s="1"/>
  <c r="A247" i="1" s="1"/>
  <c r="C246" i="1"/>
  <c r="B246" i="1"/>
  <c r="D247" i="1" l="1"/>
  <c r="E247" i="1" s="1"/>
  <c r="G247" i="1" s="1"/>
  <c r="A248" i="1" s="1"/>
  <c r="B247" i="1"/>
  <c r="C247" i="1"/>
  <c r="C248" i="1" l="1"/>
  <c r="D248" i="1"/>
  <c r="E248" i="1" s="1"/>
  <c r="G248" i="1" s="1"/>
  <c r="B248" i="1"/>
  <c r="A249" i="1" l="1"/>
  <c r="D249" i="1" l="1"/>
  <c r="E249" i="1" s="1"/>
  <c r="G249" i="1" s="1"/>
  <c r="C249" i="1"/>
  <c r="B249" i="1"/>
  <c r="A250" i="1" l="1"/>
  <c r="C250" i="1" s="1"/>
  <c r="D250" i="1"/>
  <c r="E250" i="1" s="1"/>
  <c r="G250" i="1" s="1"/>
  <c r="A251" i="1" s="1"/>
  <c r="B250" i="1"/>
  <c r="B251" i="1" l="1"/>
  <c r="D251" i="1"/>
  <c r="E251" i="1" s="1"/>
  <c r="G251" i="1" s="1"/>
  <c r="A252" i="1" s="1"/>
  <c r="C251" i="1"/>
  <c r="B252" i="1" l="1"/>
  <c r="C252" i="1"/>
  <c r="D252" i="1"/>
  <c r="E252" i="1" s="1"/>
  <c r="G252" i="1" s="1"/>
  <c r="A253" i="1" s="1"/>
  <c r="D253" i="1" l="1"/>
  <c r="E253" i="1" s="1"/>
  <c r="G253" i="1" s="1"/>
  <c r="C253" i="1"/>
  <c r="B253" i="1"/>
  <c r="A254" i="1" l="1"/>
  <c r="D254" i="1" l="1"/>
  <c r="E254" i="1" s="1"/>
  <c r="G254" i="1" s="1"/>
  <c r="C254" i="1"/>
  <c r="B254" i="1"/>
  <c r="A255" i="1" l="1"/>
  <c r="C255" i="1" s="1"/>
  <c r="B255" i="1"/>
  <c r="D255" i="1" l="1"/>
  <c r="E255" i="1" s="1"/>
  <c r="G255" i="1" s="1"/>
  <c r="A256" i="1" s="1"/>
  <c r="D256" i="1" s="1"/>
  <c r="B256" i="1"/>
  <c r="E256" i="1" l="1"/>
  <c r="G256" i="1" s="1"/>
  <c r="A257" i="1" s="1"/>
  <c r="C256" i="1"/>
  <c r="D257" i="1" l="1"/>
  <c r="B257" i="1"/>
  <c r="C257" i="1"/>
  <c r="E257" i="1"/>
  <c r="G257" i="1" s="1"/>
  <c r="A258" i="1" s="1"/>
  <c r="D258" i="1" l="1"/>
  <c r="B258" i="1"/>
  <c r="E258" i="1"/>
  <c r="G258" i="1" s="1"/>
  <c r="A259" i="1" s="1"/>
  <c r="C258" i="1"/>
  <c r="C259" i="1" l="1"/>
  <c r="D259" i="1"/>
  <c r="E259" i="1"/>
  <c r="G259" i="1" s="1"/>
  <c r="B259" i="1"/>
  <c r="A260" i="1" l="1"/>
  <c r="C260" i="1" l="1"/>
  <c r="G260" i="1"/>
  <c r="B260" i="1"/>
  <c r="D260" i="1"/>
  <c r="E260" i="1" s="1"/>
  <c r="A261" i="1" l="1"/>
  <c r="C261" i="1" l="1"/>
  <c r="D261" i="1"/>
  <c r="B261" i="1"/>
  <c r="E261" i="1"/>
  <c r="G261" i="1" s="1"/>
  <c r="A262" i="1" s="1"/>
  <c r="E262" i="1" l="1"/>
  <c r="G262" i="1" s="1"/>
  <c r="C262" i="1"/>
  <c r="D262" i="1"/>
  <c r="B262" i="1"/>
  <c r="A263" i="1" l="1"/>
  <c r="B263" i="1" l="1"/>
  <c r="C263" i="1"/>
  <c r="D263" i="1"/>
  <c r="E263" i="1"/>
  <c r="G263" i="1" s="1"/>
  <c r="A264" i="1" s="1"/>
  <c r="C264" i="1" l="1"/>
  <c r="D264" i="1"/>
  <c r="E264" i="1"/>
  <c r="G264" i="1" s="1"/>
  <c r="B264" i="1"/>
  <c r="A265" i="1" l="1"/>
  <c r="C265" i="1" s="1"/>
  <c r="B265" i="1" l="1"/>
  <c r="D265" i="1"/>
  <c r="E265" i="1"/>
  <c r="G265" i="1" s="1"/>
  <c r="A266" i="1" s="1"/>
  <c r="C266" i="1" l="1"/>
  <c r="D266" i="1"/>
  <c r="E266" i="1"/>
  <c r="G266" i="1" s="1"/>
  <c r="B266" i="1"/>
  <c r="A267" i="1" s="1"/>
  <c r="D267" i="1" s="1"/>
  <c r="C267" i="1" l="1"/>
  <c r="E267" i="1"/>
  <c r="G267" i="1" s="1"/>
  <c r="A268" i="1" s="1"/>
  <c r="C268" i="1" s="1"/>
  <c r="B267" i="1"/>
  <c r="D268" i="1" l="1"/>
  <c r="E268" i="1"/>
  <c r="G268" i="1" s="1"/>
  <c r="B268" i="1"/>
  <c r="A269" i="1" l="1"/>
  <c r="C269" i="1" l="1"/>
  <c r="E269" i="1"/>
  <c r="G269" i="1" s="1"/>
  <c r="A270" i="1" s="1"/>
  <c r="D270" i="1" s="1"/>
  <c r="B269" i="1"/>
  <c r="D269" i="1"/>
  <c r="B270" i="1" l="1"/>
  <c r="C270" i="1"/>
  <c r="E270" i="1"/>
  <c r="G270" i="1" s="1"/>
  <c r="A271" i="1" s="1"/>
  <c r="D271" i="1" s="1"/>
  <c r="C271" i="1" l="1"/>
  <c r="B271" i="1"/>
  <c r="E271" i="1"/>
  <c r="G271" i="1" s="1"/>
  <c r="A272" i="1" s="1"/>
  <c r="G272" i="1" l="1"/>
  <c r="A273" i="1" s="1"/>
  <c r="D272" i="1"/>
  <c r="E272" i="1" s="1"/>
  <c r="B272" i="1"/>
  <c r="C272" i="1"/>
  <c r="C273" i="1" l="1"/>
  <c r="B273" i="1"/>
  <c r="D273" i="1"/>
  <c r="E273" i="1" s="1"/>
  <c r="G273" i="1"/>
  <c r="A274" i="1" l="1"/>
  <c r="C274" i="1" s="1"/>
  <c r="B274" i="1" l="1"/>
  <c r="E274" i="1"/>
  <c r="G274" i="1" s="1"/>
  <c r="A275" i="1" s="1"/>
  <c r="B275" i="1" s="1"/>
  <c r="D274" i="1"/>
  <c r="C275" i="1" l="1"/>
  <c r="E275" i="1"/>
  <c r="G275" i="1" s="1"/>
  <c r="A276" i="1" s="1"/>
  <c r="E276" i="1" s="1"/>
  <c r="G276" i="1" s="1"/>
  <c r="D275" i="1"/>
  <c r="B276" i="1" l="1"/>
  <c r="D276" i="1"/>
  <c r="C276" i="1"/>
  <c r="A277" i="1"/>
  <c r="D277" i="1" l="1"/>
  <c r="C277" i="1"/>
  <c r="E277" i="1"/>
  <c r="G277" i="1" s="1"/>
  <c r="A278" i="1" s="1"/>
  <c r="B277" i="1"/>
  <c r="C278" i="1" l="1"/>
  <c r="E278" i="1"/>
  <c r="G278" i="1" s="1"/>
  <c r="B278" i="1"/>
  <c r="D278" i="1"/>
  <c r="A279" i="1" l="1"/>
  <c r="C279" i="1" s="1"/>
  <c r="D279" i="1" l="1"/>
  <c r="B279" i="1"/>
  <c r="E279" i="1"/>
  <c r="G279" i="1" s="1"/>
  <c r="A280" i="1" l="1"/>
  <c r="D280" i="1" s="1"/>
  <c r="C280" i="1" l="1"/>
  <c r="E280" i="1"/>
  <c r="G280" i="1" s="1"/>
  <c r="B280" i="1"/>
  <c r="A281" i="1" s="1"/>
  <c r="D281" i="1" s="1"/>
  <c r="C281" i="1" l="1"/>
  <c r="B281" i="1"/>
  <c r="A282" i="1" s="1"/>
  <c r="E282" i="1" s="1"/>
  <c r="G282" i="1" s="1"/>
  <c r="E281" i="1"/>
  <c r="G281" i="1" s="1"/>
  <c r="D282" i="1" l="1"/>
  <c r="B282" i="1"/>
  <c r="A283" i="1" s="1"/>
  <c r="D283" i="1" s="1"/>
  <c r="C282" i="1"/>
  <c r="B283" i="1" l="1"/>
  <c r="E283" i="1"/>
  <c r="G283" i="1" s="1"/>
  <c r="C283" i="1"/>
  <c r="A284" i="1"/>
  <c r="B284" i="1" l="1"/>
  <c r="D284" i="1"/>
  <c r="C284" i="1"/>
  <c r="E284" i="1"/>
  <c r="G284" i="1" s="1"/>
  <c r="A285" i="1" s="1"/>
  <c r="D285" i="1" l="1"/>
  <c r="E285" i="1" s="1"/>
  <c r="C285" i="1"/>
  <c r="G285" i="1"/>
  <c r="B285" i="1"/>
  <c r="A286" i="1" l="1"/>
  <c r="D286" i="1" l="1"/>
  <c r="C286" i="1"/>
  <c r="E286" i="1"/>
  <c r="G286" i="1" s="1"/>
  <c r="B286" i="1"/>
  <c r="A287" i="1" l="1"/>
  <c r="D287" i="1" s="1"/>
  <c r="E287" i="1" l="1"/>
  <c r="G287" i="1" s="1"/>
  <c r="C287" i="1"/>
  <c r="B287" i="1"/>
  <c r="A288" i="1" l="1"/>
  <c r="B288" i="1" l="1"/>
  <c r="D288" i="1"/>
  <c r="E288" i="1" s="1"/>
  <c r="G288" i="1"/>
  <c r="A289" i="1" s="1"/>
  <c r="C288" i="1"/>
  <c r="B289" i="1" l="1"/>
  <c r="D289" i="1"/>
  <c r="E289" i="1"/>
  <c r="G289" i="1" s="1"/>
  <c r="A290" i="1" s="1"/>
  <c r="B290" i="1" s="1"/>
  <c r="C289" i="1"/>
  <c r="D290" i="1" l="1"/>
  <c r="C290" i="1"/>
  <c r="E290" i="1"/>
  <c r="G290" i="1" s="1"/>
  <c r="A291" i="1" s="1"/>
  <c r="C291" i="1" s="1"/>
  <c r="D291" i="1" l="1"/>
  <c r="B291" i="1"/>
  <c r="E291" i="1"/>
  <c r="G291" i="1" s="1"/>
  <c r="A292" i="1" l="1"/>
  <c r="B292" i="1" s="1"/>
  <c r="C292" i="1" l="1"/>
  <c r="E292" i="1"/>
  <c r="G292" i="1" s="1"/>
  <c r="A293" i="1" s="1"/>
  <c r="C293" i="1" s="1"/>
  <c r="D292" i="1"/>
  <c r="D293" i="1" l="1"/>
  <c r="E293" i="1" s="1"/>
  <c r="B293" i="1"/>
  <c r="G293" i="1"/>
  <c r="A294" i="1" s="1"/>
  <c r="D294" i="1" s="1"/>
  <c r="C294" i="1"/>
  <c r="B294" i="1"/>
  <c r="E294" i="1" l="1"/>
  <c r="G294" i="1" s="1"/>
  <c r="A295" i="1" s="1"/>
  <c r="C295" i="1" s="1"/>
  <c r="E295" i="1" l="1"/>
  <c r="G295" i="1" s="1"/>
  <c r="B295" i="1"/>
  <c r="D295" i="1"/>
  <c r="A296" i="1" l="1"/>
  <c r="D296" i="1" l="1"/>
  <c r="C296" i="1"/>
  <c r="B296" i="1"/>
  <c r="E296" i="1"/>
  <c r="G296" i="1" s="1"/>
  <c r="A297" i="1" s="1"/>
  <c r="D297" i="1" s="1"/>
  <c r="E297" i="1" s="1"/>
  <c r="G297" i="1" l="1"/>
  <c r="C297" i="1"/>
  <c r="B297" i="1"/>
  <c r="A298" i="1"/>
  <c r="C298" i="1" s="1"/>
  <c r="D298" i="1" l="1"/>
  <c r="E298" i="1"/>
  <c r="G298" i="1" s="1"/>
  <c r="A299" i="1" s="1"/>
  <c r="B298" i="1"/>
  <c r="E299" i="1" l="1"/>
  <c r="G299" i="1" s="1"/>
  <c r="B299" i="1"/>
  <c r="C299" i="1"/>
  <c r="D299" i="1"/>
  <c r="A300" i="1" l="1"/>
  <c r="C300" i="1" s="1"/>
  <c r="G300" i="1" l="1"/>
  <c r="D300" i="1"/>
  <c r="E300" i="1" s="1"/>
  <c r="B300" i="1"/>
  <c r="A301" i="1"/>
  <c r="C301" i="1" s="1"/>
  <c r="D301" i="1" l="1"/>
  <c r="E301" i="1"/>
  <c r="G301" i="1" s="1"/>
  <c r="B301" i="1"/>
  <c r="A302" i="1" l="1"/>
  <c r="D302" i="1" s="1"/>
  <c r="C302" i="1" l="1"/>
  <c r="E302" i="1"/>
  <c r="G302" i="1" s="1"/>
  <c r="B302" i="1"/>
  <c r="A303" i="1" l="1"/>
  <c r="B303" i="1" l="1"/>
  <c r="D303" i="1"/>
  <c r="C303" i="1"/>
  <c r="E303" i="1"/>
  <c r="G303" i="1" s="1"/>
  <c r="A304" i="1" s="1"/>
  <c r="B304" i="1" l="1"/>
  <c r="E304" i="1"/>
  <c r="G304" i="1" s="1"/>
  <c r="A305" i="1" s="1"/>
  <c r="C304" i="1"/>
  <c r="D304" i="1"/>
  <c r="B305" i="1" l="1"/>
  <c r="E305" i="1"/>
  <c r="G305" i="1" s="1"/>
  <c r="A306" i="1" s="1"/>
  <c r="D305" i="1"/>
  <c r="C305" i="1"/>
  <c r="E306" i="1" l="1"/>
  <c r="G306" i="1" s="1"/>
  <c r="A307" i="1" s="1"/>
  <c r="C307" i="1" s="1"/>
  <c r="C306" i="1"/>
  <c r="B306" i="1"/>
  <c r="D306" i="1"/>
  <c r="B307" i="1" l="1"/>
  <c r="D307" i="1"/>
  <c r="E307" i="1" s="1"/>
  <c r="G307" i="1" s="1"/>
  <c r="A308" i="1" s="1"/>
  <c r="C308" i="1" s="1"/>
  <c r="B308" i="1" l="1"/>
  <c r="E308" i="1"/>
  <c r="G308" i="1" s="1"/>
  <c r="A309" i="1" s="1"/>
  <c r="D309" i="1" s="1"/>
  <c r="E309" i="1" s="1"/>
  <c r="G309" i="1" s="1"/>
  <c r="D308" i="1"/>
  <c r="B309" i="1" l="1"/>
  <c r="A310" i="1" s="1"/>
  <c r="C309" i="1"/>
  <c r="D310" i="1" l="1"/>
  <c r="B310" i="1"/>
  <c r="C310" i="1"/>
  <c r="E310" i="1"/>
  <c r="G310" i="1" s="1"/>
  <c r="A311" i="1" s="1"/>
  <c r="G311" i="1" s="1"/>
  <c r="D311" i="1" l="1"/>
  <c r="E311" i="1" s="1"/>
  <c r="B311" i="1"/>
  <c r="A312" i="1" s="1"/>
  <c r="C311" i="1"/>
  <c r="C312" i="1" l="1"/>
  <c r="D312" i="1"/>
  <c r="E312" i="1" s="1"/>
  <c r="G312" i="1" s="1"/>
  <c r="B312" i="1"/>
  <c r="A313" i="1" l="1"/>
  <c r="D313" i="1" s="1"/>
  <c r="E313" i="1" s="1"/>
  <c r="G313" i="1" s="1"/>
  <c r="B313" i="1"/>
  <c r="A314" i="1" s="1"/>
  <c r="C313" i="1"/>
  <c r="G314" i="1" l="1"/>
  <c r="D314" i="1"/>
  <c r="E314" i="1" s="1"/>
  <c r="C314" i="1"/>
  <c r="B314" i="1"/>
  <c r="A315" i="1" s="1"/>
  <c r="D315" i="1" l="1"/>
  <c r="E315" i="1"/>
  <c r="G315" i="1" s="1"/>
  <c r="A316" i="1" s="1"/>
  <c r="B315" i="1"/>
  <c r="C315" i="1"/>
  <c r="C316" i="1" l="1"/>
  <c r="D316" i="1"/>
  <c r="E316" i="1"/>
  <c r="G316" i="1" s="1"/>
  <c r="B316" i="1"/>
  <c r="A317" i="1" l="1"/>
  <c r="C317" i="1" s="1"/>
  <c r="B317" i="1" l="1"/>
  <c r="G317" i="1"/>
  <c r="A318" i="1" s="1"/>
  <c r="D317" i="1"/>
  <c r="E317" i="1" s="1"/>
  <c r="C318" i="1" l="1"/>
  <c r="G318" i="1"/>
  <c r="B318" i="1"/>
  <c r="D318" i="1"/>
  <c r="E318" i="1" s="1"/>
  <c r="A319" i="1" l="1"/>
  <c r="D319" i="1" s="1"/>
  <c r="E319" i="1" s="1"/>
  <c r="B319" i="1" l="1"/>
  <c r="G319" i="1"/>
  <c r="C319" i="1"/>
  <c r="A320" i="1"/>
  <c r="C320" i="1" l="1"/>
  <c r="D320" i="1"/>
  <c r="E320" i="1" s="1"/>
  <c r="G320" i="1" s="1"/>
  <c r="B320" i="1"/>
  <c r="A321" i="1" l="1"/>
  <c r="C321" i="1" s="1"/>
  <c r="D321" i="1" l="1"/>
  <c r="B321" i="1"/>
  <c r="E321" i="1"/>
  <c r="G321" i="1" s="1"/>
  <c r="A322" i="1" s="1"/>
  <c r="D322" i="1" l="1"/>
  <c r="E322" i="1" s="1"/>
  <c r="C322" i="1"/>
  <c r="G322" i="1"/>
  <c r="B322" i="1"/>
  <c r="A323" i="1" l="1"/>
  <c r="D323" i="1" l="1"/>
  <c r="E323" i="1" s="1"/>
  <c r="G323" i="1" s="1"/>
  <c r="A324" i="1" s="1"/>
  <c r="C323" i="1"/>
  <c r="B323" i="1"/>
  <c r="C324" i="1" l="1"/>
  <c r="D324" i="1"/>
  <c r="E324" i="1"/>
  <c r="G324" i="1" s="1"/>
  <c r="A325" i="1" s="1"/>
  <c r="B324" i="1"/>
  <c r="C325" i="1" l="1"/>
  <c r="B325" i="1"/>
  <c r="D325" i="1"/>
  <c r="E325" i="1" s="1"/>
  <c r="G325" i="1" s="1"/>
  <c r="A326" i="1" s="1"/>
  <c r="D326" i="1" l="1"/>
  <c r="C326" i="1"/>
  <c r="B326" i="1"/>
  <c r="E326" i="1"/>
  <c r="G326" i="1" s="1"/>
  <c r="A327" i="1" l="1"/>
  <c r="D327" i="1" s="1"/>
  <c r="E327" i="1" s="1"/>
  <c r="G327" i="1" s="1"/>
  <c r="B327" i="1" l="1"/>
  <c r="A328" i="1" s="1"/>
  <c r="C327" i="1"/>
  <c r="D328" i="1" l="1"/>
  <c r="E328" i="1" s="1"/>
  <c r="G328" i="1" s="1"/>
  <c r="A329" i="1" s="1"/>
  <c r="C329" i="1" s="1"/>
  <c r="B328" i="1"/>
  <c r="C328" i="1"/>
  <c r="E329" i="1" l="1"/>
  <c r="G329" i="1" s="1"/>
  <c r="B329" i="1"/>
  <c r="D329" i="1"/>
  <c r="A330" i="1"/>
  <c r="D330" i="1" l="1"/>
  <c r="C330" i="1"/>
  <c r="E330" i="1"/>
  <c r="G330" i="1" s="1"/>
  <c r="B330" i="1"/>
  <c r="A331" i="1" l="1"/>
  <c r="C331" i="1" s="1"/>
  <c r="D331" i="1"/>
  <c r="E331" i="1" s="1"/>
  <c r="G331" i="1" s="1"/>
  <c r="A332" i="1" s="1"/>
  <c r="B331" i="1"/>
  <c r="D332" i="1" l="1"/>
  <c r="E332" i="1" s="1"/>
  <c r="G332" i="1" s="1"/>
  <c r="B332" i="1"/>
  <c r="C332" i="1"/>
  <c r="A333" i="1" l="1"/>
  <c r="D333" i="1" s="1"/>
  <c r="E333" i="1" s="1"/>
  <c r="G333" i="1" s="1"/>
  <c r="C333" i="1" l="1"/>
  <c r="B333" i="1"/>
  <c r="A334" i="1" s="1"/>
  <c r="G334" i="1" l="1"/>
  <c r="C334" i="1"/>
  <c r="D334" i="1"/>
  <c r="E334" i="1" s="1"/>
  <c r="B334" i="1"/>
  <c r="A335" i="1"/>
  <c r="C335" i="1" s="1"/>
  <c r="B335" i="1" l="1"/>
  <c r="G335" i="1"/>
  <c r="D335" i="1"/>
  <c r="E335" i="1" s="1"/>
  <c r="A336" i="1"/>
  <c r="D336" i="1" l="1"/>
  <c r="E336" i="1" s="1"/>
  <c r="G336" i="1" s="1"/>
  <c r="C336" i="1"/>
  <c r="B336" i="1"/>
  <c r="A337" i="1" l="1"/>
  <c r="D337" i="1"/>
  <c r="E337" i="1" s="1"/>
  <c r="G337" i="1" s="1"/>
  <c r="C337" i="1"/>
  <c r="B337" i="1"/>
  <c r="A338" i="1" l="1"/>
  <c r="B338" i="1" s="1"/>
  <c r="G338" i="1"/>
  <c r="D338" i="1"/>
  <c r="E338" i="1" s="1"/>
  <c r="A339" i="1" l="1"/>
  <c r="D339" i="1" s="1"/>
  <c r="E339" i="1" s="1"/>
  <c r="C338" i="1"/>
  <c r="G339" i="1"/>
  <c r="B339" i="1"/>
  <c r="C339" i="1"/>
  <c r="A340" i="1" l="1"/>
  <c r="C340" i="1" l="1"/>
  <c r="D340" i="1"/>
  <c r="E340" i="1"/>
  <c r="G340" i="1" s="1"/>
  <c r="B340" i="1"/>
  <c r="A341" i="1" l="1"/>
  <c r="C341" i="1" s="1"/>
  <c r="D341" i="1"/>
  <c r="E341" i="1"/>
  <c r="G341" i="1" s="1"/>
  <c r="A342" i="1" s="1"/>
  <c r="B341" i="1"/>
  <c r="C342" i="1" l="1"/>
  <c r="D342" i="1"/>
  <c r="B342" i="1"/>
  <c r="E342" i="1"/>
  <c r="G342" i="1" s="1"/>
  <c r="A343" i="1" s="1"/>
  <c r="C343" i="1" l="1"/>
  <c r="B343" i="1"/>
  <c r="D343" i="1"/>
  <c r="E343" i="1" s="1"/>
  <c r="G343" i="1" s="1"/>
  <c r="A344" i="1" s="1"/>
  <c r="C344" i="1" l="1"/>
  <c r="D344" i="1"/>
  <c r="B344" i="1"/>
  <c r="E344" i="1"/>
  <c r="G344" i="1" s="1"/>
  <c r="A345" i="1" s="1"/>
  <c r="D345" i="1" l="1"/>
  <c r="E345" i="1" s="1"/>
  <c r="G345" i="1"/>
  <c r="B345" i="1"/>
  <c r="C345" i="1"/>
  <c r="A346" i="1" l="1"/>
  <c r="D346" i="1" s="1"/>
  <c r="B346" i="1" l="1"/>
  <c r="E346" i="1"/>
  <c r="G346" i="1" s="1"/>
  <c r="A347" i="1" s="1"/>
  <c r="B347" i="1" s="1"/>
  <c r="C346" i="1"/>
  <c r="C347" i="1" l="1"/>
  <c r="D347" i="1"/>
  <c r="E347" i="1"/>
  <c r="G347" i="1" s="1"/>
  <c r="A348" i="1" s="1"/>
  <c r="C348" i="1" s="1"/>
  <c r="D348" i="1" l="1"/>
  <c r="E348" i="1" s="1"/>
  <c r="G348" i="1" s="1"/>
  <c r="B348" i="1"/>
  <c r="A349" i="1" l="1"/>
  <c r="D349" i="1" l="1"/>
  <c r="E349" i="1" s="1"/>
  <c r="G349" i="1" s="1"/>
  <c r="C349" i="1"/>
  <c r="B349" i="1"/>
  <c r="A350" i="1" l="1"/>
  <c r="C350" i="1" s="1"/>
  <c r="D350" i="1"/>
  <c r="E350" i="1" s="1"/>
  <c r="G350" i="1"/>
  <c r="A351" i="1" s="1"/>
  <c r="B350" i="1"/>
  <c r="B351" i="1" l="1"/>
  <c r="D351" i="1"/>
  <c r="E351" i="1"/>
  <c r="G351" i="1" s="1"/>
  <c r="A352" i="1" s="1"/>
  <c r="C351" i="1"/>
  <c r="E352" i="1" l="1"/>
  <c r="G352" i="1" s="1"/>
  <c r="C352" i="1"/>
  <c r="B352" i="1"/>
  <c r="D352" i="1"/>
  <c r="A353" i="1" l="1"/>
  <c r="C353" i="1" s="1"/>
  <c r="G353" i="1" l="1"/>
  <c r="D353" i="1"/>
  <c r="E353" i="1" s="1"/>
  <c r="B353" i="1"/>
  <c r="A354" i="1" l="1"/>
  <c r="D354" i="1" l="1"/>
  <c r="E354" i="1" s="1"/>
  <c r="C354" i="1"/>
  <c r="B354" i="1"/>
  <c r="G354" i="1"/>
  <c r="A355" i="1" s="1"/>
  <c r="D355" i="1" l="1"/>
  <c r="E355" i="1" s="1"/>
  <c r="C355" i="1"/>
  <c r="G355" i="1"/>
  <c r="B355" i="1"/>
  <c r="A356" i="1" l="1"/>
  <c r="D356" i="1" l="1"/>
  <c r="E356" i="1" s="1"/>
  <c r="G356" i="1" s="1"/>
  <c r="C356" i="1"/>
  <c r="B356" i="1"/>
  <c r="A357" i="1" l="1"/>
  <c r="B357" i="1" l="1"/>
  <c r="C357" i="1"/>
  <c r="D357" i="1"/>
  <c r="E357" i="1" s="1"/>
  <c r="G357" i="1"/>
  <c r="A358" i="1" s="1"/>
  <c r="B358" i="1" l="1"/>
  <c r="D358" i="1"/>
  <c r="E358" i="1" s="1"/>
  <c r="G358" i="1" s="1"/>
  <c r="A359" i="1" s="1"/>
  <c r="C358" i="1"/>
  <c r="E359" i="1" l="1"/>
  <c r="G359" i="1" s="1"/>
  <c r="D359" i="1"/>
  <c r="C359" i="1"/>
  <c r="B359" i="1"/>
  <c r="A360" i="1" l="1"/>
  <c r="D360" i="1" l="1"/>
  <c r="E360" i="1" s="1"/>
  <c r="G360" i="1" s="1"/>
  <c r="B360" i="1"/>
  <c r="A361" i="1" s="1"/>
  <c r="C360" i="1"/>
  <c r="G361" i="1" l="1"/>
  <c r="D361" i="1"/>
  <c r="E361" i="1" s="1"/>
  <c r="B361" i="1"/>
  <c r="C361" i="1"/>
  <c r="A362" i="1" l="1"/>
  <c r="C362" i="1" l="1"/>
  <c r="D362" i="1"/>
  <c r="E362" i="1" s="1"/>
  <c r="G362" i="1" s="1"/>
  <c r="A363" i="1" s="1"/>
  <c r="B362" i="1"/>
  <c r="B363" i="1" l="1"/>
  <c r="C363" i="1"/>
  <c r="D363" i="1"/>
  <c r="E363" i="1" s="1"/>
  <c r="G363" i="1" s="1"/>
  <c r="A364" i="1" s="1"/>
  <c r="D364" i="1" l="1"/>
  <c r="E364" i="1" s="1"/>
  <c r="G364" i="1" s="1"/>
  <c r="A365" i="1" s="1"/>
  <c r="C364" i="1"/>
  <c r="B364" i="1"/>
  <c r="C365" i="1" l="1"/>
  <c r="D365" i="1"/>
  <c r="E365" i="1" s="1"/>
  <c r="G365" i="1" s="1"/>
  <c r="A366" i="1" s="1"/>
  <c r="B365" i="1"/>
  <c r="C366" i="1" l="1"/>
  <c r="D366" i="1"/>
  <c r="E366" i="1" s="1"/>
  <c r="G366" i="1"/>
  <c r="A367" i="1" s="1"/>
  <c r="B366" i="1"/>
  <c r="C367" i="1" l="1"/>
  <c r="D367" i="1"/>
  <c r="E367" i="1" s="1"/>
  <c r="G367" i="1" s="1"/>
  <c r="A368" i="1" s="1"/>
  <c r="B367" i="1"/>
  <c r="B368" i="1" l="1"/>
  <c r="D368" i="1"/>
  <c r="C368" i="1"/>
  <c r="E368" i="1"/>
  <c r="G368" i="1" s="1"/>
  <c r="A369" i="1" s="1"/>
  <c r="D369" i="1" l="1"/>
  <c r="E369" i="1" s="1"/>
  <c r="G369" i="1" s="1"/>
  <c r="C369" i="1"/>
  <c r="B369" i="1"/>
  <c r="A370" i="1" l="1"/>
  <c r="C370" i="1" l="1"/>
  <c r="D370" i="1"/>
  <c r="E370" i="1" s="1"/>
  <c r="B370" i="1"/>
  <c r="G370" i="1"/>
  <c r="A371" i="1" s="1"/>
  <c r="D371" i="1" l="1"/>
  <c r="C371" i="1"/>
  <c r="E371" i="1"/>
  <c r="G371" i="1" s="1"/>
  <c r="A372" i="1" s="1"/>
  <c r="B371" i="1"/>
  <c r="C372" i="1" l="1"/>
  <c r="B372" i="1"/>
  <c r="E372" i="1"/>
  <c r="G372" i="1" s="1"/>
  <c r="A373" i="1" s="1"/>
  <c r="D372" i="1"/>
  <c r="C373" i="1" l="1"/>
  <c r="B373" i="1"/>
  <c r="E373" i="1"/>
  <c r="G373" i="1" s="1"/>
  <c r="A374" i="1" s="1"/>
  <c r="D373" i="1"/>
  <c r="C374" i="1" l="1"/>
  <c r="E374" i="1"/>
  <c r="G374" i="1" s="1"/>
  <c r="A375" i="1" s="1"/>
  <c r="B374" i="1"/>
  <c r="D374" i="1"/>
  <c r="C375" i="1" l="1"/>
  <c r="B375" i="1"/>
  <c r="D375" i="1"/>
  <c r="E375" i="1" s="1"/>
  <c r="G375" i="1" s="1"/>
  <c r="A376" i="1" s="1"/>
  <c r="C376" i="1" l="1"/>
  <c r="B376" i="1"/>
  <c r="D376" i="1"/>
  <c r="E376" i="1" s="1"/>
  <c r="G376" i="1" s="1"/>
  <c r="A377" i="1" s="1"/>
  <c r="D377" i="1" l="1"/>
  <c r="E377" i="1" s="1"/>
  <c r="G377" i="1" s="1"/>
  <c r="C377" i="1"/>
  <c r="B377" i="1"/>
  <c r="A378" i="1" s="1"/>
  <c r="C378" i="1" l="1"/>
  <c r="D378" i="1"/>
  <c r="E378" i="1" s="1"/>
  <c r="B378" i="1"/>
  <c r="G378" i="1"/>
  <c r="A379" i="1" s="1"/>
  <c r="E379" i="1" l="1"/>
  <c r="G379" i="1" s="1"/>
  <c r="A380" i="1" s="1"/>
  <c r="B379" i="1"/>
  <c r="D379" i="1"/>
  <c r="C379" i="1"/>
  <c r="G380" i="1" l="1"/>
  <c r="C380" i="1"/>
  <c r="D380" i="1"/>
  <c r="E380" i="1" s="1"/>
  <c r="B380" i="1"/>
  <c r="A381" i="1" l="1"/>
  <c r="D381" i="1" l="1"/>
  <c r="E381" i="1" s="1"/>
  <c r="B381" i="1"/>
  <c r="C381" i="1"/>
  <c r="G381" i="1"/>
  <c r="A382" i="1" s="1"/>
  <c r="C382" i="1" l="1"/>
  <c r="B382" i="1"/>
  <c r="E382" i="1"/>
  <c r="G382" i="1" s="1"/>
  <c r="A383" i="1" s="1"/>
  <c r="D382" i="1"/>
  <c r="B383" i="1" l="1"/>
  <c r="G383" i="1"/>
  <c r="A384" i="1" s="1"/>
  <c r="D383" i="1"/>
  <c r="E383" i="1" s="1"/>
  <c r="C383" i="1"/>
  <c r="G384" i="1" l="1"/>
  <c r="D384" i="1"/>
  <c r="E384" i="1" s="1"/>
  <c r="C384" i="1"/>
  <c r="B384" i="1"/>
  <c r="A385" i="1" l="1"/>
  <c r="B385" i="1" l="1"/>
  <c r="D385" i="1"/>
  <c r="E385" i="1" s="1"/>
  <c r="G385" i="1"/>
  <c r="A386" i="1" s="1"/>
  <c r="C386" i="1" s="1"/>
  <c r="C385" i="1"/>
  <c r="D386" i="1" l="1"/>
  <c r="E386" i="1"/>
  <c r="G386" i="1" s="1"/>
  <c r="B386" i="1"/>
  <c r="A387" i="1" l="1"/>
  <c r="C387" i="1" l="1"/>
  <c r="B387" i="1"/>
  <c r="D387" i="1"/>
  <c r="E387" i="1" s="1"/>
  <c r="G387" i="1"/>
  <c r="A388" i="1" l="1"/>
  <c r="C388" i="1" l="1"/>
  <c r="D388" i="1"/>
  <c r="E388" i="1" s="1"/>
  <c r="G388" i="1" s="1"/>
  <c r="A389" i="1" s="1"/>
  <c r="B388" i="1"/>
  <c r="C389" i="1" l="1"/>
  <c r="D389" i="1"/>
  <c r="E389" i="1" s="1"/>
  <c r="G389" i="1" s="1"/>
  <c r="A390" i="1" s="1"/>
  <c r="B389" i="1"/>
  <c r="D390" i="1" l="1"/>
  <c r="E390" i="1" s="1"/>
  <c r="G390" i="1"/>
  <c r="A391" i="1" s="1"/>
  <c r="D391" i="1" s="1"/>
  <c r="E391" i="1" s="1"/>
  <c r="G391" i="1" s="1"/>
  <c r="B390" i="1"/>
  <c r="C390" i="1"/>
  <c r="B391" i="1" l="1"/>
  <c r="A392" i="1" s="1"/>
  <c r="D392" i="1" s="1"/>
  <c r="E392" i="1" s="1"/>
  <c r="C391" i="1"/>
  <c r="G392" i="1"/>
  <c r="C392" i="1"/>
  <c r="B392" i="1"/>
  <c r="A393" i="1" l="1"/>
  <c r="B393" i="1" l="1"/>
  <c r="D393" i="1"/>
  <c r="E393" i="1" s="1"/>
  <c r="G393" i="1" s="1"/>
  <c r="A394" i="1" s="1"/>
  <c r="C393" i="1"/>
  <c r="D394" i="1" l="1"/>
  <c r="E394" i="1" s="1"/>
  <c r="G394" i="1" s="1"/>
  <c r="A395" i="1" s="1"/>
  <c r="B394" i="1"/>
  <c r="C394" i="1"/>
  <c r="B395" i="1" l="1"/>
  <c r="D395" i="1"/>
  <c r="E395" i="1" s="1"/>
  <c r="G395" i="1" s="1"/>
  <c r="A396" i="1" s="1"/>
  <c r="D396" i="1" s="1"/>
  <c r="E396" i="1" s="1"/>
  <c r="C395" i="1"/>
  <c r="G396" i="1" l="1"/>
  <c r="B396" i="1"/>
  <c r="C396" i="1"/>
  <c r="A397" i="1" l="1"/>
  <c r="D397" i="1" l="1"/>
  <c r="C397" i="1"/>
  <c r="B397" i="1"/>
  <c r="E397" i="1"/>
  <c r="G397" i="1" s="1"/>
  <c r="A398" i="1" s="1"/>
  <c r="D398" i="1" l="1"/>
  <c r="E398" i="1" s="1"/>
  <c r="G398" i="1" s="1"/>
  <c r="A399" i="1" s="1"/>
  <c r="C398" i="1"/>
  <c r="B398" i="1"/>
  <c r="D399" i="1" l="1"/>
  <c r="E399" i="1"/>
  <c r="G399" i="1" s="1"/>
  <c r="A400" i="1" s="1"/>
  <c r="D400" i="1" s="1"/>
  <c r="E400" i="1" s="1"/>
  <c r="G400" i="1" s="1"/>
  <c r="B399" i="1"/>
  <c r="C399" i="1"/>
  <c r="C400" i="1" l="1"/>
  <c r="B400" i="1"/>
  <c r="A401" i="1" s="1"/>
  <c r="C401" i="1" s="1"/>
  <c r="E401" i="1"/>
  <c r="G401" i="1" s="1"/>
  <c r="D401" i="1"/>
  <c r="B401" i="1"/>
  <c r="A402" i="1" l="1"/>
  <c r="D402" i="1"/>
  <c r="C402" i="1"/>
  <c r="E402" i="1"/>
  <c r="G402" i="1" s="1"/>
  <c r="B402" i="1"/>
  <c r="A403" i="1" l="1"/>
  <c r="D403" i="1" s="1"/>
  <c r="E403" i="1" s="1"/>
  <c r="B403" i="1" l="1"/>
  <c r="C403" i="1"/>
  <c r="G403" i="1"/>
  <c r="A404" i="1" s="1"/>
  <c r="D404" i="1" l="1"/>
  <c r="E404" i="1" s="1"/>
  <c r="G404" i="1" s="1"/>
  <c r="C404" i="1"/>
  <c r="B404" i="1"/>
  <c r="A405" i="1" l="1"/>
  <c r="D405" i="1" l="1"/>
  <c r="E405" i="1" s="1"/>
  <c r="G405" i="1" s="1"/>
  <c r="C405" i="1"/>
  <c r="B405" i="1"/>
  <c r="A406" i="1" l="1"/>
  <c r="C406" i="1" s="1"/>
  <c r="B406" i="1" l="1"/>
  <c r="D406" i="1"/>
  <c r="E406" i="1" s="1"/>
  <c r="G406" i="1" s="1"/>
  <c r="A407" i="1" s="1"/>
  <c r="D407" i="1" s="1"/>
  <c r="E407" i="1" s="1"/>
  <c r="G407" i="1" l="1"/>
  <c r="B407" i="1"/>
  <c r="C407" i="1"/>
  <c r="A408" i="1" l="1"/>
  <c r="D408" i="1" l="1"/>
  <c r="E408" i="1" s="1"/>
  <c r="G408" i="1" s="1"/>
  <c r="A409" i="1" s="1"/>
  <c r="C408" i="1"/>
  <c r="B408" i="1"/>
  <c r="D409" i="1" l="1"/>
  <c r="E409" i="1" s="1"/>
  <c r="G409" i="1" s="1"/>
  <c r="B409" i="1"/>
  <c r="C409" i="1"/>
  <c r="A410" i="1" l="1"/>
  <c r="D410" i="1" l="1"/>
  <c r="B410" i="1"/>
  <c r="C410" i="1"/>
  <c r="E410" i="1"/>
  <c r="G410" i="1" s="1"/>
  <c r="A411" i="1" s="1"/>
  <c r="D411" i="1" l="1"/>
  <c r="E411" i="1" s="1"/>
  <c r="C411" i="1"/>
  <c r="G411" i="1"/>
  <c r="B411" i="1"/>
  <c r="A412" i="1" l="1"/>
  <c r="B412" i="1" s="1"/>
  <c r="D412" i="1" l="1"/>
  <c r="E412" i="1" s="1"/>
  <c r="G412" i="1" s="1"/>
  <c r="A413" i="1" s="1"/>
  <c r="C412" i="1"/>
  <c r="E413" i="1" l="1"/>
  <c r="G413" i="1" s="1"/>
  <c r="D413" i="1"/>
  <c r="C413" i="1"/>
  <c r="B413" i="1"/>
  <c r="A414" i="1" l="1"/>
  <c r="D414" i="1" l="1"/>
  <c r="B414" i="1"/>
  <c r="C414" i="1"/>
  <c r="E414" i="1"/>
  <c r="G414" i="1" s="1"/>
  <c r="A415" i="1" s="1"/>
  <c r="D415" i="1" s="1"/>
  <c r="E415" i="1" s="1"/>
  <c r="G415" i="1" s="1"/>
  <c r="C415" i="1" l="1"/>
  <c r="B415" i="1"/>
  <c r="A416" i="1" s="1"/>
  <c r="D416" i="1" l="1"/>
  <c r="E416" i="1" s="1"/>
  <c r="G416" i="1" s="1"/>
  <c r="A417" i="1" s="1"/>
  <c r="D417" i="1" s="1"/>
  <c r="E417" i="1" s="1"/>
  <c r="B416" i="1"/>
  <c r="C416" i="1"/>
  <c r="G417" i="1" l="1"/>
  <c r="A418" i="1" s="1"/>
  <c r="B417" i="1"/>
  <c r="C417" i="1"/>
  <c r="D418" i="1" l="1"/>
  <c r="E418" i="1"/>
  <c r="G418" i="1" s="1"/>
  <c r="C418" i="1"/>
  <c r="B418" i="1"/>
  <c r="A419" i="1" l="1"/>
  <c r="G419" i="1" l="1"/>
  <c r="B419" i="1"/>
  <c r="D419" i="1"/>
  <c r="E419" i="1" s="1"/>
  <c r="C419" i="1"/>
  <c r="A420" i="1" l="1"/>
  <c r="B420" i="1" l="1"/>
  <c r="D420" i="1"/>
  <c r="E420" i="1" s="1"/>
  <c r="G420" i="1" s="1"/>
  <c r="C420" i="1"/>
  <c r="A421" i="1" l="1"/>
  <c r="C421" i="1" l="1"/>
  <c r="B421" i="1"/>
  <c r="D421" i="1"/>
  <c r="E421" i="1"/>
  <c r="G421" i="1" s="1"/>
  <c r="A422" i="1" s="1"/>
  <c r="D422" i="1" l="1"/>
  <c r="E422" i="1" s="1"/>
  <c r="G422" i="1"/>
  <c r="A423" i="1" s="1"/>
  <c r="B422" i="1"/>
  <c r="C422" i="1"/>
  <c r="D423" i="1" l="1"/>
  <c r="E423" i="1" s="1"/>
  <c r="G423" i="1"/>
  <c r="C423" i="1"/>
  <c r="B423" i="1"/>
  <c r="A424" i="1" l="1"/>
  <c r="D424" i="1" l="1"/>
  <c r="C424" i="1"/>
  <c r="E424" i="1"/>
  <c r="G424" i="1" s="1"/>
  <c r="B424" i="1"/>
  <c r="A425" i="1" l="1"/>
  <c r="C425" i="1" s="1"/>
  <c r="D425" i="1"/>
  <c r="E425" i="1" s="1"/>
  <c r="G425" i="1" s="1"/>
  <c r="B425" i="1" l="1"/>
  <c r="A426" i="1" s="1"/>
  <c r="B426" i="1" l="1"/>
  <c r="C426" i="1"/>
  <c r="D426" i="1"/>
  <c r="E426" i="1" s="1"/>
  <c r="G426" i="1"/>
  <c r="A427" i="1" l="1"/>
  <c r="C427" i="1" l="1"/>
  <c r="D427" i="1"/>
  <c r="E427" i="1" s="1"/>
  <c r="G427" i="1" s="1"/>
  <c r="A428" i="1" s="1"/>
  <c r="B427" i="1"/>
  <c r="E428" i="1" l="1"/>
  <c r="G428" i="1" s="1"/>
  <c r="D428" i="1"/>
  <c r="C428" i="1"/>
  <c r="B428" i="1"/>
  <c r="A429" i="1" l="1"/>
  <c r="B429" i="1" l="1"/>
  <c r="G429" i="1"/>
  <c r="A430" i="1" s="1"/>
  <c r="D429" i="1"/>
  <c r="E429" i="1" s="1"/>
  <c r="C429" i="1"/>
  <c r="B430" i="1" l="1"/>
  <c r="C430" i="1"/>
  <c r="D430" i="1"/>
  <c r="E430" i="1" s="1"/>
  <c r="G430" i="1" s="1"/>
  <c r="A431" i="1" s="1"/>
  <c r="E431" i="1" s="1"/>
  <c r="G431" i="1" s="1"/>
  <c r="D431" i="1"/>
  <c r="C431" i="1"/>
  <c r="B431" i="1" l="1"/>
  <c r="A432" i="1" s="1"/>
  <c r="G432" i="1" l="1"/>
  <c r="B432" i="1"/>
  <c r="D432" i="1"/>
  <c r="E432" i="1" s="1"/>
  <c r="C432" i="1"/>
  <c r="A433" i="1"/>
  <c r="D433" i="1" s="1"/>
  <c r="E433" i="1" s="1"/>
  <c r="B433" i="1" l="1"/>
  <c r="G433" i="1"/>
  <c r="A434" i="1" s="1"/>
  <c r="D434" i="1" s="1"/>
  <c r="C433" i="1"/>
  <c r="E434" i="1" l="1"/>
  <c r="G434" i="1" s="1"/>
  <c r="C434" i="1"/>
  <c r="B434" i="1"/>
  <c r="A435" i="1"/>
  <c r="C435" i="1" l="1"/>
  <c r="D435" i="1"/>
  <c r="E435" i="1" s="1"/>
  <c r="G435" i="1" s="1"/>
  <c r="B435" i="1"/>
  <c r="A436" i="1" l="1"/>
  <c r="D436" i="1" l="1"/>
  <c r="E436" i="1"/>
  <c r="G436" i="1" s="1"/>
  <c r="A437" i="1" s="1"/>
  <c r="B436" i="1"/>
  <c r="C436" i="1"/>
  <c r="B437" i="1" l="1"/>
  <c r="C437" i="1"/>
  <c r="D437" i="1"/>
  <c r="E437" i="1" s="1"/>
  <c r="G437" i="1" s="1"/>
  <c r="A438" i="1" s="1"/>
  <c r="C438" i="1" l="1"/>
  <c r="D438" i="1"/>
  <c r="E438" i="1" s="1"/>
  <c r="G438" i="1" s="1"/>
  <c r="A439" i="1" s="1"/>
  <c r="B438" i="1"/>
  <c r="C439" i="1" l="1"/>
  <c r="B439" i="1"/>
  <c r="D439" i="1"/>
  <c r="E439" i="1" s="1"/>
  <c r="G439" i="1" s="1"/>
  <c r="A440" i="1" s="1"/>
  <c r="C440" i="1" l="1"/>
  <c r="B440" i="1"/>
  <c r="D440" i="1"/>
  <c r="E440" i="1" s="1"/>
  <c r="G440" i="1" s="1"/>
  <c r="A441" i="1" s="1"/>
  <c r="B441" i="1" l="1"/>
  <c r="C441" i="1"/>
  <c r="D441" i="1"/>
  <c r="E441" i="1" s="1"/>
  <c r="G441" i="1" s="1"/>
  <c r="A442" i="1" s="1"/>
  <c r="C442" i="1" l="1"/>
  <c r="B442" i="1"/>
  <c r="D442" i="1"/>
  <c r="E442" i="1" s="1"/>
  <c r="G442" i="1" s="1"/>
  <c r="A443" i="1" s="1"/>
  <c r="C443" i="1" l="1"/>
  <c r="B443" i="1"/>
  <c r="D443" i="1"/>
  <c r="E443" i="1" s="1"/>
  <c r="G443" i="1" s="1"/>
  <c r="A444" i="1" s="1"/>
  <c r="D444" i="1" l="1"/>
  <c r="E444" i="1" s="1"/>
  <c r="G444" i="1" s="1"/>
  <c r="C444" i="1"/>
  <c r="B444" i="1"/>
  <c r="A445" i="1" l="1"/>
  <c r="C445" i="1" l="1"/>
  <c r="D445" i="1"/>
  <c r="E445" i="1" s="1"/>
  <c r="G445" i="1" s="1"/>
  <c r="A446" i="1" s="1"/>
  <c r="B445" i="1"/>
  <c r="D446" i="1" l="1"/>
  <c r="E446" i="1" s="1"/>
  <c r="G446" i="1" s="1"/>
  <c r="B446" i="1"/>
  <c r="C446" i="1"/>
  <c r="A447" i="1" l="1"/>
  <c r="C447" i="1" s="1"/>
  <c r="D447" i="1" l="1"/>
  <c r="E447" i="1" s="1"/>
  <c r="G447" i="1" s="1"/>
  <c r="B447" i="1"/>
  <c r="A448" i="1" l="1"/>
  <c r="D448" i="1" l="1"/>
  <c r="E448" i="1" s="1"/>
  <c r="G448" i="1" s="1"/>
  <c r="A449" i="1" s="1"/>
  <c r="B448" i="1"/>
  <c r="C448" i="1"/>
  <c r="B449" i="1" l="1"/>
  <c r="D449" i="1"/>
  <c r="E449" i="1" s="1"/>
  <c r="G449" i="1" s="1"/>
  <c r="A450" i="1" s="1"/>
  <c r="C450" i="1" s="1"/>
  <c r="C449" i="1"/>
  <c r="D450" i="1" l="1"/>
  <c r="E450" i="1" s="1"/>
  <c r="G450" i="1" s="1"/>
  <c r="A451" i="1" s="1"/>
  <c r="D451" i="1" s="1"/>
  <c r="E451" i="1" s="1"/>
  <c r="G451" i="1" s="1"/>
  <c r="B450" i="1"/>
  <c r="C451" i="1" l="1"/>
  <c r="B451" i="1"/>
  <c r="A452" i="1" s="1"/>
  <c r="B452" i="1" s="1"/>
  <c r="C452" i="1" l="1"/>
  <c r="D452" i="1"/>
  <c r="E452" i="1" s="1"/>
  <c r="G452" i="1" s="1"/>
  <c r="A453" i="1" s="1"/>
  <c r="C453" i="1" s="1"/>
  <c r="D453" i="1" l="1"/>
  <c r="E453" i="1" s="1"/>
  <c r="G453" i="1" s="1"/>
  <c r="A454" i="1" s="1"/>
  <c r="C454" i="1" s="1"/>
  <c r="B453" i="1"/>
  <c r="D454" i="1" l="1"/>
  <c r="E454" i="1" s="1"/>
  <c r="G454" i="1" s="1"/>
  <c r="A455" i="1" s="1"/>
  <c r="D455" i="1" s="1"/>
  <c r="E455" i="1" s="1"/>
  <c r="G455" i="1" s="1"/>
  <c r="B454" i="1"/>
  <c r="C455" i="1" l="1"/>
  <c r="B455" i="1"/>
  <c r="A456" i="1" s="1"/>
  <c r="C456" i="1" s="1"/>
  <c r="D456" i="1" l="1"/>
  <c r="E456" i="1" s="1"/>
  <c r="G456" i="1" s="1"/>
  <c r="B456" i="1"/>
  <c r="A457" i="1" l="1"/>
  <c r="D457" i="1" l="1"/>
  <c r="E457" i="1" s="1"/>
  <c r="G457" i="1" s="1"/>
  <c r="B457" i="1"/>
  <c r="C457" i="1"/>
  <c r="A458" i="1" l="1"/>
  <c r="C458" i="1" l="1"/>
  <c r="B458" i="1"/>
  <c r="D458" i="1"/>
  <c r="E458" i="1" s="1"/>
  <c r="G458" i="1" s="1"/>
  <c r="A459" i="1" s="1"/>
  <c r="D459" i="1" l="1"/>
  <c r="E459" i="1" s="1"/>
  <c r="G459" i="1" s="1"/>
  <c r="A460" i="1" s="1"/>
  <c r="B459" i="1"/>
  <c r="C459" i="1"/>
  <c r="B460" i="1" l="1"/>
  <c r="C460" i="1"/>
  <c r="D460" i="1"/>
  <c r="E460" i="1" s="1"/>
  <c r="G460" i="1" s="1"/>
  <c r="A461" i="1" s="1"/>
  <c r="B461" i="1" l="1"/>
  <c r="C461" i="1"/>
  <c r="D461" i="1"/>
  <c r="E461" i="1" s="1"/>
  <c r="G461" i="1" s="1"/>
  <c r="A462" i="1" s="1"/>
  <c r="C462" i="1" l="1"/>
  <c r="B462" i="1"/>
  <c r="D462" i="1"/>
  <c r="E462" i="1" s="1"/>
  <c r="G462" i="1" s="1"/>
  <c r="A463" i="1" s="1"/>
  <c r="C463" i="1" l="1"/>
  <c r="B463" i="1"/>
  <c r="D463" i="1"/>
  <c r="E463" i="1" s="1"/>
  <c r="G463" i="1" s="1"/>
  <c r="A464" i="1" s="1"/>
  <c r="B464" i="1" l="1"/>
  <c r="C464" i="1"/>
  <c r="D464" i="1"/>
  <c r="E464" i="1" s="1"/>
  <c r="G464" i="1" s="1"/>
  <c r="A465" i="1" s="1"/>
  <c r="B465" i="1" l="1"/>
  <c r="D465" i="1"/>
  <c r="E465" i="1" s="1"/>
  <c r="G465" i="1" s="1"/>
  <c r="A466" i="1" s="1"/>
  <c r="C465" i="1"/>
  <c r="C466" i="1" l="1"/>
  <c r="D466" i="1"/>
  <c r="E466" i="1" s="1"/>
  <c r="G466" i="1" s="1"/>
  <c r="A467" i="1" s="1"/>
  <c r="B466" i="1"/>
  <c r="D467" i="1" l="1"/>
  <c r="E467" i="1" s="1"/>
  <c r="G467" i="1" s="1"/>
  <c r="B467" i="1"/>
  <c r="A468" i="1" s="1"/>
  <c r="C467" i="1"/>
  <c r="B468" i="1" l="1"/>
  <c r="D468" i="1"/>
  <c r="E468" i="1" s="1"/>
  <c r="G468" i="1" s="1"/>
  <c r="A469" i="1" s="1"/>
  <c r="C468" i="1"/>
  <c r="C469" i="1" l="1"/>
  <c r="B469" i="1"/>
  <c r="D469" i="1"/>
  <c r="E469" i="1" s="1"/>
  <c r="G469" i="1" s="1"/>
  <c r="A470" i="1" s="1"/>
  <c r="D470" i="1" l="1"/>
  <c r="E470" i="1" s="1"/>
  <c r="G470" i="1" s="1"/>
  <c r="C470" i="1"/>
  <c r="B470" i="1"/>
  <c r="A471" i="1" s="1"/>
  <c r="C471" i="1" l="1"/>
  <c r="D471" i="1"/>
  <c r="E471" i="1" s="1"/>
  <c r="G471" i="1" s="1"/>
  <c r="A472" i="1" s="1"/>
  <c r="B471" i="1"/>
  <c r="D472" i="1" l="1"/>
  <c r="E472" i="1" s="1"/>
  <c r="G472" i="1" s="1"/>
  <c r="A473" i="1" s="1"/>
  <c r="B472" i="1"/>
  <c r="C472" i="1"/>
  <c r="D473" i="1" l="1"/>
  <c r="E473" i="1" s="1"/>
  <c r="G473" i="1" s="1"/>
  <c r="A474" i="1" s="1"/>
  <c r="C474" i="1" s="1"/>
  <c r="C473" i="1"/>
  <c r="B473" i="1"/>
  <c r="B474" i="1" l="1"/>
  <c r="D474" i="1"/>
  <c r="E474" i="1" s="1"/>
  <c r="G474" i="1" s="1"/>
  <c r="A475" i="1" s="1"/>
  <c r="D475" i="1" s="1"/>
  <c r="E475" i="1" s="1"/>
  <c r="G475" i="1" s="1"/>
  <c r="C475" i="1" l="1"/>
  <c r="B475" i="1"/>
  <c r="A476" i="1" s="1"/>
  <c r="D476" i="1" l="1"/>
  <c r="E476" i="1" s="1"/>
  <c r="G476" i="1" s="1"/>
  <c r="A477" i="1" s="1"/>
  <c r="B477" i="1" s="1"/>
  <c r="B476" i="1"/>
  <c r="C476" i="1"/>
  <c r="D477" i="1" l="1"/>
  <c r="E477" i="1" s="1"/>
  <c r="G477" i="1" s="1"/>
  <c r="A478" i="1" s="1"/>
  <c r="C478" i="1" s="1"/>
  <c r="C477" i="1"/>
  <c r="D478" i="1" l="1"/>
  <c r="E478" i="1" s="1"/>
  <c r="G478" i="1" s="1"/>
  <c r="A479" i="1" s="1"/>
  <c r="C479" i="1" s="1"/>
  <c r="B478" i="1"/>
  <c r="D479" i="1" l="1"/>
  <c r="E479" i="1" s="1"/>
  <c r="G479" i="1" s="1"/>
  <c r="A480" i="1" s="1"/>
  <c r="D480" i="1" s="1"/>
  <c r="E480" i="1" s="1"/>
  <c r="G480" i="1" s="1"/>
  <c r="B479" i="1"/>
  <c r="C480" i="1" l="1"/>
  <c r="B480" i="1"/>
  <c r="A481" i="1" s="1"/>
  <c r="C481" i="1" l="1"/>
  <c r="D481" i="1"/>
  <c r="E481" i="1" s="1"/>
  <c r="G481" i="1" s="1"/>
  <c r="A482" i="1" s="1"/>
  <c r="C482" i="1" s="1"/>
  <c r="B481" i="1"/>
  <c r="B482" i="1" l="1"/>
  <c r="D482" i="1"/>
  <c r="E482" i="1" s="1"/>
  <c r="G482" i="1" s="1"/>
  <c r="A483" i="1" s="1"/>
  <c r="D483" i="1" s="1"/>
  <c r="E483" i="1" s="1"/>
  <c r="G483" i="1" s="1"/>
  <c r="B483" i="1" l="1"/>
  <c r="A484" i="1" s="1"/>
  <c r="C483" i="1"/>
  <c r="C484" i="1" l="1"/>
  <c r="D484" i="1"/>
  <c r="E484" i="1" s="1"/>
  <c r="G484" i="1" s="1"/>
  <c r="A485" i="1" s="1"/>
  <c r="B484" i="1"/>
  <c r="D485" i="1" l="1"/>
  <c r="E485" i="1" s="1"/>
  <c r="G485" i="1" s="1"/>
  <c r="A486" i="1" s="1"/>
  <c r="B485" i="1"/>
  <c r="C485" i="1"/>
  <c r="D486" i="1" l="1"/>
  <c r="E486" i="1" s="1"/>
  <c r="G486" i="1" s="1"/>
  <c r="A487" i="1" s="1"/>
  <c r="B486" i="1"/>
  <c r="C486" i="1"/>
  <c r="D487" i="1" l="1"/>
  <c r="E487" i="1" s="1"/>
  <c r="G487" i="1" s="1"/>
  <c r="A488" i="1" s="1"/>
  <c r="C487" i="1"/>
  <c r="B487" i="1"/>
  <c r="D488" i="1" l="1"/>
  <c r="E488" i="1" s="1"/>
  <c r="G488" i="1" s="1"/>
  <c r="A489" i="1" s="1"/>
  <c r="C488" i="1"/>
  <c r="B488" i="1"/>
  <c r="D489" i="1" l="1"/>
  <c r="E489" i="1" s="1"/>
  <c r="G489" i="1" s="1"/>
  <c r="C489" i="1"/>
  <c r="B489" i="1"/>
  <c r="A490" i="1" l="1"/>
  <c r="C490" i="1" s="1"/>
  <c r="B490" i="1"/>
  <c r="D490" i="1" l="1"/>
  <c r="E490" i="1" s="1"/>
  <c r="G490" i="1" s="1"/>
  <c r="A491" i="1" s="1"/>
  <c r="C491" i="1" l="1"/>
  <c r="D491" i="1"/>
  <c r="E491" i="1" s="1"/>
  <c r="G491" i="1" s="1"/>
  <c r="B491" i="1"/>
  <c r="A492" i="1" l="1"/>
  <c r="D492" i="1" l="1"/>
  <c r="E492" i="1" s="1"/>
  <c r="G492" i="1" s="1"/>
  <c r="A493" i="1" s="1"/>
  <c r="C492" i="1"/>
  <c r="B492" i="1"/>
  <c r="B493" i="1" l="1"/>
  <c r="C493" i="1"/>
  <c r="D493" i="1"/>
  <c r="E493" i="1" s="1"/>
  <c r="G493" i="1" s="1"/>
  <c r="A494" i="1" s="1"/>
  <c r="B494" i="1" l="1"/>
  <c r="D494" i="1"/>
  <c r="E494" i="1" s="1"/>
  <c r="G494" i="1" s="1"/>
  <c r="A495" i="1" s="1"/>
  <c r="C494" i="1"/>
  <c r="B495" i="1" l="1"/>
  <c r="C495" i="1"/>
  <c r="D495" i="1"/>
  <c r="E495" i="1" s="1"/>
  <c r="G495" i="1" s="1"/>
  <c r="A496" i="1" s="1"/>
  <c r="B496" i="1" l="1"/>
  <c r="C496" i="1"/>
  <c r="D496" i="1"/>
  <c r="E496" i="1" s="1"/>
  <c r="G496" i="1" s="1"/>
  <c r="A497" i="1" s="1"/>
  <c r="C497" i="1" l="1"/>
  <c r="D497" i="1"/>
  <c r="E497" i="1" s="1"/>
  <c r="G497" i="1" s="1"/>
  <c r="A498" i="1" s="1"/>
  <c r="B497" i="1"/>
  <c r="C498" i="1" l="1"/>
  <c r="D498" i="1"/>
  <c r="E498" i="1" s="1"/>
  <c r="G498" i="1" s="1"/>
  <c r="B498" i="1"/>
  <c r="A499" i="1" l="1"/>
  <c r="D499" i="1" l="1"/>
  <c r="E499" i="1" s="1"/>
  <c r="G499" i="1" s="1"/>
  <c r="C499" i="1"/>
  <c r="B499" i="1"/>
  <c r="A500" i="1" l="1"/>
  <c r="B500" i="1" l="1"/>
  <c r="D500" i="1"/>
  <c r="E500" i="1" s="1"/>
  <c r="G500" i="1" s="1"/>
  <c r="A501" i="1" s="1"/>
  <c r="C500" i="1"/>
  <c r="C501" i="1" l="1"/>
  <c r="D501" i="1"/>
  <c r="E501" i="1" s="1"/>
  <c r="G501" i="1" s="1"/>
  <c r="A502" i="1" s="1"/>
  <c r="B501" i="1"/>
  <c r="C502" i="1" l="1"/>
  <c r="D502" i="1"/>
  <c r="E502" i="1" s="1"/>
  <c r="G502" i="1" s="1"/>
  <c r="A503" i="1" s="1"/>
  <c r="B502" i="1"/>
  <c r="D503" i="1" l="1"/>
  <c r="E503" i="1" s="1"/>
  <c r="G503" i="1" s="1"/>
  <c r="A504" i="1" s="1"/>
  <c r="C503" i="1"/>
  <c r="B503" i="1"/>
  <c r="B504" i="1" l="1"/>
  <c r="C504" i="1"/>
  <c r="D504" i="1"/>
  <c r="E504" i="1" s="1"/>
  <c r="G504" i="1" s="1"/>
  <c r="A505" i="1" s="1"/>
  <c r="D505" i="1" l="1"/>
  <c r="E505" i="1" s="1"/>
  <c r="G505" i="1" s="1"/>
  <c r="A506" i="1" s="1"/>
  <c r="B505" i="1"/>
  <c r="C505" i="1"/>
  <c r="B506" i="1" l="1"/>
  <c r="C506" i="1"/>
  <c r="D506" i="1"/>
  <c r="E506" i="1" s="1"/>
  <c r="G506" i="1" s="1"/>
  <c r="A507" i="1" s="1"/>
  <c r="D507" i="1" l="1"/>
  <c r="E507" i="1" s="1"/>
  <c r="G507" i="1" s="1"/>
  <c r="C507" i="1"/>
  <c r="B507" i="1"/>
  <c r="A508" i="1" l="1"/>
  <c r="E508" i="1" l="1"/>
  <c r="G508" i="1" s="1"/>
  <c r="B508" i="1"/>
  <c r="D508" i="1"/>
  <c r="C508" i="1"/>
  <c r="A509" i="1" l="1"/>
  <c r="D509" i="1" l="1"/>
  <c r="E509" i="1" s="1"/>
  <c r="G509" i="1" s="1"/>
  <c r="A510" i="1" s="1"/>
  <c r="C509" i="1"/>
  <c r="B509" i="1"/>
  <c r="D510" i="1" l="1"/>
  <c r="E510" i="1" s="1"/>
  <c r="G510" i="1" s="1"/>
  <c r="B510" i="1"/>
  <c r="C510" i="1"/>
  <c r="A511" i="1" l="1"/>
  <c r="D511" i="1" l="1"/>
  <c r="E511" i="1" s="1"/>
  <c r="G511" i="1" s="1"/>
  <c r="A512" i="1" s="1"/>
  <c r="C511" i="1"/>
  <c r="B511" i="1"/>
  <c r="D512" i="1" l="1"/>
  <c r="E512" i="1" s="1"/>
  <c r="G512" i="1" s="1"/>
  <c r="A513" i="1" s="1"/>
  <c r="B512" i="1"/>
  <c r="C512" i="1"/>
  <c r="E513" i="1" l="1"/>
  <c r="G513" i="1" s="1"/>
  <c r="D513" i="1"/>
  <c r="C513" i="1"/>
  <c r="B513" i="1"/>
  <c r="A514" i="1" l="1"/>
  <c r="D514" i="1" l="1"/>
  <c r="E514" i="1" s="1"/>
  <c r="G514" i="1" s="1"/>
  <c r="A515" i="1" s="1"/>
  <c r="B514" i="1"/>
  <c r="C514" i="1"/>
  <c r="D515" i="1" l="1"/>
  <c r="E515" i="1" s="1"/>
  <c r="G515" i="1" s="1"/>
  <c r="C515" i="1"/>
  <c r="B515" i="1"/>
  <c r="A516" i="1" l="1"/>
  <c r="C516" i="1" l="1"/>
  <c r="B516" i="1"/>
  <c r="D516" i="1"/>
  <c r="E516" i="1" s="1"/>
  <c r="G516" i="1" s="1"/>
  <c r="A517" i="1" s="1"/>
  <c r="B517" i="1" l="1"/>
  <c r="C517" i="1"/>
  <c r="D517" i="1"/>
  <c r="E517" i="1" s="1"/>
  <c r="G517" i="1" s="1"/>
  <c r="A518" i="1" s="1"/>
  <c r="C518" i="1" l="1"/>
  <c r="B518" i="1"/>
  <c r="D518" i="1"/>
  <c r="E518" i="1" s="1"/>
  <c r="G518" i="1" s="1"/>
  <c r="A519" i="1" s="1"/>
  <c r="B519" i="1" l="1"/>
  <c r="D519" i="1"/>
  <c r="E519" i="1" s="1"/>
  <c r="G519" i="1" s="1"/>
  <c r="A520" i="1" s="1"/>
  <c r="C519" i="1"/>
  <c r="D520" i="1" l="1"/>
  <c r="E520" i="1" s="1"/>
  <c r="G520" i="1" s="1"/>
  <c r="C520" i="1"/>
  <c r="B520" i="1"/>
  <c r="A521" i="1" l="1"/>
  <c r="D521" i="1" l="1"/>
  <c r="E521" i="1" s="1"/>
  <c r="G521" i="1" s="1"/>
  <c r="A522" i="1" s="1"/>
  <c r="B521" i="1"/>
  <c r="C521" i="1"/>
  <c r="D522" i="1" l="1"/>
  <c r="E522" i="1" s="1"/>
  <c r="G522" i="1" s="1"/>
  <c r="A523" i="1" s="1"/>
  <c r="C522" i="1"/>
  <c r="B522" i="1"/>
  <c r="C523" i="1" l="1"/>
  <c r="B523" i="1"/>
  <c r="D523" i="1"/>
  <c r="E523" i="1" s="1"/>
  <c r="G523" i="1" s="1"/>
  <c r="A524" i="1" s="1"/>
  <c r="D524" i="1" l="1"/>
  <c r="E524" i="1" s="1"/>
  <c r="G524" i="1" s="1"/>
  <c r="C524" i="1"/>
  <c r="B524" i="1"/>
  <c r="A525" i="1" l="1"/>
  <c r="D525" i="1" l="1"/>
  <c r="E525" i="1" s="1"/>
  <c r="G525" i="1" s="1"/>
  <c r="A526" i="1" s="1"/>
  <c r="C525" i="1"/>
  <c r="B525" i="1"/>
  <c r="C526" i="1" l="1"/>
  <c r="D526" i="1"/>
  <c r="E526" i="1" s="1"/>
  <c r="G526" i="1" s="1"/>
  <c r="B526" i="1"/>
  <c r="A527" i="1" l="1"/>
  <c r="B527" i="1" l="1"/>
  <c r="D527" i="1"/>
  <c r="E527" i="1" s="1"/>
  <c r="G527" i="1" s="1"/>
  <c r="A528" i="1" s="1"/>
  <c r="C527" i="1"/>
  <c r="B528" i="1" l="1"/>
  <c r="D528" i="1"/>
  <c r="E528" i="1" s="1"/>
  <c r="G528" i="1" s="1"/>
  <c r="A529" i="1" s="1"/>
  <c r="C528" i="1"/>
  <c r="C529" i="1" l="1"/>
  <c r="D529" i="1"/>
  <c r="E529" i="1" s="1"/>
  <c r="G529" i="1" s="1"/>
  <c r="A530" i="1" s="1"/>
  <c r="B529" i="1"/>
  <c r="C530" i="1" l="1"/>
  <c r="D530" i="1"/>
  <c r="E530" i="1" s="1"/>
  <c r="G530" i="1" s="1"/>
  <c r="A531" i="1" s="1"/>
  <c r="B530" i="1"/>
  <c r="C531" i="1" l="1"/>
  <c r="D531" i="1"/>
  <c r="E531" i="1" s="1"/>
  <c r="G531" i="1" s="1"/>
  <c r="A532" i="1" s="1"/>
  <c r="B531" i="1"/>
  <c r="D532" i="1" l="1"/>
  <c r="E532" i="1" s="1"/>
  <c r="G532" i="1" s="1"/>
  <c r="A533" i="1" s="1"/>
  <c r="B532" i="1"/>
  <c r="C532" i="1"/>
  <c r="D533" i="1" l="1"/>
  <c r="E533" i="1" s="1"/>
  <c r="G533" i="1" s="1"/>
  <c r="A534" i="1" s="1"/>
  <c r="B533" i="1"/>
  <c r="C533" i="1"/>
  <c r="B534" i="1" l="1"/>
  <c r="C534" i="1"/>
  <c r="D534" i="1"/>
  <c r="E534" i="1" s="1"/>
  <c r="G534" i="1" s="1"/>
  <c r="A535" i="1" s="1"/>
  <c r="C535" i="1" l="1"/>
  <c r="B535" i="1"/>
  <c r="D535" i="1"/>
  <c r="E535" i="1" s="1"/>
  <c r="G535" i="1" s="1"/>
  <c r="A536" i="1" s="1"/>
  <c r="C536" i="1" l="1"/>
  <c r="D536" i="1"/>
  <c r="E536" i="1" s="1"/>
  <c r="G536" i="1" s="1"/>
  <c r="A537" i="1" s="1"/>
  <c r="B536" i="1"/>
  <c r="D537" i="1" l="1"/>
  <c r="E537" i="1" s="1"/>
  <c r="G537" i="1" s="1"/>
  <c r="C537" i="1"/>
  <c r="B537" i="1"/>
  <c r="A538" i="1" l="1"/>
  <c r="D538" i="1" l="1"/>
  <c r="E538" i="1" s="1"/>
  <c r="G538" i="1" s="1"/>
  <c r="B538" i="1"/>
  <c r="C538" i="1"/>
  <c r="A539" i="1" l="1"/>
  <c r="B539" i="1" l="1"/>
  <c r="D539" i="1"/>
  <c r="E539" i="1" s="1"/>
  <c r="G539" i="1" s="1"/>
  <c r="A540" i="1" s="1"/>
  <c r="C539" i="1"/>
  <c r="B540" i="1" l="1"/>
  <c r="D540" i="1"/>
  <c r="E540" i="1" s="1"/>
  <c r="G540" i="1" s="1"/>
  <c r="A541" i="1" s="1"/>
  <c r="C540" i="1"/>
  <c r="B541" i="1" l="1"/>
  <c r="C541" i="1"/>
  <c r="D541" i="1"/>
  <c r="E541" i="1" s="1"/>
  <c r="G541" i="1" s="1"/>
  <c r="A542" i="1" l="1"/>
  <c r="D542" i="1" l="1"/>
  <c r="E542" i="1" s="1"/>
  <c r="G542" i="1" s="1"/>
  <c r="C542" i="1"/>
  <c r="B542" i="1"/>
  <c r="A543" i="1" l="1"/>
  <c r="C543" i="1" s="1"/>
  <c r="D543" i="1"/>
  <c r="E543" i="1" s="1"/>
  <c r="G543" i="1" s="1"/>
  <c r="A544" i="1" s="1"/>
  <c r="B543" i="1"/>
  <c r="C544" i="1" l="1"/>
  <c r="D544" i="1"/>
  <c r="E544" i="1" s="1"/>
  <c r="G544" i="1" s="1"/>
  <c r="B544" i="1"/>
  <c r="A545" i="1" l="1"/>
  <c r="C545" i="1" l="1"/>
  <c r="B545" i="1"/>
  <c r="D545" i="1"/>
  <c r="E545" i="1" s="1"/>
  <c r="G545" i="1" s="1"/>
  <c r="A546" i="1" s="1"/>
  <c r="D546" i="1" l="1"/>
  <c r="E546" i="1" s="1"/>
  <c r="G546" i="1" s="1"/>
  <c r="A547" i="1" s="1"/>
  <c r="C546" i="1"/>
  <c r="B546" i="1"/>
  <c r="D547" i="1" l="1"/>
  <c r="E547" i="1" s="1"/>
  <c r="G547" i="1" s="1"/>
  <c r="B547" i="1"/>
  <c r="C547" i="1"/>
  <c r="A548" i="1" l="1"/>
  <c r="D548" i="1" l="1"/>
  <c r="E548" i="1" s="1"/>
  <c r="G548" i="1" s="1"/>
  <c r="B548" i="1"/>
  <c r="C548" i="1"/>
  <c r="A549" i="1" l="1"/>
  <c r="D549" i="1" l="1"/>
  <c r="E549" i="1" s="1"/>
  <c r="G549" i="1" s="1"/>
  <c r="A550" i="1" s="1"/>
  <c r="B549" i="1"/>
  <c r="C549" i="1"/>
  <c r="D550" i="1" l="1"/>
  <c r="E550" i="1" s="1"/>
  <c r="G550" i="1" s="1"/>
  <c r="A551" i="1" s="1"/>
  <c r="C550" i="1"/>
  <c r="B550" i="1"/>
  <c r="C551" i="1" l="1"/>
  <c r="D551" i="1"/>
  <c r="E551" i="1" s="1"/>
  <c r="G551" i="1" s="1"/>
  <c r="A552" i="1" s="1"/>
  <c r="B551" i="1"/>
  <c r="C552" i="1" l="1"/>
  <c r="B552" i="1"/>
  <c r="D552" i="1"/>
  <c r="E552" i="1" s="1"/>
  <c r="G552" i="1" s="1"/>
  <c r="A553" i="1" s="1"/>
  <c r="D553" i="1" l="1"/>
  <c r="E553" i="1" s="1"/>
  <c r="G553" i="1" s="1"/>
  <c r="B553" i="1"/>
  <c r="C553" i="1"/>
  <c r="A554" i="1" l="1"/>
  <c r="C554" i="1"/>
  <c r="B554" i="1"/>
  <c r="D554" i="1"/>
  <c r="E554" i="1" s="1"/>
  <c r="G554" i="1" s="1"/>
  <c r="A555" i="1" s="1"/>
  <c r="C555" i="1" l="1"/>
  <c r="B555" i="1"/>
  <c r="D555" i="1"/>
  <c r="E555" i="1" s="1"/>
  <c r="G555" i="1" s="1"/>
  <c r="A556" i="1" s="1"/>
  <c r="D556" i="1" l="1"/>
  <c r="E556" i="1" s="1"/>
  <c r="G556" i="1" s="1"/>
  <c r="C556" i="1"/>
  <c r="B556" i="1"/>
  <c r="A557" i="1" l="1"/>
  <c r="D557" i="1" s="1"/>
  <c r="E557" i="1" s="1"/>
  <c r="G557" i="1" s="1"/>
  <c r="B557" i="1" l="1"/>
  <c r="C557" i="1"/>
  <c r="A558" i="1"/>
  <c r="D558" i="1" s="1"/>
  <c r="E558" i="1" s="1"/>
  <c r="G558" i="1" s="1"/>
  <c r="A559" i="1" s="1"/>
  <c r="C558" i="1"/>
  <c r="B558" i="1"/>
  <c r="C559" i="1" l="1"/>
  <c r="D559" i="1"/>
  <c r="E559" i="1" s="1"/>
  <c r="G559" i="1" s="1"/>
  <c r="B559" i="1"/>
  <c r="A560" i="1" l="1"/>
  <c r="C560" i="1" l="1"/>
  <c r="D560" i="1"/>
  <c r="E560" i="1" s="1"/>
  <c r="G560" i="1" s="1"/>
  <c r="A561" i="1" s="1"/>
  <c r="B560" i="1"/>
  <c r="D561" i="1" l="1"/>
  <c r="E561" i="1" s="1"/>
  <c r="G561" i="1" s="1"/>
  <c r="C561" i="1"/>
  <c r="B561" i="1"/>
  <c r="A562" i="1" l="1"/>
  <c r="D562" i="1" l="1"/>
  <c r="E562" i="1" s="1"/>
  <c r="G562" i="1" s="1"/>
  <c r="A563" i="1" s="1"/>
  <c r="C562" i="1"/>
  <c r="B562" i="1"/>
  <c r="C563" i="1" l="1"/>
  <c r="D563" i="1"/>
  <c r="E563" i="1" s="1"/>
  <c r="G563" i="1" s="1"/>
  <c r="A564" i="1" s="1"/>
  <c r="B563" i="1"/>
  <c r="D564" i="1" l="1"/>
  <c r="E564" i="1" s="1"/>
  <c r="G564" i="1" s="1"/>
  <c r="B564" i="1"/>
  <c r="C564" i="1"/>
  <c r="A565" i="1" l="1"/>
  <c r="C565" i="1" l="1"/>
  <c r="B565" i="1"/>
  <c r="D565" i="1"/>
  <c r="E565" i="1" s="1"/>
  <c r="G565" i="1" s="1"/>
  <c r="A566" i="1" s="1"/>
  <c r="C566" i="1" l="1"/>
  <c r="D566" i="1"/>
  <c r="E566" i="1" s="1"/>
  <c r="G566" i="1" s="1"/>
  <c r="A567" i="1" s="1"/>
  <c r="B566" i="1"/>
  <c r="C567" i="1" l="1"/>
  <c r="D567" i="1"/>
  <c r="E567" i="1" s="1"/>
  <c r="G567" i="1" s="1"/>
  <c r="A568" i="1" s="1"/>
  <c r="B567" i="1"/>
  <c r="C568" i="1" l="1"/>
  <c r="D568" i="1"/>
  <c r="E568" i="1" s="1"/>
  <c r="G568" i="1" s="1"/>
  <c r="A569" i="1" s="1"/>
  <c r="B568" i="1"/>
  <c r="C569" i="1" l="1"/>
  <c r="D569" i="1"/>
  <c r="E569" i="1" s="1"/>
  <c r="G569" i="1" s="1"/>
  <c r="A570" i="1" s="1"/>
  <c r="B569" i="1"/>
  <c r="D570" i="1" l="1"/>
  <c r="E570" i="1" s="1"/>
  <c r="G570" i="1" s="1"/>
  <c r="A571" i="1" s="1"/>
  <c r="C570" i="1"/>
  <c r="B570" i="1"/>
  <c r="D571" i="1" l="1"/>
  <c r="E571" i="1" s="1"/>
  <c r="G571" i="1" s="1"/>
  <c r="B571" i="1"/>
  <c r="C571" i="1"/>
  <c r="A572" i="1" l="1"/>
  <c r="B572" i="1" l="1"/>
  <c r="C572" i="1"/>
  <c r="D572" i="1"/>
  <c r="E572" i="1" s="1"/>
  <c r="G572" i="1" s="1"/>
  <c r="A573" i="1" s="1"/>
  <c r="C573" i="1" l="1"/>
  <c r="B573" i="1"/>
  <c r="D573" i="1"/>
  <c r="E573" i="1" s="1"/>
  <c r="G573" i="1" s="1"/>
  <c r="A574" i="1" s="1"/>
  <c r="D574" i="1" l="1"/>
  <c r="E574" i="1" s="1"/>
  <c r="G574" i="1" s="1"/>
  <c r="A575" i="1" s="1"/>
  <c r="B574" i="1"/>
  <c r="C574" i="1"/>
  <c r="D575" i="1" l="1"/>
  <c r="E575" i="1" s="1"/>
  <c r="G575" i="1" s="1"/>
  <c r="C575" i="1"/>
  <c r="B575" i="1"/>
  <c r="A576" i="1" l="1"/>
  <c r="D576" i="1" l="1"/>
  <c r="E576" i="1" s="1"/>
  <c r="G576" i="1" s="1"/>
  <c r="A577" i="1" s="1"/>
  <c r="C576" i="1"/>
  <c r="B576" i="1"/>
  <c r="D577" i="1" l="1"/>
  <c r="E577" i="1" s="1"/>
  <c r="G577" i="1" s="1"/>
  <c r="B577" i="1"/>
  <c r="C577" i="1"/>
  <c r="A578" i="1" l="1"/>
  <c r="D578" i="1" l="1"/>
  <c r="E578" i="1" s="1"/>
  <c r="G578" i="1" s="1"/>
  <c r="C578" i="1"/>
  <c r="B578" i="1"/>
  <c r="A579" i="1" l="1"/>
  <c r="D579" i="1" l="1"/>
  <c r="E579" i="1" s="1"/>
  <c r="G579" i="1" s="1"/>
  <c r="C579" i="1"/>
  <c r="B579" i="1"/>
  <c r="A580" i="1" l="1"/>
  <c r="C580" i="1" l="1"/>
  <c r="B580" i="1"/>
  <c r="D580" i="1"/>
  <c r="E580" i="1" s="1"/>
  <c r="G580" i="1" s="1"/>
  <c r="A581" i="1" s="1"/>
  <c r="C581" i="1" l="1"/>
  <c r="D581" i="1"/>
  <c r="E581" i="1" s="1"/>
  <c r="G581" i="1" s="1"/>
  <c r="A582" i="1" s="1"/>
  <c r="B581" i="1"/>
  <c r="B582" i="1" l="1"/>
  <c r="D582" i="1"/>
  <c r="E582" i="1" s="1"/>
  <c r="G582" i="1" s="1"/>
  <c r="A583" i="1" s="1"/>
  <c r="C582" i="1"/>
  <c r="C583" i="1" l="1"/>
  <c r="B583" i="1"/>
  <c r="D583" i="1"/>
  <c r="E583" i="1" s="1"/>
  <c r="G583" i="1" s="1"/>
  <c r="A584" i="1" s="1"/>
  <c r="C584" i="1" l="1"/>
  <c r="B584" i="1"/>
  <c r="D584" i="1"/>
  <c r="E584" i="1" s="1"/>
  <c r="G584" i="1" s="1"/>
  <c r="A585" i="1" s="1"/>
  <c r="D585" i="1" l="1"/>
  <c r="E585" i="1" s="1"/>
  <c r="G585" i="1" s="1"/>
  <c r="A586" i="1" s="1"/>
  <c r="C585" i="1"/>
  <c r="B585" i="1"/>
  <c r="D586" i="1" l="1"/>
  <c r="E586" i="1" s="1"/>
  <c r="G586" i="1" s="1"/>
  <c r="A587" i="1" s="1"/>
  <c r="B586" i="1"/>
  <c r="C586" i="1"/>
  <c r="C587" i="1" l="1"/>
  <c r="D587" i="1"/>
  <c r="E587" i="1" s="1"/>
  <c r="G587" i="1" s="1"/>
  <c r="A588" i="1" s="1"/>
  <c r="B587" i="1"/>
  <c r="C588" i="1" l="1"/>
  <c r="D588" i="1"/>
  <c r="E588" i="1" s="1"/>
  <c r="G588" i="1" s="1"/>
  <c r="A589" i="1" s="1"/>
  <c r="B588" i="1"/>
  <c r="B589" i="1" l="1"/>
  <c r="D589" i="1"/>
  <c r="E589" i="1" s="1"/>
  <c r="G589" i="1" s="1"/>
  <c r="A590" i="1" s="1"/>
  <c r="C589" i="1"/>
  <c r="C590" i="1" l="1"/>
  <c r="D590" i="1"/>
  <c r="E590" i="1" s="1"/>
  <c r="G590" i="1" s="1"/>
  <c r="B590" i="1"/>
  <c r="A591" i="1" l="1"/>
  <c r="B591" i="1" s="1"/>
  <c r="C591" i="1" l="1"/>
  <c r="D591" i="1"/>
  <c r="E591" i="1" s="1"/>
  <c r="G591" i="1" s="1"/>
  <c r="A592" i="1" s="1"/>
  <c r="C592" i="1" s="1"/>
  <c r="D592" i="1" l="1"/>
  <c r="E592" i="1" s="1"/>
  <c r="G592" i="1" s="1"/>
  <c r="A593" i="1" s="1"/>
  <c r="D593" i="1" s="1"/>
  <c r="E593" i="1" s="1"/>
  <c r="G593" i="1" s="1"/>
  <c r="B592" i="1"/>
  <c r="B593" i="1" l="1"/>
  <c r="A594" i="1" s="1"/>
  <c r="C593" i="1"/>
  <c r="C594" i="1" l="1"/>
  <c r="D594" i="1"/>
  <c r="E594" i="1" s="1"/>
  <c r="G594" i="1" s="1"/>
  <c r="B594" i="1"/>
  <c r="A595" i="1" l="1"/>
  <c r="C595" i="1" l="1"/>
  <c r="B595" i="1"/>
  <c r="D595" i="1"/>
  <c r="E595" i="1" s="1"/>
  <c r="G595" i="1" s="1"/>
  <c r="A596" i="1" s="1"/>
  <c r="B596" i="1" s="1"/>
  <c r="D596" i="1" l="1"/>
  <c r="E596" i="1" s="1"/>
  <c r="G596" i="1" s="1"/>
  <c r="A597" i="1" s="1"/>
  <c r="C597" i="1" s="1"/>
  <c r="C596" i="1"/>
  <c r="B597" i="1" l="1"/>
  <c r="D597" i="1"/>
  <c r="E597" i="1" s="1"/>
  <c r="G597" i="1" s="1"/>
  <c r="A598" i="1" s="1"/>
  <c r="C598" i="1" l="1"/>
  <c r="D598" i="1"/>
  <c r="E598" i="1" s="1"/>
  <c r="G598" i="1" s="1"/>
  <c r="B598" i="1"/>
  <c r="A599" i="1" l="1"/>
  <c r="C599" i="1" l="1"/>
  <c r="D599" i="1"/>
  <c r="E599" i="1" s="1"/>
  <c r="G599" i="1" s="1"/>
  <c r="B599" i="1"/>
  <c r="A600" i="1" l="1"/>
  <c r="C600" i="1" l="1"/>
  <c r="D600" i="1"/>
  <c r="E600" i="1" s="1"/>
  <c r="G600" i="1" s="1"/>
  <c r="B600" i="1"/>
  <c r="A601" i="1" l="1"/>
  <c r="D601" i="1" l="1"/>
  <c r="E601" i="1" s="1"/>
  <c r="G601" i="1" s="1"/>
  <c r="C601" i="1"/>
  <c r="B601" i="1"/>
  <c r="A602" i="1" l="1"/>
  <c r="C602" i="1" l="1"/>
  <c r="D602" i="1"/>
  <c r="E602" i="1" s="1"/>
  <c r="G602" i="1" s="1"/>
  <c r="B602" i="1"/>
  <c r="A603" i="1" l="1"/>
  <c r="C603" i="1" s="1"/>
  <c r="D603" i="1" l="1"/>
  <c r="E603" i="1" s="1"/>
  <c r="G603" i="1" s="1"/>
  <c r="A604" i="1" s="1"/>
  <c r="C604" i="1" s="1"/>
  <c r="B603" i="1"/>
  <c r="B604" i="1" l="1"/>
  <c r="D604" i="1"/>
  <c r="E604" i="1" s="1"/>
  <c r="G604" i="1" s="1"/>
  <c r="A605" i="1" s="1"/>
  <c r="C605" i="1" l="1"/>
  <c r="D605" i="1"/>
  <c r="E605" i="1" s="1"/>
  <c r="G605" i="1" s="1"/>
  <c r="B605" i="1"/>
  <c r="A606" i="1" l="1"/>
  <c r="D606" i="1" l="1"/>
  <c r="E606" i="1" s="1"/>
  <c r="G606" i="1" s="1"/>
  <c r="A607" i="1" s="1"/>
  <c r="C606" i="1"/>
  <c r="B606" i="1"/>
  <c r="C607" i="1" l="1"/>
  <c r="B607" i="1"/>
  <c r="D607" i="1"/>
  <c r="E607" i="1" s="1"/>
  <c r="G607" i="1" s="1"/>
  <c r="A608" i="1" s="1"/>
  <c r="B608" i="1" l="1"/>
  <c r="D608" i="1"/>
  <c r="E608" i="1" s="1"/>
  <c r="G608" i="1" s="1"/>
  <c r="C608" i="1"/>
  <c r="A609" i="1" l="1"/>
  <c r="D609" i="1" l="1"/>
  <c r="E609" i="1" s="1"/>
  <c r="G609" i="1" s="1"/>
  <c r="C609" i="1"/>
  <c r="B609" i="1"/>
  <c r="A610" i="1" l="1"/>
  <c r="E610" i="1" l="1"/>
  <c r="G610" i="1" s="1"/>
  <c r="A611" i="1" s="1"/>
  <c r="B610" i="1"/>
  <c r="C610" i="1"/>
  <c r="D610" i="1"/>
  <c r="D611" i="1" l="1"/>
  <c r="E611" i="1" s="1"/>
  <c r="G611" i="1" s="1"/>
  <c r="A612" i="1" s="1"/>
  <c r="B611" i="1"/>
  <c r="C611" i="1"/>
  <c r="C612" i="1" l="1"/>
  <c r="B612" i="1"/>
  <c r="D612" i="1"/>
  <c r="E612" i="1" s="1"/>
  <c r="G612" i="1" s="1"/>
  <c r="A613" i="1" s="1"/>
  <c r="D613" i="1" l="1"/>
  <c r="E613" i="1" s="1"/>
  <c r="G613" i="1" s="1"/>
  <c r="A614" i="1" s="1"/>
  <c r="C613" i="1"/>
  <c r="B613" i="1"/>
  <c r="C614" i="1" l="1"/>
  <c r="D614" i="1"/>
  <c r="E614" i="1" s="1"/>
  <c r="G614" i="1" s="1"/>
  <c r="B614" i="1"/>
  <c r="A615" i="1" l="1"/>
  <c r="C615" i="1" l="1"/>
  <c r="D615" i="1"/>
  <c r="E615" i="1" s="1"/>
  <c r="G615" i="1" s="1"/>
  <c r="B615" i="1"/>
  <c r="A616" i="1" l="1"/>
  <c r="D616" i="1" l="1"/>
  <c r="E616" i="1" s="1"/>
  <c r="G616" i="1" s="1"/>
  <c r="B616" i="1"/>
  <c r="C616" i="1"/>
  <c r="A617" i="1" l="1"/>
  <c r="C617" i="1" l="1"/>
  <c r="D617" i="1"/>
  <c r="E617" i="1" s="1"/>
  <c r="G617" i="1" s="1"/>
  <c r="B617" i="1"/>
  <c r="A618" i="1" l="1"/>
  <c r="C618" i="1" l="1"/>
  <c r="B618" i="1"/>
  <c r="D618" i="1"/>
  <c r="E618" i="1" s="1"/>
  <c r="G618" i="1" s="1"/>
  <c r="A619" i="1" s="1"/>
  <c r="D619" i="1" l="1"/>
  <c r="E619" i="1" s="1"/>
  <c r="G619" i="1" s="1"/>
  <c r="B619" i="1"/>
  <c r="C619" i="1"/>
  <c r="A620" i="1" l="1"/>
  <c r="C620" i="1" l="1"/>
  <c r="D620" i="1"/>
  <c r="E620" i="1" s="1"/>
  <c r="G620" i="1" s="1"/>
  <c r="A621" i="1" s="1"/>
  <c r="B620" i="1"/>
  <c r="C621" i="1" l="1"/>
  <c r="B621" i="1"/>
  <c r="D621" i="1"/>
  <c r="E621" i="1" s="1"/>
  <c r="G621" i="1" s="1"/>
  <c r="A622" i="1" l="1"/>
  <c r="D622" i="1" s="1"/>
  <c r="E622" i="1" s="1"/>
  <c r="G622" i="1" s="1"/>
  <c r="C622" i="1" l="1"/>
  <c r="B622" i="1"/>
  <c r="A623" i="1"/>
  <c r="D623" i="1" s="1"/>
  <c r="E623" i="1" s="1"/>
  <c r="G623" i="1" s="1"/>
  <c r="B623" i="1" l="1"/>
  <c r="A624" i="1"/>
  <c r="C624" i="1" s="1"/>
  <c r="C623" i="1"/>
  <c r="B624" i="1"/>
  <c r="D624" i="1"/>
  <c r="E624" i="1" s="1"/>
  <c r="G624" i="1" s="1"/>
  <c r="A625" i="1" s="1"/>
  <c r="D625" i="1" l="1"/>
  <c r="E625" i="1" s="1"/>
  <c r="G625" i="1" s="1"/>
  <c r="C625" i="1"/>
  <c r="B625" i="1"/>
  <c r="A626" i="1" l="1"/>
  <c r="B626" i="1" l="1"/>
  <c r="C626" i="1"/>
  <c r="D626" i="1"/>
  <c r="E626" i="1" s="1"/>
  <c r="G626" i="1" s="1"/>
  <c r="A627" i="1" s="1"/>
  <c r="C627" i="1" l="1"/>
  <c r="D627" i="1"/>
  <c r="E627" i="1" s="1"/>
  <c r="G627" i="1" s="1"/>
  <c r="A628" i="1" s="1"/>
  <c r="B627" i="1"/>
  <c r="B628" i="1" l="1"/>
  <c r="C628" i="1"/>
  <c r="D628" i="1"/>
  <c r="E628" i="1" s="1"/>
  <c r="G628" i="1" s="1"/>
  <c r="A629" i="1" s="1"/>
  <c r="C629" i="1" l="1"/>
  <c r="D629" i="1"/>
  <c r="E629" i="1" s="1"/>
  <c r="G629" i="1" s="1"/>
  <c r="B629" i="1"/>
  <c r="A630" i="1" l="1"/>
  <c r="C630" i="1" s="1"/>
  <c r="B630" i="1" l="1"/>
  <c r="D630" i="1"/>
  <c r="E630" i="1" s="1"/>
  <c r="G630" i="1" s="1"/>
  <c r="A631" i="1" s="1"/>
  <c r="B631" i="1" s="1"/>
  <c r="D631" i="1" l="1"/>
  <c r="E631" i="1" s="1"/>
  <c r="G631" i="1" s="1"/>
  <c r="A632" i="1" s="1"/>
  <c r="B632" i="1" s="1"/>
  <c r="C631" i="1"/>
  <c r="D632" i="1" l="1"/>
  <c r="E632" i="1" s="1"/>
  <c r="G632" i="1" s="1"/>
  <c r="A633" i="1" s="1"/>
  <c r="C633" i="1" s="1"/>
  <c r="C632" i="1"/>
  <c r="B633" i="1" l="1"/>
  <c r="D633" i="1"/>
  <c r="E633" i="1" s="1"/>
  <c r="G633" i="1" s="1"/>
  <c r="A634" i="1" s="1"/>
  <c r="D634" i="1" s="1"/>
  <c r="E634" i="1" s="1"/>
  <c r="G634" i="1" s="1"/>
  <c r="C634" i="1" l="1"/>
  <c r="B634" i="1"/>
  <c r="A635" i="1"/>
  <c r="C635" i="1" l="1"/>
  <c r="D635" i="1"/>
  <c r="E635" i="1" s="1"/>
  <c r="G635" i="1" s="1"/>
  <c r="A636" i="1" s="1"/>
  <c r="B635" i="1"/>
  <c r="D636" i="1" l="1"/>
  <c r="E636" i="1" s="1"/>
  <c r="G636" i="1" s="1"/>
  <c r="B636" i="1"/>
  <c r="C636" i="1"/>
  <c r="A637" i="1" l="1"/>
  <c r="D637" i="1" s="1"/>
  <c r="E637" i="1" s="1"/>
  <c r="G637" i="1" s="1"/>
  <c r="B637" i="1" l="1"/>
  <c r="A638" i="1" s="1"/>
  <c r="C637" i="1"/>
  <c r="C638" i="1" l="1"/>
  <c r="B638" i="1"/>
  <c r="D638" i="1"/>
  <c r="E638" i="1" s="1"/>
  <c r="G638" i="1" s="1"/>
  <c r="A639" i="1" s="1"/>
  <c r="C639" i="1" s="1"/>
  <c r="D639" i="1" l="1"/>
  <c r="E639" i="1" s="1"/>
  <c r="G639" i="1" s="1"/>
  <c r="B639" i="1"/>
  <c r="A640" i="1" l="1"/>
  <c r="D640" i="1" s="1"/>
  <c r="E640" i="1" s="1"/>
  <c r="G640" i="1" s="1"/>
  <c r="C640" i="1"/>
  <c r="B640" i="1" l="1"/>
  <c r="A641" i="1" s="1"/>
  <c r="C641" i="1" s="1"/>
  <c r="D641" i="1" l="1"/>
  <c r="E641" i="1" s="1"/>
  <c r="G641" i="1" s="1"/>
  <c r="A642" i="1" s="1"/>
  <c r="D642" i="1" s="1"/>
  <c r="E642" i="1" s="1"/>
  <c r="G642" i="1" s="1"/>
  <c r="B641" i="1"/>
  <c r="C642" i="1" l="1"/>
  <c r="B642" i="1"/>
  <c r="A643" i="1" s="1"/>
  <c r="B643" i="1" s="1"/>
  <c r="C643" i="1"/>
  <c r="D643" i="1" l="1"/>
  <c r="E643" i="1" s="1"/>
  <c r="G643" i="1" s="1"/>
  <c r="A644" i="1" s="1"/>
  <c r="C644" i="1" s="1"/>
  <c r="D644" i="1" l="1"/>
  <c r="E644" i="1" s="1"/>
  <c r="G644" i="1" s="1"/>
  <c r="A645" i="1" s="1"/>
  <c r="B645" i="1" s="1"/>
  <c r="B644" i="1"/>
  <c r="C645" i="1" l="1"/>
  <c r="D645" i="1"/>
  <c r="E645" i="1" s="1"/>
  <c r="G645" i="1" s="1"/>
  <c r="A646" i="1" s="1"/>
  <c r="C646" i="1" s="1"/>
  <c r="D646" i="1" l="1"/>
  <c r="E646" i="1" s="1"/>
  <c r="G646" i="1" s="1"/>
  <c r="A647" i="1" s="1"/>
  <c r="D647" i="1" s="1"/>
  <c r="E647" i="1" s="1"/>
  <c r="G647" i="1" s="1"/>
  <c r="B646" i="1"/>
  <c r="B647" i="1" l="1"/>
  <c r="C647" i="1"/>
  <c r="A648" i="1"/>
  <c r="B648" i="1" l="1"/>
  <c r="C648" i="1"/>
  <c r="D648" i="1"/>
  <c r="E648" i="1" s="1"/>
  <c r="G648" i="1" s="1"/>
  <c r="A649" i="1" s="1"/>
  <c r="B649" i="1" l="1"/>
  <c r="C649" i="1"/>
  <c r="D649" i="1"/>
  <c r="E649" i="1" s="1"/>
  <c r="G649" i="1" s="1"/>
  <c r="A650" i="1" s="1"/>
  <c r="C650" i="1" l="1"/>
  <c r="D650" i="1"/>
  <c r="E650" i="1" s="1"/>
  <c r="G650" i="1" s="1"/>
  <c r="A651" i="1" s="1"/>
  <c r="B650" i="1"/>
  <c r="D651" i="1" l="1"/>
  <c r="E651" i="1" s="1"/>
  <c r="G651" i="1" s="1"/>
  <c r="A652" i="1" s="1"/>
  <c r="C651" i="1"/>
  <c r="B651" i="1"/>
  <c r="D652" i="1" l="1"/>
  <c r="E652" i="1" s="1"/>
  <c r="G652" i="1" s="1"/>
  <c r="A653" i="1" s="1"/>
  <c r="C652" i="1"/>
  <c r="B652" i="1"/>
  <c r="B653" i="1" l="1"/>
  <c r="C653" i="1"/>
  <c r="D653" i="1"/>
  <c r="E653" i="1" s="1"/>
  <c r="G653" i="1" s="1"/>
  <c r="A654" i="1" s="1"/>
  <c r="C654" i="1" l="1"/>
  <c r="D654" i="1"/>
  <c r="E654" i="1" s="1"/>
  <c r="G654" i="1" s="1"/>
  <c r="A655" i="1" s="1"/>
  <c r="B654" i="1"/>
  <c r="C655" i="1" l="1"/>
  <c r="B655" i="1"/>
  <c r="D655" i="1"/>
  <c r="E655" i="1" s="1"/>
  <c r="G655" i="1" s="1"/>
  <c r="A656" i="1" s="1"/>
  <c r="D656" i="1" l="1"/>
  <c r="E656" i="1" s="1"/>
  <c r="G656" i="1" s="1"/>
  <c r="A657" i="1" s="1"/>
  <c r="B656" i="1"/>
  <c r="C656" i="1"/>
  <c r="C657" i="1" l="1"/>
  <c r="B657" i="1"/>
  <c r="D657" i="1"/>
  <c r="E657" i="1" s="1"/>
  <c r="G657" i="1" s="1"/>
  <c r="A658" i="1" s="1"/>
  <c r="C658" i="1" l="1"/>
  <c r="B658" i="1"/>
  <c r="D658" i="1"/>
  <c r="E658" i="1" s="1"/>
  <c r="G658" i="1" s="1"/>
  <c r="A659" i="1" s="1"/>
  <c r="D659" i="1" l="1"/>
  <c r="E659" i="1" s="1"/>
  <c r="G659" i="1" s="1"/>
  <c r="A660" i="1" s="1"/>
  <c r="C659" i="1"/>
  <c r="B659" i="1"/>
  <c r="D660" i="1" l="1"/>
  <c r="E660" i="1" s="1"/>
  <c r="G660" i="1" s="1"/>
  <c r="A661" i="1" s="1"/>
  <c r="C660" i="1"/>
  <c r="B660" i="1"/>
  <c r="D661" i="1" l="1"/>
  <c r="E661" i="1" s="1"/>
  <c r="G661" i="1" s="1"/>
  <c r="A662" i="1" s="1"/>
  <c r="B661" i="1"/>
  <c r="C661" i="1"/>
  <c r="B662" i="1" l="1"/>
  <c r="C662" i="1"/>
  <c r="D662" i="1"/>
  <c r="E662" i="1" s="1"/>
  <c r="G662" i="1" s="1"/>
  <c r="A663" i="1" s="1"/>
  <c r="D663" i="1" l="1"/>
  <c r="E663" i="1" s="1"/>
  <c r="G663" i="1" s="1"/>
  <c r="A664" i="1" s="1"/>
  <c r="B663" i="1"/>
  <c r="C663" i="1"/>
  <c r="C664" i="1" l="1"/>
  <c r="D664" i="1"/>
  <c r="E664" i="1" s="1"/>
  <c r="G664" i="1" s="1"/>
  <c r="A665" i="1" s="1"/>
  <c r="B664" i="1"/>
  <c r="C665" i="1" l="1"/>
  <c r="D665" i="1"/>
  <c r="E665" i="1" s="1"/>
  <c r="G665" i="1" s="1"/>
  <c r="A666" i="1" s="1"/>
  <c r="B665" i="1"/>
  <c r="B666" i="1" l="1"/>
  <c r="D666" i="1"/>
  <c r="E666" i="1" s="1"/>
  <c r="G666" i="1" s="1"/>
  <c r="A667" i="1" s="1"/>
  <c r="C666" i="1"/>
  <c r="B667" i="1" l="1"/>
  <c r="D667" i="1"/>
  <c r="E667" i="1" s="1"/>
  <c r="G667" i="1" s="1"/>
  <c r="A668" i="1" s="1"/>
  <c r="C667" i="1"/>
  <c r="D668" i="1" l="1"/>
  <c r="E668" i="1" s="1"/>
  <c r="G668" i="1" s="1"/>
  <c r="A669" i="1" s="1"/>
  <c r="B668" i="1"/>
  <c r="C668" i="1"/>
  <c r="C669" i="1" l="1"/>
  <c r="D669" i="1"/>
  <c r="E669" i="1" s="1"/>
  <c r="G669" i="1" s="1"/>
  <c r="A670" i="1" s="1"/>
  <c r="B669" i="1"/>
  <c r="D670" i="1" l="1"/>
  <c r="E670" i="1" s="1"/>
  <c r="G670" i="1" s="1"/>
  <c r="A671" i="1" s="1"/>
  <c r="C670" i="1"/>
  <c r="B670" i="1"/>
  <c r="D671" i="1" l="1"/>
  <c r="E671" i="1" s="1"/>
  <c r="G671" i="1" s="1"/>
  <c r="A672" i="1" s="1"/>
  <c r="C671" i="1"/>
  <c r="B671" i="1"/>
  <c r="C672" i="1" l="1"/>
  <c r="B672" i="1"/>
  <c r="D672" i="1"/>
  <c r="E672" i="1" s="1"/>
  <c r="G672" i="1" s="1"/>
  <c r="A673" i="1" s="1"/>
  <c r="D673" i="1" l="1"/>
  <c r="E673" i="1" s="1"/>
  <c r="G673" i="1" s="1"/>
  <c r="A674" i="1" s="1"/>
  <c r="C673" i="1"/>
  <c r="B673" i="1"/>
  <c r="B674" i="1" l="1"/>
  <c r="D674" i="1"/>
  <c r="E674" i="1" s="1"/>
  <c r="G674" i="1" s="1"/>
  <c r="A675" i="1" s="1"/>
  <c r="C674" i="1"/>
  <c r="C675" i="1" l="1"/>
  <c r="D675" i="1"/>
  <c r="E675" i="1" s="1"/>
  <c r="G675" i="1" s="1"/>
  <c r="A676" i="1" s="1"/>
  <c r="B675" i="1"/>
  <c r="D676" i="1" l="1"/>
  <c r="E676" i="1" s="1"/>
  <c r="G676" i="1" s="1"/>
  <c r="A677" i="1" s="1"/>
  <c r="C676" i="1"/>
  <c r="B676" i="1"/>
  <c r="B677" i="1" l="1"/>
  <c r="C677" i="1"/>
  <c r="D677" i="1"/>
  <c r="E677" i="1" s="1"/>
  <c r="G677" i="1" s="1"/>
  <c r="A678" i="1" s="1"/>
  <c r="D678" i="1" l="1"/>
  <c r="E678" i="1" s="1"/>
  <c r="G678" i="1" s="1"/>
  <c r="A679" i="1" s="1"/>
  <c r="B678" i="1"/>
  <c r="C678" i="1"/>
  <c r="C679" i="1" l="1"/>
  <c r="D679" i="1"/>
  <c r="E679" i="1" s="1"/>
  <c r="G679" i="1" s="1"/>
  <c r="A680" i="1" s="1"/>
  <c r="B679" i="1"/>
  <c r="D680" i="1" l="1"/>
  <c r="E680" i="1" s="1"/>
  <c r="G680" i="1" s="1"/>
  <c r="C680" i="1"/>
  <c r="B680" i="1"/>
  <c r="A681" i="1" l="1"/>
  <c r="D681" i="1" l="1"/>
  <c r="E681" i="1" s="1"/>
  <c r="G681" i="1" s="1"/>
  <c r="A682" i="1" s="1"/>
  <c r="B681" i="1"/>
  <c r="C681" i="1"/>
  <c r="C682" i="1" l="1"/>
  <c r="B682" i="1"/>
  <c r="D682" i="1"/>
  <c r="E682" i="1" s="1"/>
  <c r="G682" i="1" s="1"/>
  <c r="A683" i="1" s="1"/>
  <c r="C683" i="1" l="1"/>
  <c r="D683" i="1"/>
  <c r="E683" i="1" s="1"/>
  <c r="G683" i="1" s="1"/>
  <c r="B683" i="1"/>
  <c r="A684" i="1" l="1"/>
  <c r="D684" i="1" l="1"/>
  <c r="E684" i="1" s="1"/>
  <c r="G684" i="1" s="1"/>
  <c r="A685" i="1" s="1"/>
  <c r="B684" i="1"/>
  <c r="C684" i="1"/>
  <c r="C685" i="1" l="1"/>
  <c r="B685" i="1"/>
  <c r="D685" i="1"/>
  <c r="E685" i="1" s="1"/>
  <c r="G685" i="1" s="1"/>
  <c r="A686" i="1" s="1"/>
  <c r="D686" i="1" l="1"/>
  <c r="E686" i="1" s="1"/>
  <c r="G686" i="1" s="1"/>
  <c r="A687" i="1" s="1"/>
  <c r="B686" i="1"/>
  <c r="C686" i="1"/>
  <c r="D687" i="1" l="1"/>
  <c r="E687" i="1" s="1"/>
  <c r="G687" i="1" s="1"/>
  <c r="A688" i="1" s="1"/>
  <c r="C687" i="1"/>
  <c r="B687" i="1"/>
  <c r="B688" i="1" l="1"/>
  <c r="D688" i="1"/>
  <c r="E688" i="1" s="1"/>
  <c r="G688" i="1" s="1"/>
  <c r="A689" i="1" s="1"/>
  <c r="C688" i="1"/>
  <c r="C689" i="1" l="1"/>
  <c r="B689" i="1"/>
  <c r="D689" i="1"/>
  <c r="E689" i="1" s="1"/>
  <c r="G689" i="1" s="1"/>
  <c r="A690" i="1" s="1"/>
  <c r="C690" i="1" l="1"/>
  <c r="B690" i="1"/>
  <c r="D690" i="1"/>
  <c r="E690" i="1" s="1"/>
  <c r="G690" i="1" s="1"/>
  <c r="A691" i="1" s="1"/>
  <c r="C691" i="1" l="1"/>
  <c r="D691" i="1"/>
  <c r="E691" i="1" s="1"/>
  <c r="G691" i="1" s="1"/>
  <c r="B691" i="1"/>
  <c r="A692" i="1" l="1"/>
  <c r="D692" i="1" s="1"/>
  <c r="E692" i="1" s="1"/>
  <c r="G692" i="1" s="1"/>
  <c r="C692" i="1" l="1"/>
  <c r="B692" i="1"/>
  <c r="A693" i="1"/>
  <c r="D693" i="1" s="1"/>
  <c r="E693" i="1" s="1"/>
  <c r="G693" i="1" s="1"/>
  <c r="C693" i="1" l="1"/>
  <c r="B693" i="1"/>
  <c r="A694" i="1"/>
  <c r="D694" i="1" l="1"/>
  <c r="E694" i="1" s="1"/>
  <c r="G694" i="1" s="1"/>
  <c r="B694" i="1"/>
  <c r="C694" i="1"/>
  <c r="A695" i="1" l="1"/>
  <c r="B695" i="1" l="1"/>
  <c r="D695" i="1"/>
  <c r="E695" i="1" s="1"/>
  <c r="G695" i="1" s="1"/>
  <c r="A696" i="1" s="1"/>
  <c r="C695" i="1"/>
  <c r="C696" i="1" l="1"/>
  <c r="D696" i="1"/>
  <c r="E696" i="1" s="1"/>
  <c r="G696" i="1" s="1"/>
  <c r="B696" i="1"/>
  <c r="A697" i="1" l="1"/>
  <c r="D697" i="1" l="1"/>
  <c r="E697" i="1" s="1"/>
  <c r="G697" i="1" s="1"/>
  <c r="A698" i="1" s="1"/>
  <c r="B697" i="1"/>
  <c r="C697" i="1"/>
  <c r="B698" i="1" l="1"/>
  <c r="C698" i="1"/>
  <c r="D698" i="1"/>
  <c r="E698" i="1" s="1"/>
  <c r="G698" i="1" s="1"/>
  <c r="A699" i="1" s="1"/>
  <c r="C699" i="1" l="1"/>
  <c r="B699" i="1"/>
  <c r="D699" i="1"/>
  <c r="E699" i="1" s="1"/>
  <c r="G699" i="1" s="1"/>
  <c r="A700" i="1" s="1"/>
  <c r="D700" i="1" l="1"/>
  <c r="E700" i="1" s="1"/>
  <c r="G700" i="1" s="1"/>
  <c r="A701" i="1" s="1"/>
  <c r="B700" i="1"/>
  <c r="C700" i="1"/>
  <c r="D701" i="1" l="1"/>
  <c r="E701" i="1" s="1"/>
  <c r="G701" i="1" s="1"/>
  <c r="C701" i="1"/>
  <c r="B701" i="1"/>
  <c r="A702" i="1" l="1"/>
  <c r="D702" i="1" l="1"/>
  <c r="E702" i="1" s="1"/>
  <c r="G702" i="1" s="1"/>
  <c r="C702" i="1"/>
  <c r="B702" i="1"/>
  <c r="A703" i="1" l="1"/>
  <c r="D703" i="1" l="1"/>
  <c r="E703" i="1" s="1"/>
  <c r="G703" i="1" s="1"/>
  <c r="C703" i="1"/>
  <c r="B703" i="1"/>
  <c r="A704" i="1" l="1"/>
  <c r="C704" i="1" s="1"/>
  <c r="B704" i="1" l="1"/>
  <c r="D704" i="1"/>
  <c r="E704" i="1" s="1"/>
  <c r="G704" i="1" s="1"/>
  <c r="A705" i="1" s="1"/>
  <c r="C705" i="1" s="1"/>
  <c r="D705" i="1" l="1"/>
  <c r="E705" i="1" s="1"/>
  <c r="G705" i="1" s="1"/>
  <c r="B705" i="1"/>
  <c r="A706" i="1" l="1"/>
  <c r="C706" i="1" l="1"/>
  <c r="D706" i="1"/>
  <c r="E706" i="1" s="1"/>
  <c r="G706" i="1" s="1"/>
  <c r="B706" i="1"/>
  <c r="A707" i="1" l="1"/>
  <c r="C707" i="1" l="1"/>
  <c r="D707" i="1"/>
  <c r="E707" i="1" s="1"/>
  <c r="G707" i="1" s="1"/>
  <c r="B707" i="1"/>
  <c r="A708" i="1" l="1"/>
  <c r="D708" i="1" l="1"/>
  <c r="E708" i="1" s="1"/>
  <c r="G708" i="1" s="1"/>
  <c r="A709" i="1" s="1"/>
  <c r="C708" i="1"/>
  <c r="B708" i="1"/>
  <c r="D709" i="1" l="1"/>
  <c r="E709" i="1" s="1"/>
  <c r="G709" i="1" s="1"/>
  <c r="A710" i="1" s="1"/>
  <c r="C709" i="1"/>
  <c r="B709" i="1"/>
  <c r="C710" i="1" l="1"/>
  <c r="D710" i="1"/>
  <c r="E710" i="1" s="1"/>
  <c r="G710" i="1" s="1"/>
  <c r="A711" i="1" s="1"/>
  <c r="B710" i="1"/>
  <c r="D711" i="1" l="1"/>
  <c r="E711" i="1" s="1"/>
  <c r="G711" i="1" s="1"/>
  <c r="A712" i="1" s="1"/>
  <c r="B711" i="1"/>
  <c r="C711" i="1"/>
  <c r="B712" i="1" l="1"/>
  <c r="C712" i="1"/>
  <c r="D712" i="1"/>
  <c r="E712" i="1" s="1"/>
  <c r="G712" i="1" s="1"/>
  <c r="A713" i="1" s="1"/>
  <c r="B713" i="1" l="1"/>
  <c r="C713" i="1"/>
  <c r="D713" i="1"/>
  <c r="E713" i="1" s="1"/>
  <c r="G713" i="1" s="1"/>
  <c r="A714" i="1" s="1"/>
  <c r="C714" i="1" l="1"/>
  <c r="D714" i="1"/>
  <c r="E714" i="1" s="1"/>
  <c r="G714" i="1" s="1"/>
  <c r="A715" i="1" s="1"/>
  <c r="B714" i="1"/>
  <c r="D715" i="1" l="1"/>
  <c r="E715" i="1" s="1"/>
  <c r="G715" i="1" s="1"/>
  <c r="A716" i="1" s="1"/>
  <c r="C715" i="1"/>
  <c r="B715" i="1"/>
  <c r="B716" i="1" l="1"/>
  <c r="C716" i="1"/>
  <c r="D716" i="1"/>
  <c r="E716" i="1" s="1"/>
  <c r="G716" i="1" s="1"/>
  <c r="A717" i="1" s="1"/>
  <c r="C717" i="1" l="1"/>
  <c r="B717" i="1"/>
  <c r="D717" i="1"/>
  <c r="E717" i="1" s="1"/>
  <c r="G717" i="1" s="1"/>
  <c r="A718" i="1" s="1"/>
  <c r="C718" i="1" l="1"/>
  <c r="B718" i="1"/>
  <c r="D718" i="1"/>
  <c r="E718" i="1" s="1"/>
  <c r="G718" i="1" s="1"/>
  <c r="A719" i="1" s="1"/>
  <c r="D719" i="1" l="1"/>
  <c r="E719" i="1" s="1"/>
  <c r="G719" i="1" s="1"/>
  <c r="B719" i="1"/>
  <c r="C719" i="1"/>
  <c r="A720" i="1" l="1"/>
  <c r="D720" i="1" l="1"/>
  <c r="E720" i="1" s="1"/>
  <c r="G720" i="1" s="1"/>
  <c r="C720" i="1"/>
  <c r="B720" i="1"/>
  <c r="A721" i="1" l="1"/>
  <c r="D721" i="1" s="1"/>
  <c r="E721" i="1" s="1"/>
  <c r="G721" i="1" s="1"/>
  <c r="B721" i="1"/>
  <c r="C721" i="1"/>
  <c r="A722" i="1" l="1"/>
  <c r="C722" i="1" l="1"/>
  <c r="B722" i="1"/>
  <c r="D722" i="1"/>
  <c r="E722" i="1" s="1"/>
  <c r="G722" i="1" s="1"/>
  <c r="A723" i="1" s="1"/>
  <c r="B723" i="1" l="1"/>
  <c r="C723" i="1"/>
  <c r="D723" i="1"/>
  <c r="E723" i="1" s="1"/>
  <c r="G723" i="1" s="1"/>
  <c r="A724" i="1" s="1"/>
  <c r="D724" i="1" l="1"/>
  <c r="E724" i="1" s="1"/>
  <c r="G724" i="1" s="1"/>
  <c r="C724" i="1"/>
  <c r="B724" i="1"/>
  <c r="A725" i="1" l="1"/>
  <c r="C725" i="1" s="1"/>
  <c r="D725" i="1" l="1"/>
  <c r="E725" i="1" s="1"/>
  <c r="G725" i="1" s="1"/>
  <c r="A726" i="1" s="1"/>
  <c r="D726" i="1" s="1"/>
  <c r="E726" i="1" s="1"/>
  <c r="G726" i="1" s="1"/>
  <c r="B725" i="1"/>
  <c r="C726" i="1" l="1"/>
  <c r="B726" i="1"/>
  <c r="A727" i="1" s="1"/>
  <c r="C727" i="1" l="1"/>
  <c r="B727" i="1"/>
  <c r="D727" i="1"/>
  <c r="E727" i="1" s="1"/>
  <c r="G727" i="1" s="1"/>
  <c r="A728" i="1" s="1"/>
  <c r="B728" i="1" s="1"/>
  <c r="D728" i="1" l="1"/>
  <c r="E728" i="1" s="1"/>
  <c r="G728" i="1" s="1"/>
  <c r="A729" i="1" s="1"/>
  <c r="C729" i="1" s="1"/>
  <c r="C728" i="1"/>
  <c r="B729" i="1" l="1"/>
  <c r="D729" i="1"/>
  <c r="E729" i="1" s="1"/>
  <c r="G729" i="1" s="1"/>
  <c r="A730" i="1" s="1"/>
  <c r="D730" i="1" l="1"/>
  <c r="E730" i="1" s="1"/>
  <c r="G730" i="1" s="1"/>
  <c r="A731" i="1" s="1"/>
  <c r="B730" i="1"/>
  <c r="C730" i="1"/>
  <c r="C731" i="1" l="1"/>
  <c r="B731" i="1"/>
  <c r="D731" i="1"/>
  <c r="E731" i="1" s="1"/>
  <c r="G731" i="1" s="1"/>
  <c r="A732" i="1" s="1"/>
  <c r="C732" i="1" l="1"/>
  <c r="B732" i="1"/>
  <c r="D732" i="1"/>
  <c r="E732" i="1" s="1"/>
  <c r="G732" i="1" s="1"/>
  <c r="A733" i="1" s="1"/>
  <c r="C733" i="1" l="1"/>
  <c r="B733" i="1"/>
  <c r="D733" i="1"/>
  <c r="E733" i="1" s="1"/>
  <c r="G733" i="1" s="1"/>
  <c r="A734" i="1" s="1"/>
  <c r="C734" i="1" l="1"/>
  <c r="D734" i="1"/>
  <c r="E734" i="1" s="1"/>
  <c r="G734" i="1" s="1"/>
  <c r="B734" i="1"/>
  <c r="A735" i="1" l="1"/>
  <c r="C735" i="1" l="1"/>
  <c r="D735" i="1"/>
  <c r="E735" i="1" s="1"/>
  <c r="G735" i="1" s="1"/>
  <c r="A736" i="1" s="1"/>
  <c r="B735" i="1"/>
  <c r="D736" i="1" l="1"/>
  <c r="E736" i="1" s="1"/>
  <c r="G736" i="1" s="1"/>
  <c r="A737" i="1" s="1"/>
  <c r="C736" i="1"/>
  <c r="B736" i="1"/>
  <c r="C737" i="1" l="1"/>
  <c r="D737" i="1"/>
  <c r="E737" i="1" s="1"/>
  <c r="G737" i="1" s="1"/>
  <c r="A738" i="1" s="1"/>
  <c r="B737" i="1"/>
  <c r="B738" i="1" l="1"/>
  <c r="C738" i="1"/>
  <c r="D738" i="1"/>
  <c r="E738" i="1" s="1"/>
  <c r="G738" i="1" s="1"/>
  <c r="A739" i="1" s="1"/>
  <c r="D739" i="1" l="1"/>
  <c r="E739" i="1" s="1"/>
  <c r="G739" i="1" s="1"/>
  <c r="C739" i="1"/>
  <c r="B739" i="1"/>
  <c r="A740" i="1" l="1"/>
  <c r="C740" i="1" s="1"/>
  <c r="B740" i="1"/>
  <c r="D740" i="1" l="1"/>
  <c r="E740" i="1" s="1"/>
  <c r="G740" i="1" s="1"/>
  <c r="A741" i="1" s="1"/>
  <c r="D741" i="1" s="1"/>
  <c r="E741" i="1" s="1"/>
  <c r="G741" i="1" s="1"/>
  <c r="C741" i="1" l="1"/>
  <c r="B741" i="1"/>
  <c r="A742" i="1" s="1"/>
  <c r="D742" i="1" l="1"/>
  <c r="E742" i="1" s="1"/>
  <c r="G742" i="1" s="1"/>
  <c r="A743" i="1" s="1"/>
  <c r="B742" i="1"/>
  <c r="C742" i="1"/>
  <c r="B743" i="1" l="1"/>
  <c r="D743" i="1"/>
  <c r="E743" i="1" s="1"/>
  <c r="G743" i="1" s="1"/>
  <c r="A744" i="1" s="1"/>
  <c r="C743" i="1"/>
  <c r="D744" i="1" l="1"/>
  <c r="E744" i="1" s="1"/>
  <c r="G744" i="1" s="1"/>
  <c r="A745" i="1" s="1"/>
  <c r="C744" i="1"/>
  <c r="B744" i="1"/>
  <c r="D745" i="1" l="1"/>
  <c r="E745" i="1" s="1"/>
  <c r="G745" i="1" s="1"/>
  <c r="A746" i="1" s="1"/>
  <c r="C745" i="1"/>
  <c r="B745" i="1"/>
  <c r="B746" i="1" l="1"/>
  <c r="C746" i="1"/>
  <c r="D746" i="1"/>
  <c r="E746" i="1" s="1"/>
  <c r="G746" i="1" s="1"/>
  <c r="A747" i="1" s="1"/>
  <c r="D19" i="1" a="1"/>
  <c r="D19" i="1" s="1"/>
  <c r="D20" i="1" l="1"/>
  <c r="D21" i="1"/>
  <c r="C747" i="1"/>
  <c r="G747" i="1"/>
  <c r="B747" i="1"/>
  <c r="D747" i="1"/>
  <c r="D22" i="1" s="1"/>
  <c r="E747" i="1"/>
  <c r="D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Maria</author>
    <author>Jon</author>
  </authors>
  <commentList>
    <comment ref="C7" authorId="0" shapeId="0" xr:uid="{00000000-0006-0000-0000-000001000000}">
      <text>
        <r>
          <rPr>
            <b/>
            <sz val="9"/>
            <color indexed="81"/>
            <rFont val="Tahoma"/>
            <family val="2"/>
          </rPr>
          <t>Retirement Date:</t>
        </r>
        <r>
          <rPr>
            <sz val="9"/>
            <color indexed="81"/>
            <rFont val="Tahoma"/>
            <family val="2"/>
          </rPr>
          <t xml:space="preserve">
This date is used as the first date in the Payout Schedule and to calculate the Years Until Retirement.</t>
        </r>
      </text>
    </comment>
    <comment ref="C8" authorId="0" shapeId="0" xr:uid="{00000000-0006-0000-0000-000006000000}">
      <text>
        <r>
          <rPr>
            <b/>
            <sz val="9"/>
            <color indexed="81"/>
            <rFont val="Tahoma"/>
            <family val="2"/>
          </rPr>
          <t>Current Age:</t>
        </r>
        <r>
          <rPr>
            <sz val="9"/>
            <color indexed="81"/>
            <rFont val="Tahoma"/>
            <family val="2"/>
          </rPr>
          <t xml:space="preserve">
- Entering your Current Age and the Date of Retirement makes it possible to estimate your age at the time of the last payment.</t>
        </r>
      </text>
    </comment>
    <comment ref="C9" authorId="1" shapeId="0" xr:uid="{00000000-0006-0000-0000-000002000000}">
      <text>
        <r>
          <rPr>
            <b/>
            <sz val="9"/>
            <color indexed="81"/>
            <rFont val="Tahoma"/>
            <family val="2"/>
          </rPr>
          <t>Annual Interest Rate:</t>
        </r>
        <r>
          <rPr>
            <sz val="9"/>
            <color indexed="81"/>
            <rFont val="Tahoma"/>
            <family val="2"/>
          </rPr>
          <t xml:space="preserve">
This spreadsheet assumes a </t>
        </r>
        <r>
          <rPr>
            <b/>
            <sz val="9"/>
            <color indexed="81"/>
            <rFont val="Tahoma"/>
            <family val="2"/>
          </rPr>
          <t xml:space="preserve">fixed </t>
        </r>
        <r>
          <rPr>
            <sz val="9"/>
            <color indexed="81"/>
            <rFont val="Tahoma"/>
            <family val="2"/>
          </rPr>
          <t>annual interest rate, though actual interest rates may vary. It also assumes that interest is earned tax free (such as inside an IRA).</t>
        </r>
      </text>
    </comment>
    <comment ref="C11" authorId="0" shapeId="0" xr:uid="{00000000-0006-0000-0000-000003000000}">
      <text>
        <r>
          <rPr>
            <b/>
            <sz val="9"/>
            <color indexed="81"/>
            <rFont val="Tahoma"/>
            <family val="2"/>
          </rPr>
          <t>First Withdrawal (in today's dollars):</t>
        </r>
        <r>
          <rPr>
            <sz val="9"/>
            <color indexed="81"/>
            <rFont val="Tahoma"/>
            <family val="2"/>
          </rPr>
          <t xml:space="preserve">
Enter the amount you expect to withdraw in today's dollars. The Initial Withdrawal used in the Payout Schedule will be adjusted for inflation based on the number of Years Until Retirement.</t>
        </r>
      </text>
    </comment>
    <comment ref="C12" authorId="0" shapeId="0" xr:uid="{00000000-0006-0000-0000-000004000000}">
      <text>
        <r>
          <rPr>
            <b/>
            <sz val="9"/>
            <color indexed="81"/>
            <rFont val="Tahoma"/>
            <family val="2"/>
          </rPr>
          <t>Payment Type:</t>
        </r>
        <r>
          <rPr>
            <sz val="9"/>
            <color indexed="81"/>
            <rFont val="Tahoma"/>
            <family val="2"/>
          </rPr>
          <t xml:space="preserve">
- This is used to specify whether the withdrawals are made at the beginning or end of each period.
- When you choose "Beginning of Period", the first payment is made at the end of period 0, which is the same as saying the beginning of period 1.</t>
        </r>
      </text>
    </comment>
    <comment ref="C13" authorId="0" shapeId="0" xr:uid="{00000000-0006-0000-0000-000005000000}">
      <text>
        <r>
          <rPr>
            <b/>
            <sz val="9"/>
            <color indexed="81"/>
            <rFont val="Tahoma"/>
            <family val="2"/>
          </rPr>
          <t>Annual Inflation Rate:</t>
        </r>
        <r>
          <rPr>
            <sz val="9"/>
            <color indexed="81"/>
            <rFont val="Tahoma"/>
            <family val="2"/>
          </rPr>
          <t xml:space="preserve">
- This rate is used to gradually increase the withdrawal amount each period. It is also used to calculate the inflation-adjusted Initial Withdrawal.
 </t>
        </r>
      </text>
    </comment>
    <comment ref="C18" authorId="0" shapeId="0" xr:uid="{00000000-0006-0000-0000-000007000000}">
      <text>
        <r>
          <rPr>
            <b/>
            <sz val="9"/>
            <color indexed="81"/>
            <rFont val="Tahoma"/>
            <family val="2"/>
          </rPr>
          <t>Initial Withdrawal:</t>
        </r>
        <r>
          <rPr>
            <sz val="9"/>
            <color indexed="81"/>
            <rFont val="Tahoma"/>
            <family val="2"/>
          </rPr>
          <t xml:space="preserve">
- This is the amount used as the first withdrawal in the payout schedule. It is automatically inflation adjusted, based on the Years Until Retirement.
- If you do not want to use the inflation-adjusted Initial Withdrawal, then change the formula in this cell to reference the First Withdrawal value, or set the Inflation Rate to 0%.</t>
        </r>
      </text>
    </comment>
    <comment ref="D26" authorId="2" shapeId="0" xr:uid="{00000000-0006-0000-0000-000008000000}">
      <text>
        <r>
          <rPr>
            <sz val="9"/>
            <color indexed="81"/>
            <rFont val="Tahoma"/>
            <family val="2"/>
          </rPr>
          <t xml:space="preserve">Interest earned </t>
        </r>
        <r>
          <rPr>
            <b/>
            <sz val="9"/>
            <color indexed="81"/>
            <rFont val="Tahoma"/>
            <family val="2"/>
          </rPr>
          <t>during the specified period</t>
        </r>
        <r>
          <rPr>
            <sz val="9"/>
            <color indexed="81"/>
            <rFont val="Tahoma"/>
            <family val="2"/>
          </rPr>
          <t>. This spreadsheet assumes interest is earned tax free.</t>
        </r>
      </text>
    </comment>
    <comment ref="E26" authorId="2" shapeId="0" xr:uid="{00000000-0006-0000-0000-000009000000}">
      <text>
        <r>
          <rPr>
            <b/>
            <sz val="9"/>
            <color indexed="81"/>
            <rFont val="Tahoma"/>
            <family val="2"/>
          </rPr>
          <t>Payout (Withdrawal):</t>
        </r>
        <r>
          <rPr>
            <sz val="9"/>
            <color indexed="81"/>
            <rFont val="Tahoma"/>
            <family val="2"/>
          </rPr>
          <t xml:space="preserve">
- This is the amount paid or withdrawn at the end of the specified period. If you have entered an Annual Inflation Rate, you will notice that the Payout increases each period.
- When you set the Payment Type to "Beginning of Period", the first payment is made at the end of period 0, which is the same as saying the beginning of period 1.</t>
        </r>
      </text>
    </comment>
    <comment ref="F26" authorId="0" shapeId="0" xr:uid="{00000000-0006-0000-0000-00000A000000}">
      <text>
        <r>
          <rPr>
            <b/>
            <sz val="9"/>
            <color indexed="81"/>
            <rFont val="Tahoma"/>
            <family val="2"/>
          </rPr>
          <t>Additional Payout:</t>
        </r>
        <r>
          <rPr>
            <sz val="9"/>
            <color indexed="81"/>
            <rFont val="Tahoma"/>
            <family val="2"/>
          </rPr>
          <t xml:space="preserve">
- If you want to withdraw an amount in addition to the scheduled payout, you can enter the value here.
- You can enter a negative value to subtract an amount from the normal payout.</t>
        </r>
      </text>
    </comment>
  </commentList>
</comments>
</file>

<file path=xl/sharedStrings.xml><?xml version="1.0" encoding="utf-8"?>
<sst xmlns="http://schemas.openxmlformats.org/spreadsheetml/2006/main" count="59" uniqueCount="56">
  <si>
    <t>Results</t>
  </si>
  <si>
    <t>Withdrawal Plan</t>
  </si>
  <si>
    <t>type</t>
  </si>
  <si>
    <t>payments per year</t>
  </si>
  <si>
    <t>#</t>
  </si>
  <si>
    <t>rate per period</t>
  </si>
  <si>
    <t>Payment Type</t>
  </si>
  <si>
    <t>Balance</t>
  </si>
  <si>
    <t>Final Payout</t>
  </si>
  <si>
    <t>Payout Schedule</t>
  </si>
  <si>
    <t>Total Interest Earned</t>
  </si>
  <si>
    <t>Monthly</t>
  </si>
  <si>
    <t>Withdrawal Frequency</t>
  </si>
  <si>
    <t>Additional Withdrawal</t>
  </si>
  <si>
    <t>Withdrawal Amount</t>
  </si>
  <si>
    <t>Interest
Earned</t>
  </si>
  <si>
    <t>Retirement Withdrawal Calculator</t>
  </si>
  <si>
    <t>Investment at Retirement</t>
  </si>
  <si>
    <t>Annual Interest Rate</t>
  </si>
  <si>
    <t>Annual Inflation Rate</t>
  </si>
  <si>
    <t>Total Withdrawals</t>
  </si>
  <si>
    <t>Number of Payouts</t>
  </si>
  <si>
    <t>Years Until Retirement</t>
  </si>
  <si>
    <t>Initial Withdrawal</t>
  </si>
  <si>
    <t>First Withdrawal</t>
  </si>
  <si>
    <t>inflation per period</t>
  </si>
  <si>
    <t>Date</t>
  </si>
  <si>
    <t>Date of Retirement</t>
  </si>
  <si>
    <t>Current Age</t>
  </si>
  <si>
    <t>Age at Retirement</t>
  </si>
  <si>
    <t>Age at Last Payout</t>
  </si>
  <si>
    <t>End of Period</t>
  </si>
  <si>
    <t>HELP</t>
  </si>
  <si>
    <t>Additional Help</t>
  </si>
  <si>
    <t>The link at the top of this worksheet will take you to the web page on vertex42.com that talks about this template.</t>
  </si>
  <si>
    <t>By Vertex42.com</t>
  </si>
  <si>
    <t>Do not submit copies or modifications of this template to any website or online template gallery.</t>
  </si>
  <si>
    <t>Please review the following license agreement to learn how you may or may not use this template. Thank you.</t>
  </si>
  <si>
    <t>This Retirement Withdrawal Calculator provides a way to estimate how long your nest egg may last. It simulates a case where a person makes regular withdrawals from an account that is earning a fixed interest rate. You can enter an annual inflation rate to automatically increase the withdrawal amount each period.</t>
  </si>
  <si>
    <t>You can use the Additional Withdrawal column in the Payout Schedule to make adjustments to the scheduled withdrawal amounts.</t>
  </si>
  <si>
    <r>
      <t>Important</t>
    </r>
    <r>
      <rPr>
        <sz val="10.5"/>
        <color rgb="FF000000"/>
        <rFont val="Arial"/>
        <family val="2"/>
      </rPr>
      <t>: All calculations are just estimates because interest rates may change, inflation may change, and interest may be calculated differently depending on the type of investment. In this calculator, interest is compounded based on the chosen withdrawal frequency.</t>
    </r>
  </si>
  <si>
    <r>
      <t>Taxes</t>
    </r>
    <r>
      <rPr>
        <sz val="10.5"/>
        <color rgb="FF000000"/>
        <rFont val="Arial"/>
        <family val="2"/>
      </rPr>
      <t>: This spreadsheet does not account for taxes. Interest is assumed to accumulate tax free. You may or may not need to pay taxes on amounts you withdraw, depending on the type of retirement account you have.</t>
    </r>
  </si>
  <si>
    <t>https://www.vertex42.com/Calculators/retirement-withdrawal-calculator.html</t>
  </si>
  <si>
    <t>Do not delete this worksheet</t>
  </si>
  <si>
    <t>This spreadsheet, including all worksheets and associated content is a copyrighted work under the United States and other copyright laws.</t>
  </si>
  <si>
    <t>License Agreement</t>
  </si>
  <si>
    <t>Age</t>
  </si>
  <si>
    <t>About this Template</t>
  </si>
  <si>
    <t>Related Templates and Resources</t>
  </si>
  <si>
    <t>► More Financial Calculators</t>
  </si>
  <si>
    <t>► 401k Calculator</t>
  </si>
  <si>
    <t>► Retirement Savings Calculator</t>
  </si>
  <si>
    <t>https://www.vertex42.com/licensing/EULA_personaluse.html</t>
  </si>
  <si>
    <t>© 2013 - 2020 Vertex42 LLC</t>
  </si>
  <si>
    <t>Prepared For:</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</si>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</sst>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0.000%"/>
    <numFmt numFmtId="165" formatCode="#,##0.0_);[Red]\(#,##0.0\)"/>
    <numFmt numFmtId="166" formatCode="0.0"/>
    <numFmt numFmtId="167" formatCode="#\ #/12"/>
  </numFmts>
  <fonts count="40" x14ac:knownFonts="1">
    <font>
      <sz val="10"/>
      <name val="Arial"/>
      <family val="2"/>
    </font>
    <font>
      <sz val="10"/>
      <name val="Arial"/>
      <family val="2"/>
    </font>
    <font>
      <sz val="8"/>
      <name val="Arial"/>
      <family val="2"/>
    </font>
    <font>
      <sz val="8"/>
      <name val="Tahoma"/>
      <family val="2"/>
    </font>
    <font>
      <sz val="10"/>
      <name val="Arial"/>
      <family val="2"/>
    </font>
    <font>
      <u/>
      <sz val="10"/>
      <color indexed="12"/>
      <name val="Arial"/>
      <family val="2"/>
    </font>
    <font>
      <sz val="10"/>
      <name val="Arial"/>
      <family val="2"/>
    </font>
    <font>
      <b/>
      <sz val="12"/>
      <color indexed="9"/>
      <name val="Arial"/>
      <family val="2"/>
    </font>
    <font>
      <sz val="10"/>
      <name val="Arial"/>
      <family val="2"/>
    </font>
    <font>
      <sz val="11"/>
      <name val="Arial"/>
      <family val="2"/>
    </font>
    <font>
      <sz val="10"/>
      <name val="Arial"/>
      <family val="2"/>
    </font>
    <font>
      <sz val="10"/>
      <name val="Arial"/>
      <family val="2"/>
    </font>
    <font>
      <sz val="10"/>
      <name val="Arial"/>
      <family val="2"/>
    </font>
    <font>
      <b/>
      <sz val="12"/>
      <name val="Arial"/>
      <family val="2"/>
    </font>
    <font>
      <sz val="10"/>
      <name val="Arial"/>
      <family val="2"/>
    </font>
    <font>
      <sz val="9"/>
      <name val="Arial"/>
      <family val="2"/>
    </font>
    <font>
      <sz val="12"/>
      <name val="Arial"/>
      <family val="2"/>
    </font>
    <font>
      <i/>
      <sz val="8"/>
      <name val="Arial"/>
      <family val="2"/>
    </font>
    <font>
      <b/>
      <sz val="10"/>
      <color theme="1"/>
      <name val="Arial"/>
      <family val="2"/>
    </font>
    <font>
      <sz val="8"/>
      <color theme="0" tint="-0.499984740745262"/>
      <name val="Arial"/>
      <family val="2"/>
    </font>
    <font>
      <sz val="11"/>
      <color rgb="FF000000"/>
      <name val="Arial"/>
      <family val="2"/>
    </font>
    <font>
      <sz val="10"/>
      <color indexed="12"/>
      <name val="Arial"/>
      <family val="2"/>
    </font>
    <font>
      <u/>
      <sz val="11"/>
      <color indexed="12"/>
      <name val="Arial"/>
      <family val="2"/>
    </font>
    <font>
      <sz val="10"/>
      <name val="Calibri"/>
      <family val="2"/>
      <scheme val="minor"/>
    </font>
    <font>
      <b/>
      <sz val="10"/>
      <name val="Arial"/>
      <family val="2"/>
    </font>
    <font>
      <u/>
      <sz val="12"/>
      <color indexed="12"/>
      <name val="Arial"/>
      <family val="2"/>
    </font>
    <font>
      <sz val="18"/>
      <color theme="0"/>
      <name val="Arial"/>
      <family val="2"/>
    </font>
    <font>
      <b/>
      <sz val="16"/>
      <color theme="0"/>
      <name val="Arial"/>
      <family val="2"/>
    </font>
    <font>
      <sz val="10.5"/>
      <color rgb="FF000000"/>
      <name val="Arial"/>
      <family val="2"/>
    </font>
    <font>
      <b/>
      <sz val="10.5"/>
      <color rgb="FF000000"/>
      <name val="Arial"/>
      <family val="2"/>
    </font>
    <font>
      <sz val="12"/>
      <color theme="1"/>
      <name val="Arial"/>
      <family val="2"/>
    </font>
    <font>
      <b/>
      <sz val="18"/>
      <color theme="0"/>
      <name val="Arial"/>
      <family val="2"/>
    </font>
    <font>
      <b/>
      <sz val="12"/>
      <color rgb="FF234372"/>
      <name val="Arial"/>
      <family val="2"/>
    </font>
    <font>
      <sz val="12"/>
      <color rgb="FF234372"/>
      <name val="Arial"/>
      <family val="2"/>
    </font>
    <font>
      <sz val="14"/>
      <color rgb="FF234372"/>
      <name val="Arial"/>
      <family val="2"/>
    </font>
    <font>
      <sz val="9"/>
      <color indexed="81"/>
      <name val="Tahoma"/>
      <family val="2"/>
    </font>
    <font>
      <b/>
      <sz val="11"/>
      <name val="Arial"/>
      <family val="2"/>
    </font>
    <font>
      <b/>
      <sz val="9"/>
      <color indexed="81"/>
      <name val="Tahoma"/>
      <family val="2"/>
    </font>
    <font>
      <sz val="10"/>
      <color theme="1" tint="0.499984740745262"/>
      <name val="Arial"/>
      <family val="2"/>
    </font>
    <font>
      <sz val="8"/>
      <color theme="1" tint="0.499984740745262"/>
      <name val="Arial"/>
      <family val="2"/>
    </font>
  </fonts>
  <fills count="10">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rgb="FF3464AB"/>
        <bgColor indexed="64"/>
      </patternFill>
    </fill>
    <fill>
      <patternFill patternType="solid">
        <fgColor rgb="FFDEE8F5"/>
        <bgColor indexed="64"/>
      </patternFill>
    </fill>
    <fill>
      <patternFill patternType="solid">
        <fgColor theme="4" tint="-0.249977111117893"/>
        <bgColor indexed="64"/>
      </patternFill>
    </fill>
  </fills>
  <borders count="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bottom style="medium">
        <color theme="4"/>
      </bottom>
      <diagonal/>
    </border>
    <border>
      <left/>
      <right/>
      <top/>
      <bottom style="thin">
        <color rgb="FF3464AB"/>
      </bottom>
      <diagonal/>
    </border>
    <border>
      <left/>
      <right/>
      <top/>
      <bottom style="thin">
        <color theme="4"/>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alignment horizontal="left"/>
    </xf>
    <xf numFmtId="9" fontId="1" fillId="0" borderId="0" applyFont="0" applyFill="0" applyBorder="0" applyAlignment="0" applyProtection="0"/>
  </cellStyleXfs>
  <cellXfs count="103">
    <xf numFmtId="0" fontId="0" fillId="0" borderId="0" xfId="0"/>
    <xf numFmtId="0" fontId="25" fillId="3" borderId="0" xfId="2" applyFont="1" applyFill="1" applyAlignment="1" applyProtection="1">
      <alignment horizontal="left" wrapText="1"/>
    </xf>
    <xf numFmtId="0" fontId="0" fillId="0" borderId="0" xfId="0" applyFont="1"/>
    <xf numFmtId="4" fontId="3" fillId="0" borderId="0" xfId="0" applyNumberFormat="1" applyFont="1" applyAlignment="1">
      <alignment horizontal="right"/>
    </xf>
    <xf numFmtId="0" fontId="13" fillId="0" borderId="0" xfId="0" applyFont="1"/>
    <xf numFmtId="0" fontId="14" fillId="0" borderId="0" xfId="0" applyFont="1"/>
    <xf numFmtId="8" fontId="14" fillId="0" borderId="0" xfId="0" applyNumberFormat="1" applyFont="1"/>
    <xf numFmtId="0" fontId="4" fillId="0" borderId="0" xfId="0" applyFont="1"/>
    <xf numFmtId="0" fontId="2" fillId="0" borderId="0" xfId="0" applyFont="1" applyAlignment="1">
      <alignment horizontal="center"/>
    </xf>
    <xf numFmtId="0" fontId="4" fillId="2" borderId="0" xfId="0" applyFont="1" applyFill="1"/>
    <xf numFmtId="0" fontId="5" fillId="0" borderId="0" xfId="2" applyFont="1" applyFill="1" applyAlignment="1" applyProtection="1">
      <alignment horizontal="left"/>
    </xf>
    <xf numFmtId="0" fontId="6" fillId="0" borderId="0" xfId="0" applyFont="1" applyFill="1"/>
    <xf numFmtId="0" fontId="8" fillId="0" borderId="0" xfId="0" applyFont="1" applyFill="1"/>
    <xf numFmtId="0" fontId="10" fillId="0" borderId="0" xfId="0" applyFont="1" applyFill="1"/>
    <xf numFmtId="0" fontId="11" fillId="0" borderId="0" xfId="0" applyFont="1" applyFill="1"/>
    <xf numFmtId="164" fontId="10" fillId="0" borderId="0" xfId="3" applyNumberFormat="1" applyFont="1" applyFill="1"/>
    <xf numFmtId="0" fontId="11" fillId="0" borderId="0" xfId="0" applyFont="1" applyFill="1" applyAlignment="1">
      <alignment horizontal="right"/>
    </xf>
    <xf numFmtId="8" fontId="8" fillId="0" borderId="0" xfId="0" applyNumberFormat="1" applyFont="1" applyFill="1"/>
    <xf numFmtId="0" fontId="12" fillId="0" borderId="0" xfId="0" applyFont="1" applyFill="1"/>
    <xf numFmtId="2" fontId="10" fillId="0" borderId="0" xfId="0" applyNumberFormat="1" applyFont="1" applyFill="1"/>
    <xf numFmtId="8" fontId="12" fillId="0" borderId="0" xfId="0" applyNumberFormat="1" applyFont="1" applyFill="1"/>
    <xf numFmtId="0" fontId="0" fillId="0" borderId="0" xfId="0" applyFont="1" applyBorder="1"/>
    <xf numFmtId="0" fontId="17" fillId="0" borderId="0" xfId="0" applyFont="1" applyFill="1" applyAlignment="1">
      <alignment horizontal="right"/>
    </xf>
    <xf numFmtId="0" fontId="2" fillId="0" borderId="0" xfId="0" applyFont="1" applyFill="1"/>
    <xf numFmtId="164" fontId="2" fillId="0" borderId="0" xfId="3" applyNumberFormat="1" applyFont="1" applyFill="1"/>
    <xf numFmtId="4" fontId="2" fillId="0" borderId="0" xfId="0" applyNumberFormat="1" applyFont="1" applyAlignment="1">
      <alignment vertical="top" wrapText="1"/>
    </xf>
    <xf numFmtId="4" fontId="2" fillId="0" borderId="0" xfId="0" applyNumberFormat="1" applyFont="1" applyAlignment="1">
      <alignment horizontal="right" indent="1"/>
    </xf>
    <xf numFmtId="0" fontId="4" fillId="2" borderId="0" xfId="0" applyFont="1" applyFill="1" applyAlignment="1">
      <alignment horizontal="right" indent="1"/>
    </xf>
    <xf numFmtId="14" fontId="2" fillId="0" borderId="0" xfId="0" applyNumberFormat="1" applyFont="1" applyAlignment="1">
      <alignment horizontal="right" vertical="center" indent="1"/>
    </xf>
    <xf numFmtId="0" fontId="5" fillId="0" borderId="0" xfId="2">
      <alignment horizontal="left"/>
    </xf>
    <xf numFmtId="0" fontId="4" fillId="0" borderId="0" xfId="0" applyFont="1" applyFill="1" applyBorder="1"/>
    <xf numFmtId="0" fontId="4" fillId="0" borderId="0" xfId="0" applyFont="1" applyBorder="1" applyAlignment="1"/>
    <xf numFmtId="0" fontId="19" fillId="0" borderId="0" xfId="0" applyNumberFormat="1" applyFont="1" applyBorder="1" applyAlignment="1">
      <alignment horizontal="right"/>
    </xf>
    <xf numFmtId="0" fontId="4" fillId="0" borderId="0" xfId="0" applyFont="1" applyAlignment="1"/>
    <xf numFmtId="0" fontId="4" fillId="0" borderId="0" xfId="0" applyFont="1" applyAlignment="1">
      <alignment vertical="top"/>
    </xf>
    <xf numFmtId="0" fontId="20" fillId="0" borderId="0" xfId="0" applyFont="1" applyAlignment="1">
      <alignment wrapText="1"/>
    </xf>
    <xf numFmtId="0" fontId="20" fillId="0" borderId="0" xfId="0" applyFont="1" applyAlignment="1">
      <alignment horizontal="left" vertical="top" wrapText="1" readingOrder="1"/>
    </xf>
    <xf numFmtId="0" fontId="9" fillId="0" borderId="0" xfId="0" applyFont="1" applyAlignment="1">
      <alignment horizontal="right" vertical="top"/>
    </xf>
    <xf numFmtId="0" fontId="9" fillId="0" borderId="0" xfId="0" applyFont="1" applyAlignment="1">
      <alignment vertical="top" wrapText="1"/>
    </xf>
    <xf numFmtId="0" fontId="21" fillId="0" borderId="0" xfId="0" applyFont="1"/>
    <xf numFmtId="0" fontId="23" fillId="0" borderId="0" xfId="0" applyFont="1"/>
    <xf numFmtId="0" fontId="24" fillId="0" borderId="0" xfId="0" applyFont="1"/>
    <xf numFmtId="43" fontId="4" fillId="0" borderId="0" xfId="0" applyNumberFormat="1" applyFont="1"/>
    <xf numFmtId="38" fontId="16" fillId="0" borderId="1" xfId="1" applyNumberFormat="1" applyFont="1" applyFill="1" applyBorder="1" applyAlignment="1" applyProtection="1">
      <alignment horizontal="right" vertical="center" shrinkToFit="1"/>
      <protection locked="0"/>
    </xf>
    <xf numFmtId="14" fontId="16" fillId="0" borderId="1" xfId="1" applyNumberFormat="1" applyFont="1" applyFill="1" applyBorder="1" applyAlignment="1" applyProtection="1">
      <alignment horizontal="right" vertical="center" shrinkToFit="1"/>
      <protection locked="0"/>
    </xf>
    <xf numFmtId="10" fontId="16" fillId="0" borderId="1" xfId="3" applyNumberFormat="1" applyFont="1" applyFill="1" applyBorder="1" applyAlignment="1" applyProtection="1">
      <alignment horizontal="right" vertical="center" shrinkToFit="1"/>
      <protection locked="0"/>
    </xf>
    <xf numFmtId="0" fontId="16" fillId="0" borderId="1" xfId="0" applyFont="1" applyFill="1" applyBorder="1" applyAlignment="1" applyProtection="1">
      <alignment horizontal="right" vertical="center" shrinkToFit="1"/>
      <protection locked="0"/>
    </xf>
    <xf numFmtId="0" fontId="15" fillId="0" borderId="1" xfId="0" applyFont="1" applyFill="1" applyBorder="1" applyAlignment="1" applyProtection="1">
      <alignment horizontal="right" vertical="center" shrinkToFit="1"/>
      <protection locked="0"/>
    </xf>
    <xf numFmtId="166" fontId="16" fillId="0" borderId="1" xfId="0" applyNumberFormat="1" applyFont="1" applyFill="1" applyBorder="1" applyAlignment="1">
      <alignment horizontal="right"/>
    </xf>
    <xf numFmtId="0" fontId="2" fillId="4" borderId="0" xfId="0" applyFont="1" applyFill="1" applyBorder="1" applyAlignment="1">
      <alignment horizontal="center"/>
    </xf>
    <xf numFmtId="14" fontId="2" fillId="4" borderId="0" xfId="1" applyNumberFormat="1" applyFont="1" applyFill="1" applyBorder="1" applyAlignment="1" applyProtection="1">
      <alignment horizontal="right" vertical="center" indent="1" shrinkToFit="1"/>
    </xf>
    <xf numFmtId="4" fontId="2" fillId="4" borderId="0" xfId="0" applyNumberFormat="1" applyFont="1" applyFill="1" applyBorder="1" applyAlignment="1">
      <alignment horizontal="right" indent="1"/>
    </xf>
    <xf numFmtId="0" fontId="18" fillId="5" borderId="2" xfId="0" applyFont="1" applyFill="1" applyBorder="1" applyAlignment="1">
      <alignment horizontal="center" vertical="center" wrapText="1"/>
    </xf>
    <xf numFmtId="0" fontId="18" fillId="5" borderId="2" xfId="0" applyFont="1" applyFill="1" applyBorder="1" applyAlignment="1">
      <alignment horizontal="right" vertical="center" wrapText="1" indent="1"/>
    </xf>
    <xf numFmtId="0" fontId="28" fillId="0" borderId="0" xfId="0" applyFont="1" applyAlignment="1">
      <alignment horizontal="left" vertical="center" wrapText="1" readingOrder="1"/>
    </xf>
    <xf numFmtId="0" fontId="29" fillId="0" borderId="0" xfId="0" applyFont="1" applyAlignment="1">
      <alignment horizontal="left" vertical="center" wrapText="1" readingOrder="1"/>
    </xf>
    <xf numFmtId="0" fontId="7" fillId="6" borderId="0" xfId="0" applyFont="1" applyFill="1" applyBorder="1" applyAlignment="1" applyProtection="1">
      <alignment horizontal="left" vertical="center" indent="1"/>
    </xf>
    <xf numFmtId="0" fontId="5" fillId="4" borderId="0" xfId="2" applyFont="1" applyFill="1" applyAlignment="1" applyProtection="1"/>
    <xf numFmtId="0" fontId="6" fillId="4" borderId="0" xfId="0" applyFont="1" applyFill="1" applyBorder="1" applyAlignment="1">
      <alignment vertical="center"/>
    </xf>
    <xf numFmtId="0" fontId="9" fillId="4" borderId="0" xfId="0" applyFont="1" applyFill="1" applyBorder="1" applyAlignment="1">
      <alignment horizontal="right" vertical="center" indent="1"/>
    </xf>
    <xf numFmtId="0" fontId="10" fillId="4" borderId="0" xfId="0" applyFont="1" applyFill="1"/>
    <xf numFmtId="0" fontId="10" fillId="4" borderId="0" xfId="0" applyFont="1" applyFill="1" applyBorder="1" applyAlignment="1">
      <alignment vertical="center"/>
    </xf>
    <xf numFmtId="0" fontId="11" fillId="4" borderId="0" xfId="0" applyFont="1" applyFill="1"/>
    <xf numFmtId="0" fontId="11" fillId="4" borderId="0" xfId="0" applyFont="1" applyFill="1" applyBorder="1" applyAlignment="1">
      <alignment vertical="center"/>
    </xf>
    <xf numFmtId="40" fontId="16" fillId="4" borderId="0" xfId="1" applyNumberFormat="1" applyFont="1" applyFill="1" applyBorder="1" applyAlignment="1" applyProtection="1">
      <alignment horizontal="right" vertical="center" shrinkToFit="1"/>
    </xf>
    <xf numFmtId="0" fontId="12" fillId="4" borderId="0" xfId="0" applyFont="1" applyFill="1"/>
    <xf numFmtId="0" fontId="12" fillId="4" borderId="0" xfId="0" applyFont="1" applyFill="1" applyAlignment="1">
      <alignment vertical="center"/>
    </xf>
    <xf numFmtId="0" fontId="9" fillId="4" borderId="0" xfId="0" applyFont="1" applyFill="1" applyAlignment="1">
      <alignment horizontal="right" vertical="center" indent="1"/>
    </xf>
    <xf numFmtId="165" fontId="16" fillId="4" borderId="0" xfId="1" applyNumberFormat="1" applyFont="1" applyFill="1" applyBorder="1" applyAlignment="1" applyProtection="1">
      <alignment horizontal="right" vertical="center" shrinkToFit="1"/>
    </xf>
    <xf numFmtId="0" fontId="10" fillId="4" borderId="0" xfId="0" applyFont="1" applyFill="1" applyAlignment="1">
      <alignment vertical="center"/>
    </xf>
    <xf numFmtId="38" fontId="16" fillId="4" borderId="0" xfId="1" applyNumberFormat="1" applyFont="1" applyFill="1" applyBorder="1" applyAlignment="1" applyProtection="1">
      <alignment horizontal="right" vertical="center" shrinkToFit="1"/>
    </xf>
    <xf numFmtId="165" fontId="13" fillId="4" borderId="0" xfId="1" applyNumberFormat="1" applyFont="1" applyFill="1" applyBorder="1" applyAlignment="1" applyProtection="1">
      <alignment horizontal="right" vertical="center" shrinkToFit="1"/>
    </xf>
    <xf numFmtId="167" fontId="2" fillId="4" borderId="0" xfId="0" applyNumberFormat="1" applyFont="1" applyFill="1" applyBorder="1" applyAlignment="1">
      <alignment horizontal="center"/>
    </xf>
    <xf numFmtId="167" fontId="2" fillId="0" borderId="0" xfId="0" applyNumberFormat="1" applyFont="1" applyAlignment="1">
      <alignment horizontal="center"/>
    </xf>
    <xf numFmtId="0" fontId="0" fillId="0" borderId="0" xfId="0"/>
    <xf numFmtId="0" fontId="1" fillId="0" borderId="0" xfId="0" applyFont="1"/>
    <xf numFmtId="0" fontId="9" fillId="3" borderId="0" xfId="0" applyFont="1" applyFill="1"/>
    <xf numFmtId="0" fontId="1" fillId="3" borderId="0" xfId="0" applyFont="1" applyFill="1"/>
    <xf numFmtId="0" fontId="30" fillId="3" borderId="0" xfId="0" applyFont="1" applyFill="1" applyAlignment="1">
      <alignment horizontal="left" wrapText="1"/>
    </xf>
    <xf numFmtId="0" fontId="16" fillId="3" borderId="0" xfId="0" applyFont="1" applyFill="1" applyAlignment="1">
      <alignment horizontal="left"/>
    </xf>
    <xf numFmtId="0" fontId="13" fillId="3" borderId="0" xfId="0" applyFont="1" applyFill="1" applyAlignment="1">
      <alignment horizontal="left" wrapText="1"/>
    </xf>
    <xf numFmtId="0" fontId="16" fillId="3" borderId="0" xfId="0" applyFont="1" applyFill="1" applyAlignment="1">
      <alignment horizontal="left" wrapText="1"/>
    </xf>
    <xf numFmtId="0" fontId="16" fillId="3" borderId="0" xfId="0" applyFont="1" applyFill="1"/>
    <xf numFmtId="0" fontId="16" fillId="3" borderId="0" xfId="0" applyFont="1" applyFill="1" applyAlignment="1">
      <alignment horizontal="left" wrapText="1" indent="1"/>
    </xf>
    <xf numFmtId="0" fontId="26" fillId="7" borderId="3" xfId="0" applyFont="1" applyFill="1" applyBorder="1" applyAlignment="1">
      <alignment vertical="center"/>
    </xf>
    <xf numFmtId="0" fontId="31" fillId="7" borderId="3" xfId="0" applyFont="1" applyFill="1" applyBorder="1" applyAlignment="1">
      <alignment horizontal="left" vertical="center"/>
    </xf>
    <xf numFmtId="0" fontId="31" fillId="7" borderId="3" xfId="0" applyFont="1" applyFill="1" applyBorder="1" applyAlignment="1">
      <alignment horizontal="left" vertical="center" indent="1"/>
    </xf>
    <xf numFmtId="0" fontId="5" fillId="3" borderId="0" xfId="2" applyFill="1" applyAlignment="1" applyProtection="1">
      <alignment horizontal="left" wrapText="1"/>
    </xf>
    <xf numFmtId="0" fontId="31" fillId="7" borderId="3" xfId="0" applyFont="1" applyFill="1" applyBorder="1" applyAlignment="1">
      <alignment horizontal="left" vertical="center"/>
    </xf>
    <xf numFmtId="0" fontId="32" fillId="8" borderId="0" xfId="0" applyFont="1" applyFill="1" applyAlignment="1">
      <alignment vertical="center"/>
    </xf>
    <xf numFmtId="0" fontId="33" fillId="8" borderId="0" xfId="0" applyFont="1" applyFill="1" applyAlignment="1">
      <alignment vertical="center"/>
    </xf>
    <xf numFmtId="0" fontId="34" fillId="8" borderId="0" xfId="0" applyFont="1" applyFill="1" applyAlignment="1">
      <alignment vertical="center"/>
    </xf>
    <xf numFmtId="0" fontId="22" fillId="0" borderId="0" xfId="0" applyFont="1" applyAlignment="1" applyProtection="1">
      <alignment horizontal="left"/>
    </xf>
    <xf numFmtId="0" fontId="22" fillId="0" borderId="0" xfId="2" applyFont="1" applyAlignment="1"/>
    <xf numFmtId="0" fontId="22" fillId="0" borderId="0" xfId="2" applyFont="1" applyAlignment="1" applyProtection="1"/>
    <xf numFmtId="0" fontId="9" fillId="0" borderId="0" xfId="0" applyFont="1" applyFill="1" applyAlignment="1">
      <alignment horizontal="right"/>
    </xf>
    <xf numFmtId="0" fontId="38" fillId="0" borderId="0" xfId="0" applyFont="1" applyFill="1" applyBorder="1"/>
    <xf numFmtId="0" fontId="39" fillId="0" borderId="0" xfId="0" applyFont="1" applyFill="1" applyBorder="1" applyAlignment="1">
      <alignment horizontal="right"/>
    </xf>
    <xf numFmtId="0" fontId="26" fillId="9" borderId="0" xfId="0" applyFont="1" applyFill="1" applyBorder="1" applyAlignment="1">
      <alignment vertical="center"/>
    </xf>
    <xf numFmtId="0" fontId="27" fillId="9" borderId="0" xfId="0" applyFont="1" applyFill="1" applyBorder="1" applyAlignment="1">
      <alignment vertical="center"/>
    </xf>
    <xf numFmtId="0" fontId="38" fillId="0" borderId="0" xfId="2" applyFont="1">
      <alignment horizontal="left"/>
    </xf>
    <xf numFmtId="0" fontId="36" fillId="0" borderId="4" xfId="0" applyFont="1" applyFill="1" applyBorder="1" applyAlignment="1">
      <alignment horizontal="left"/>
    </xf>
    <xf numFmtId="14" fontId="9" fillId="0" borderId="4" xfId="0" applyNumberFormat="1" applyFont="1" applyFill="1" applyBorder="1" applyAlignment="1">
      <alignment horizontal="left"/>
    </xf>
  </cellXfs>
  <cellStyles count="4">
    <cellStyle name="Currency" xfId="1" builtinId="4"/>
    <cellStyle name="Hyperlink" xfId="2" builtinId="8" customBuiltin="1"/>
    <cellStyle name="Normal" xfId="0" builtinId="0"/>
    <cellStyle name="Percent" xfId="3" builtinId="5"/>
  </cellStyles>
  <dxfs count="4">
    <dxf>
      <font>
        <condense val="0"/>
        <extend val="0"/>
      </font>
      <fill>
        <patternFill>
          <bgColor indexed="22"/>
        </patternFill>
      </fill>
    </dxf>
    <dxf>
      <font>
        <condense val="0"/>
        <extend val="0"/>
        <color indexed="9"/>
      </font>
    </dxf>
    <dxf>
      <font>
        <condense val="0"/>
        <extend val="0"/>
      </font>
      <fill>
        <patternFill>
          <bgColor indexed="22"/>
        </patternFill>
      </fill>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FE9FD"/>
      <rgbColor rgb="00FAC8D7"/>
      <rgbColor rgb="00F3E4F2"/>
      <rgbColor rgb="00E4F3E6"/>
      <rgbColor rgb="001849B5"/>
      <rgbColor rgb="0036ACA2"/>
      <rgbColor rgb="00F0BA00"/>
      <rgbColor rgb="00BCE1BF"/>
      <rgbColor rgb="0083C989"/>
      <rgbColor rgb="003B8741"/>
      <rgbColor rgb="00873B80"/>
      <rgbColor rgb="00C0C0C0"/>
      <rgbColor rgb="00003366"/>
      <rgbColor rgb="00109618"/>
      <rgbColor rgb="00085108"/>
      <rgbColor rgb="00635100"/>
      <rgbColor rgb="0027592B"/>
      <rgbColor rgb="00E1BCDE"/>
      <rgbColor rgb="0059275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en-US"/>
              <a:t>Balance</a:t>
            </a:r>
          </a:p>
        </c:rich>
      </c:tx>
      <c:layout>
        <c:manualLayout>
          <c:xMode val="edge"/>
          <c:yMode val="edge"/>
          <c:x val="0.425414364640884"/>
          <c:y val="2.5806451612903226E-2"/>
        </c:manualLayout>
      </c:layout>
      <c:overlay val="0"/>
      <c:spPr>
        <a:noFill/>
        <a:ln w="25400">
          <a:noFill/>
        </a:ln>
      </c:spPr>
    </c:title>
    <c:autoTitleDeleted val="0"/>
    <c:plotArea>
      <c:layout>
        <c:manualLayout>
          <c:layoutTarget val="inner"/>
          <c:xMode val="edge"/>
          <c:yMode val="edge"/>
          <c:x val="0.212707182320442"/>
          <c:y val="0.11612921517328499"/>
          <c:w val="0.74309392265193375"/>
          <c:h val="0.71290434870266617"/>
        </c:manualLayout>
      </c:layout>
      <c:scatterChart>
        <c:scatterStyle val="lineMarker"/>
        <c:varyColors val="0"/>
        <c:ser>
          <c:idx val="0"/>
          <c:order val="0"/>
          <c:tx>
            <c:strRef>
              <c:f>WithdrawalCalculator!$G$26</c:f>
              <c:strCache>
                <c:ptCount val="1"/>
                <c:pt idx="0">
                  <c:v>Balance</c:v>
                </c:pt>
              </c:strCache>
            </c:strRef>
          </c:tx>
          <c:spPr>
            <a:ln w="28575">
              <a:noFill/>
            </a:ln>
          </c:spPr>
          <c:marker>
            <c:symbol val="diamond"/>
            <c:size val="5"/>
            <c:spPr>
              <a:solidFill>
                <a:srgbClr val="000080"/>
              </a:solidFill>
              <a:ln>
                <a:solidFill>
                  <a:srgbClr val="000080"/>
                </a:solidFill>
                <a:prstDash val="solid"/>
              </a:ln>
            </c:spPr>
          </c:marker>
          <c:xVal>
            <c:numRef>
              <c:f>WithdrawalCalculator!$B$27:$B$747</c:f>
              <c:numCache>
                <c:formatCode>#\ #/12</c:formatCode>
                <c:ptCount val="721"/>
                <c:pt idx="0">
                  <c:v>63.564383561643837</c:v>
                </c:pt>
                <c:pt idx="1">
                  <c:v>63.647716894977172</c:v>
                </c:pt>
                <c:pt idx="2">
                  <c:v>63.731050228310508</c:v>
                </c:pt>
                <c:pt idx="3">
                  <c:v>63.814383561643844</c:v>
                </c:pt>
                <c:pt idx="4">
                  <c:v>63.897716894977179</c:v>
                </c:pt>
                <c:pt idx="5">
                  <c:v>63.981050228310515</c:v>
                </c:pt>
                <c:pt idx="6">
                  <c:v>64.064383561643851</c:v>
                </c:pt>
                <c:pt idx="7">
                  <c:v>64.147716894977179</c:v>
                </c:pt>
                <c:pt idx="8">
                  <c:v>64.231050228310508</c:v>
                </c:pt>
                <c:pt idx="9">
                  <c:v>64.314383561643837</c:v>
                </c:pt>
                <c:pt idx="10">
                  <c:v>64.397716894977165</c:v>
                </c:pt>
                <c:pt idx="11">
                  <c:v>64.481050228310494</c:v>
                </c:pt>
                <c:pt idx="12">
                  <c:v>64.564383561643822</c:v>
                </c:pt>
                <c:pt idx="13">
                  <c:v>64.647716894977151</c:v>
                </c:pt>
                <c:pt idx="14">
                  <c:v>64.73105022831048</c:v>
                </c:pt>
                <c:pt idx="15">
                  <c:v>64.814383561643808</c:v>
                </c:pt>
                <c:pt idx="16">
                  <c:v>64.897716894977137</c:v>
                </c:pt>
                <c:pt idx="17">
                  <c:v>64.981050228310465</c:v>
                </c:pt>
                <c:pt idx="18">
                  <c:v>65.064383561643794</c:v>
                </c:pt>
                <c:pt idx="19">
                  <c:v>65.147716894977123</c:v>
                </c:pt>
                <c:pt idx="20">
                  <c:v>65.231050228310451</c:v>
                </c:pt>
                <c:pt idx="21">
                  <c:v>65.31438356164378</c:v>
                </c:pt>
                <c:pt idx="22">
                  <c:v>65.397716894977108</c:v>
                </c:pt>
                <c:pt idx="23">
                  <c:v>65.481050228310437</c:v>
                </c:pt>
                <c:pt idx="24">
                  <c:v>65.564383561643766</c:v>
                </c:pt>
                <c:pt idx="25">
                  <c:v>65.647716894977094</c:v>
                </c:pt>
                <c:pt idx="26">
                  <c:v>65.731050228310423</c:v>
                </c:pt>
                <c:pt idx="27">
                  <c:v>65.814383561643751</c:v>
                </c:pt>
                <c:pt idx="28">
                  <c:v>65.89771689497708</c:v>
                </c:pt>
                <c:pt idx="29">
                  <c:v>65.981050228310409</c:v>
                </c:pt>
                <c:pt idx="30">
                  <c:v>66.064383561643737</c:v>
                </c:pt>
                <c:pt idx="31">
                  <c:v>66.147716894977066</c:v>
                </c:pt>
                <c:pt idx="32">
                  <c:v>66.231050228310394</c:v>
                </c:pt>
                <c:pt idx="33">
                  <c:v>66.314383561643723</c:v>
                </c:pt>
                <c:pt idx="34">
                  <c:v>66.397716894977052</c:v>
                </c:pt>
                <c:pt idx="35">
                  <c:v>66.48105022831038</c:v>
                </c:pt>
                <c:pt idx="36">
                  <c:v>66.564383561643709</c:v>
                </c:pt>
                <c:pt idx="37">
                  <c:v>66.647716894977037</c:v>
                </c:pt>
                <c:pt idx="38">
                  <c:v>66.731050228310366</c:v>
                </c:pt>
                <c:pt idx="39">
                  <c:v>66.814383561643695</c:v>
                </c:pt>
                <c:pt idx="40">
                  <c:v>66.897716894977023</c:v>
                </c:pt>
                <c:pt idx="41">
                  <c:v>66.981050228310352</c:v>
                </c:pt>
                <c:pt idx="42">
                  <c:v>67.06438356164368</c:v>
                </c:pt>
                <c:pt idx="43">
                  <c:v>67.147716894977009</c:v>
                </c:pt>
                <c:pt idx="44">
                  <c:v>67.231050228310338</c:v>
                </c:pt>
                <c:pt idx="45">
                  <c:v>67.314383561643666</c:v>
                </c:pt>
                <c:pt idx="46">
                  <c:v>67.397716894976995</c:v>
                </c:pt>
                <c:pt idx="47">
                  <c:v>67.481050228310323</c:v>
                </c:pt>
                <c:pt idx="48">
                  <c:v>67.564383561643652</c:v>
                </c:pt>
                <c:pt idx="49">
                  <c:v>67.64771689497698</c:v>
                </c:pt>
                <c:pt idx="50">
                  <c:v>67.731050228310309</c:v>
                </c:pt>
                <c:pt idx="51">
                  <c:v>67.814383561643638</c:v>
                </c:pt>
                <c:pt idx="52">
                  <c:v>67.897716894976966</c:v>
                </c:pt>
                <c:pt idx="53">
                  <c:v>67.981050228310295</c:v>
                </c:pt>
                <c:pt idx="54">
                  <c:v>68.064383561643623</c:v>
                </c:pt>
                <c:pt idx="55">
                  <c:v>68.147716894976952</c:v>
                </c:pt>
                <c:pt idx="56">
                  <c:v>68.231050228310281</c:v>
                </c:pt>
                <c:pt idx="57">
                  <c:v>68.314383561643609</c:v>
                </c:pt>
                <c:pt idx="58">
                  <c:v>68.397716894976938</c:v>
                </c:pt>
                <c:pt idx="59">
                  <c:v>68.481050228310266</c:v>
                </c:pt>
                <c:pt idx="60">
                  <c:v>68.564383561643595</c:v>
                </c:pt>
                <c:pt idx="61">
                  <c:v>68.647716894976924</c:v>
                </c:pt>
                <c:pt idx="62">
                  <c:v>68.731050228310252</c:v>
                </c:pt>
                <c:pt idx="63">
                  <c:v>68.814383561643581</c:v>
                </c:pt>
                <c:pt idx="64">
                  <c:v>68.897716894976909</c:v>
                </c:pt>
                <c:pt idx="65">
                  <c:v>68.981050228310238</c:v>
                </c:pt>
                <c:pt idx="66">
                  <c:v>69.064383561643567</c:v>
                </c:pt>
                <c:pt idx="67">
                  <c:v>69.147716894976895</c:v>
                </c:pt>
                <c:pt idx="68">
                  <c:v>69.231050228310224</c:v>
                </c:pt>
                <c:pt idx="69">
                  <c:v>69.314383561643552</c:v>
                </c:pt>
                <c:pt idx="70">
                  <c:v>69.397716894976881</c:v>
                </c:pt>
                <c:pt idx="71">
                  <c:v>69.48105022831021</c:v>
                </c:pt>
                <c:pt idx="72">
                  <c:v>69.564383561643538</c:v>
                </c:pt>
                <c:pt idx="73">
                  <c:v>69.647716894976867</c:v>
                </c:pt>
                <c:pt idx="74">
                  <c:v>69.731050228310195</c:v>
                </c:pt>
                <c:pt idx="75">
                  <c:v>69.814383561643524</c:v>
                </c:pt>
                <c:pt idx="76">
                  <c:v>69.897716894976853</c:v>
                </c:pt>
                <c:pt idx="77">
                  <c:v>69.981050228310181</c:v>
                </c:pt>
                <c:pt idx="78">
                  <c:v>70.06438356164351</c:v>
                </c:pt>
                <c:pt idx="79">
                  <c:v>70.147716894976838</c:v>
                </c:pt>
                <c:pt idx="80">
                  <c:v>70.231050228310167</c:v>
                </c:pt>
                <c:pt idx="81">
                  <c:v>70.314383561643496</c:v>
                </c:pt>
                <c:pt idx="82">
                  <c:v>70.397716894976824</c:v>
                </c:pt>
                <c:pt idx="83">
                  <c:v>70.481050228310153</c:v>
                </c:pt>
                <c:pt idx="84">
                  <c:v>70.564383561643481</c:v>
                </c:pt>
                <c:pt idx="85">
                  <c:v>70.64771689497681</c:v>
                </c:pt>
                <c:pt idx="86">
                  <c:v>70.731050228310139</c:v>
                </c:pt>
                <c:pt idx="87">
                  <c:v>70.814383561643467</c:v>
                </c:pt>
                <c:pt idx="88">
                  <c:v>70.897716894976796</c:v>
                </c:pt>
                <c:pt idx="89">
                  <c:v>70.981050228310124</c:v>
                </c:pt>
                <c:pt idx="90">
                  <c:v>71.064383561643453</c:v>
                </c:pt>
                <c:pt idx="91">
                  <c:v>71.147716894976782</c:v>
                </c:pt>
                <c:pt idx="92">
                  <c:v>71.23105022831011</c:v>
                </c:pt>
                <c:pt idx="93">
                  <c:v>71.314383561643439</c:v>
                </c:pt>
                <c:pt idx="94">
                  <c:v>71.397716894976767</c:v>
                </c:pt>
                <c:pt idx="95">
                  <c:v>71.481050228310096</c:v>
                </c:pt>
                <c:pt idx="96">
                  <c:v>71.564383561643425</c:v>
                </c:pt>
                <c:pt idx="97">
                  <c:v>71.647716894976753</c:v>
                </c:pt>
                <c:pt idx="98">
                  <c:v>71.731050228310082</c:v>
                </c:pt>
                <c:pt idx="99">
                  <c:v>71.81438356164341</c:v>
                </c:pt>
                <c:pt idx="100">
                  <c:v>71.897716894976739</c:v>
                </c:pt>
                <c:pt idx="101">
                  <c:v>71.981050228310067</c:v>
                </c:pt>
                <c:pt idx="102">
                  <c:v>72.064383561643396</c:v>
                </c:pt>
                <c:pt idx="103">
                  <c:v>72.147716894976725</c:v>
                </c:pt>
                <c:pt idx="104">
                  <c:v>72.231050228310053</c:v>
                </c:pt>
                <c:pt idx="105">
                  <c:v>72.314383561643382</c:v>
                </c:pt>
                <c:pt idx="106">
                  <c:v>72.39771689497671</c:v>
                </c:pt>
                <c:pt idx="107">
                  <c:v>72.481050228310039</c:v>
                </c:pt>
                <c:pt idx="108">
                  <c:v>72.564383561643368</c:v>
                </c:pt>
                <c:pt idx="109">
                  <c:v>72.647716894976696</c:v>
                </c:pt>
                <c:pt idx="110">
                  <c:v>72.731050228310025</c:v>
                </c:pt>
                <c:pt idx="111">
                  <c:v>72.814383561643353</c:v>
                </c:pt>
                <c:pt idx="112">
                  <c:v>72.897716894976682</c:v>
                </c:pt>
                <c:pt idx="113">
                  <c:v>72.981050228310011</c:v>
                </c:pt>
                <c:pt idx="114">
                  <c:v>73.064383561643339</c:v>
                </c:pt>
                <c:pt idx="115">
                  <c:v>73.147716894976668</c:v>
                </c:pt>
                <c:pt idx="116">
                  <c:v>73.231050228309996</c:v>
                </c:pt>
                <c:pt idx="117">
                  <c:v>73.314383561643325</c:v>
                </c:pt>
                <c:pt idx="118">
                  <c:v>73.397716894976654</c:v>
                </c:pt>
                <c:pt idx="119">
                  <c:v>73.481050228309982</c:v>
                </c:pt>
                <c:pt idx="120">
                  <c:v>73.564383561643311</c:v>
                </c:pt>
                <c:pt idx="121">
                  <c:v>73.647716894976639</c:v>
                </c:pt>
                <c:pt idx="122">
                  <c:v>73.731050228309968</c:v>
                </c:pt>
                <c:pt idx="123">
                  <c:v>73.814383561643297</c:v>
                </c:pt>
                <c:pt idx="124">
                  <c:v>73.897716894976625</c:v>
                </c:pt>
                <c:pt idx="125">
                  <c:v>73.981050228309954</c:v>
                </c:pt>
                <c:pt idx="126">
                  <c:v>74.064383561643282</c:v>
                </c:pt>
                <c:pt idx="127">
                  <c:v>74.147716894976611</c:v>
                </c:pt>
                <c:pt idx="128">
                  <c:v>74.23105022830994</c:v>
                </c:pt>
                <c:pt idx="129">
                  <c:v>74.314383561643268</c:v>
                </c:pt>
                <c:pt idx="130">
                  <c:v>74.397716894976597</c:v>
                </c:pt>
                <c:pt idx="131">
                  <c:v>74.481050228309925</c:v>
                </c:pt>
                <c:pt idx="132">
                  <c:v>74.564383561643254</c:v>
                </c:pt>
                <c:pt idx="133">
                  <c:v>74.647716894976583</c:v>
                </c:pt>
                <c:pt idx="134">
                  <c:v>74.731050228309911</c:v>
                </c:pt>
                <c:pt idx="135">
                  <c:v>74.81438356164324</c:v>
                </c:pt>
                <c:pt idx="136">
                  <c:v>74.897716894976568</c:v>
                </c:pt>
                <c:pt idx="137">
                  <c:v>74.981050228309897</c:v>
                </c:pt>
                <c:pt idx="138">
                  <c:v>75.064383561643226</c:v>
                </c:pt>
                <c:pt idx="139">
                  <c:v>75.147716894976554</c:v>
                </c:pt>
                <c:pt idx="140">
                  <c:v>75.231050228309883</c:v>
                </c:pt>
                <c:pt idx="141">
                  <c:v>75.314383561643211</c:v>
                </c:pt>
                <c:pt idx="142">
                  <c:v>75.39771689497654</c:v>
                </c:pt>
                <c:pt idx="143">
                  <c:v>75.481050228309869</c:v>
                </c:pt>
                <c:pt idx="144">
                  <c:v>75.564383561643197</c:v>
                </c:pt>
                <c:pt idx="145">
                  <c:v>75.647716894976526</c:v>
                </c:pt>
                <c:pt idx="146">
                  <c:v>75.731050228309854</c:v>
                </c:pt>
                <c:pt idx="147">
                  <c:v>75.814383561643183</c:v>
                </c:pt>
                <c:pt idx="148">
                  <c:v>75.897716894976512</c:v>
                </c:pt>
                <c:pt idx="149">
                  <c:v>75.98105022830984</c:v>
                </c:pt>
                <c:pt idx="150">
                  <c:v>76.064383561643169</c:v>
                </c:pt>
                <c:pt idx="151">
                  <c:v>76.147716894976497</c:v>
                </c:pt>
                <c:pt idx="152">
                  <c:v>76.231050228309826</c:v>
                </c:pt>
                <c:pt idx="153">
                  <c:v>76.314383561643155</c:v>
                </c:pt>
                <c:pt idx="154">
                  <c:v>76.397716894976483</c:v>
                </c:pt>
                <c:pt idx="155">
                  <c:v>76.481050228309812</c:v>
                </c:pt>
                <c:pt idx="156">
                  <c:v>76.56438356164314</c:v>
                </c:pt>
                <c:pt idx="157">
                  <c:v>76.647716894976469</c:v>
                </c:pt>
                <c:pt idx="158">
                  <c:v>76.731050228309797</c:v>
                </c:pt>
                <c:pt idx="159">
                  <c:v>76.814383561643126</c:v>
                </c:pt>
                <c:pt idx="160">
                  <c:v>76.897716894976455</c:v>
                </c:pt>
                <c:pt idx="161">
                  <c:v>76.981050228309783</c:v>
                </c:pt>
                <c:pt idx="162">
                  <c:v>77.064383561643112</c:v>
                </c:pt>
                <c:pt idx="163">
                  <c:v>77.14771689497644</c:v>
                </c:pt>
                <c:pt idx="164">
                  <c:v>77.231050228309769</c:v>
                </c:pt>
                <c:pt idx="165">
                  <c:v>77.314383561643098</c:v>
                </c:pt>
                <c:pt idx="166">
                  <c:v>77.397716894976426</c:v>
                </c:pt>
                <c:pt idx="167">
                  <c:v>77.481050228309755</c:v>
                </c:pt>
                <c:pt idx="168">
                  <c:v>77.564383561643083</c:v>
                </c:pt>
                <c:pt idx="169">
                  <c:v>77.647716894976412</c:v>
                </c:pt>
                <c:pt idx="170">
                  <c:v>77.731050228309741</c:v>
                </c:pt>
                <c:pt idx="171">
                  <c:v>77.814383561643069</c:v>
                </c:pt>
                <c:pt idx="172">
                  <c:v>77.897716894976398</c:v>
                </c:pt>
                <c:pt idx="173">
                  <c:v>77.981050228309726</c:v>
                </c:pt>
                <c:pt idx="174">
                  <c:v>78.064383561643055</c:v>
                </c:pt>
                <c:pt idx="175">
                  <c:v>78.147716894976384</c:v>
                </c:pt>
                <c:pt idx="176">
                  <c:v>78.231050228309712</c:v>
                </c:pt>
                <c:pt idx="177">
                  <c:v>78.314383561643041</c:v>
                </c:pt>
                <c:pt idx="178">
                  <c:v>78.397716894976369</c:v>
                </c:pt>
                <c:pt idx="179">
                  <c:v>78.481050228309698</c:v>
                </c:pt>
                <c:pt idx="180">
                  <c:v>78.564383561643027</c:v>
                </c:pt>
                <c:pt idx="181">
                  <c:v>78.647716894976355</c:v>
                </c:pt>
                <c:pt idx="182">
                  <c:v>78.731050228309684</c:v>
                </c:pt>
                <c:pt idx="183">
                  <c:v>78.814383561643012</c:v>
                </c:pt>
                <c:pt idx="184">
                  <c:v>78.897716894976341</c:v>
                </c:pt>
                <c:pt idx="185">
                  <c:v>78.98105022830967</c:v>
                </c:pt>
                <c:pt idx="186">
                  <c:v>79.064383561642998</c:v>
                </c:pt>
                <c:pt idx="187">
                  <c:v>79.147716894976327</c:v>
                </c:pt>
                <c:pt idx="188">
                  <c:v>79.231050228309655</c:v>
                </c:pt>
                <c:pt idx="189">
                  <c:v>79.314383561642984</c:v>
                </c:pt>
                <c:pt idx="190">
                  <c:v>79.397716894976313</c:v>
                </c:pt>
                <c:pt idx="191">
                  <c:v>79.481050228309641</c:v>
                </c:pt>
                <c:pt idx="192">
                  <c:v>79.56438356164297</c:v>
                </c:pt>
                <c:pt idx="193">
                  <c:v>79.647716894976298</c:v>
                </c:pt>
                <c:pt idx="194">
                  <c:v>79.731050228309627</c:v>
                </c:pt>
                <c:pt idx="195">
                  <c:v>79.814383561642956</c:v>
                </c:pt>
                <c:pt idx="196">
                  <c:v>79.897716894976284</c:v>
                </c:pt>
                <c:pt idx="197">
                  <c:v>79.981050228309613</c:v>
                </c:pt>
                <c:pt idx="198">
                  <c:v>80.064383561642941</c:v>
                </c:pt>
                <c:pt idx="199">
                  <c:v>80.14771689497627</c:v>
                </c:pt>
                <c:pt idx="200">
                  <c:v>80.231050228309599</c:v>
                </c:pt>
                <c:pt idx="201">
                  <c:v>80.314383561642927</c:v>
                </c:pt>
                <c:pt idx="202">
                  <c:v>80.397716894976256</c:v>
                </c:pt>
                <c:pt idx="203">
                  <c:v>80.481050228309584</c:v>
                </c:pt>
                <c:pt idx="204">
                  <c:v>80.564383561642913</c:v>
                </c:pt>
                <c:pt idx="205">
                  <c:v>80.647716894976242</c:v>
                </c:pt>
                <c:pt idx="206">
                  <c:v>80.73105022830957</c:v>
                </c:pt>
                <c:pt idx="207">
                  <c:v>80.814383561642899</c:v>
                </c:pt>
                <c:pt idx="208">
                  <c:v>80.897716894976227</c:v>
                </c:pt>
                <c:pt idx="209">
                  <c:v>80.981050228309556</c:v>
                </c:pt>
                <c:pt idx="210">
                  <c:v>81.064383561642885</c:v>
                </c:pt>
                <c:pt idx="211">
                  <c:v>81.147716894976213</c:v>
                </c:pt>
                <c:pt idx="212">
                  <c:v>81.231050228309542</c:v>
                </c:pt>
                <c:pt idx="213">
                  <c:v>81.31438356164287</c:v>
                </c:pt>
                <c:pt idx="214">
                  <c:v>81.397716894976199</c:v>
                </c:pt>
                <c:pt idx="215">
                  <c:v>81.481050228309527</c:v>
                </c:pt>
                <c:pt idx="216">
                  <c:v>81.564383561642856</c:v>
                </c:pt>
                <c:pt idx="217">
                  <c:v>81.647716894976185</c:v>
                </c:pt>
                <c:pt idx="218">
                  <c:v>81.731050228309513</c:v>
                </c:pt>
                <c:pt idx="219">
                  <c:v>81.814383561642842</c:v>
                </c:pt>
                <c:pt idx="220">
                  <c:v>81.89771689497617</c:v>
                </c:pt>
                <c:pt idx="221">
                  <c:v>81.981050228309499</c:v>
                </c:pt>
                <c:pt idx="222">
                  <c:v>82.064383561642828</c:v>
                </c:pt>
                <c:pt idx="223">
                  <c:v>82.147716894976156</c:v>
                </c:pt>
                <c:pt idx="224">
                  <c:v>82.231050228309485</c:v>
                </c:pt>
                <c:pt idx="225">
                  <c:v>82.314383561642813</c:v>
                </c:pt>
                <c:pt idx="226">
                  <c:v>82.397716894976142</c:v>
                </c:pt>
                <c:pt idx="227">
                  <c:v>82.481050228309471</c:v>
                </c:pt>
                <c:pt idx="228">
                  <c:v>82.564383561642799</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numCache>
            </c:numRef>
          </c:xVal>
          <c:yVal>
            <c:numRef>
              <c:f>WithdrawalCalculator!$G$27:$G$747</c:f>
              <c:numCache>
                <c:formatCode>#,##0.00</c:formatCode>
                <c:ptCount val="721"/>
                <c:pt idx="0">
                  <c:v>1000000</c:v>
                </c:pt>
                <c:pt idx="1">
                  <c:v>998267.77</c:v>
                </c:pt>
                <c:pt idx="2">
                  <c:v>996519.22</c:v>
                </c:pt>
                <c:pt idx="3">
                  <c:v>994754.26</c:v>
                </c:pt>
                <c:pt idx="4">
                  <c:v>992972.82</c:v>
                </c:pt>
                <c:pt idx="5">
                  <c:v>991174.82</c:v>
                </c:pt>
                <c:pt idx="6">
                  <c:v>989360.19</c:v>
                </c:pt>
                <c:pt idx="7">
                  <c:v>987528.85</c:v>
                </c:pt>
                <c:pt idx="8">
                  <c:v>985680.71</c:v>
                </c:pt>
                <c:pt idx="9">
                  <c:v>983815.7</c:v>
                </c:pt>
                <c:pt idx="10">
                  <c:v>981933.75</c:v>
                </c:pt>
                <c:pt idx="11">
                  <c:v>980034.77</c:v>
                </c:pt>
                <c:pt idx="12">
                  <c:v>978118.68</c:v>
                </c:pt>
                <c:pt idx="13">
                  <c:v>976185.41</c:v>
                </c:pt>
                <c:pt idx="14">
                  <c:v>974234.87</c:v>
                </c:pt>
                <c:pt idx="15">
                  <c:v>972266.99</c:v>
                </c:pt>
                <c:pt idx="16">
                  <c:v>970281.68</c:v>
                </c:pt>
                <c:pt idx="17">
                  <c:v>968278.86</c:v>
                </c:pt>
                <c:pt idx="18">
                  <c:v>966258.46</c:v>
                </c:pt>
                <c:pt idx="19">
                  <c:v>964220.39</c:v>
                </c:pt>
                <c:pt idx="20">
                  <c:v>962164.57</c:v>
                </c:pt>
                <c:pt idx="21">
                  <c:v>960090.92</c:v>
                </c:pt>
                <c:pt idx="22">
                  <c:v>957999.35</c:v>
                </c:pt>
                <c:pt idx="23">
                  <c:v>955889.79</c:v>
                </c:pt>
                <c:pt idx="24">
                  <c:v>953762.15</c:v>
                </c:pt>
                <c:pt idx="25">
                  <c:v>951616.35</c:v>
                </c:pt>
                <c:pt idx="26">
                  <c:v>949452.3</c:v>
                </c:pt>
                <c:pt idx="27">
                  <c:v>947269.92</c:v>
                </c:pt>
                <c:pt idx="28">
                  <c:v>945069.13</c:v>
                </c:pt>
                <c:pt idx="29">
                  <c:v>942849.84</c:v>
                </c:pt>
                <c:pt idx="30">
                  <c:v>940611.96</c:v>
                </c:pt>
                <c:pt idx="31">
                  <c:v>938355.41</c:v>
                </c:pt>
                <c:pt idx="32">
                  <c:v>936080.11</c:v>
                </c:pt>
                <c:pt idx="33">
                  <c:v>933785.97</c:v>
                </c:pt>
                <c:pt idx="34">
                  <c:v>931472.9</c:v>
                </c:pt>
                <c:pt idx="35">
                  <c:v>929140.82</c:v>
                </c:pt>
                <c:pt idx="36">
                  <c:v>926789.64</c:v>
                </c:pt>
                <c:pt idx="37">
                  <c:v>924419.27</c:v>
                </c:pt>
                <c:pt idx="38">
                  <c:v>922029.63</c:v>
                </c:pt>
                <c:pt idx="39">
                  <c:v>919620.62</c:v>
                </c:pt>
                <c:pt idx="40">
                  <c:v>917192.16</c:v>
                </c:pt>
                <c:pt idx="41">
                  <c:v>914744.16</c:v>
                </c:pt>
                <c:pt idx="42">
                  <c:v>912276.53</c:v>
                </c:pt>
                <c:pt idx="43">
                  <c:v>909789.18</c:v>
                </c:pt>
                <c:pt idx="44">
                  <c:v>907282.02</c:v>
                </c:pt>
                <c:pt idx="45">
                  <c:v>904754.96</c:v>
                </c:pt>
                <c:pt idx="46">
                  <c:v>902207.91</c:v>
                </c:pt>
                <c:pt idx="47">
                  <c:v>899640.78</c:v>
                </c:pt>
                <c:pt idx="48">
                  <c:v>897053.48</c:v>
                </c:pt>
                <c:pt idx="49">
                  <c:v>894445.92</c:v>
                </c:pt>
                <c:pt idx="50">
                  <c:v>891818.01</c:v>
                </c:pt>
                <c:pt idx="51">
                  <c:v>889169.65</c:v>
                </c:pt>
                <c:pt idx="52">
                  <c:v>886500.75</c:v>
                </c:pt>
                <c:pt idx="53">
                  <c:v>883811.21</c:v>
                </c:pt>
                <c:pt idx="54">
                  <c:v>881100.95</c:v>
                </c:pt>
                <c:pt idx="55">
                  <c:v>878369.87</c:v>
                </c:pt>
                <c:pt idx="56">
                  <c:v>875617.88</c:v>
                </c:pt>
                <c:pt idx="57">
                  <c:v>872844.89</c:v>
                </c:pt>
                <c:pt idx="58">
                  <c:v>870050.79</c:v>
                </c:pt>
                <c:pt idx="59">
                  <c:v>867235.5</c:v>
                </c:pt>
                <c:pt idx="60">
                  <c:v>864398.92</c:v>
                </c:pt>
                <c:pt idx="61">
                  <c:v>861540.95</c:v>
                </c:pt>
                <c:pt idx="62">
                  <c:v>858661.49</c:v>
                </c:pt>
                <c:pt idx="63">
                  <c:v>855760.45</c:v>
                </c:pt>
                <c:pt idx="64">
                  <c:v>852837.73</c:v>
                </c:pt>
                <c:pt idx="65">
                  <c:v>849893.24</c:v>
                </c:pt>
                <c:pt idx="66">
                  <c:v>846926.88</c:v>
                </c:pt>
                <c:pt idx="67">
                  <c:v>843938.55</c:v>
                </c:pt>
                <c:pt idx="68">
                  <c:v>840928.15</c:v>
                </c:pt>
                <c:pt idx="69">
                  <c:v>837895.58</c:v>
                </c:pt>
                <c:pt idx="70">
                  <c:v>834840.75</c:v>
                </c:pt>
                <c:pt idx="71">
                  <c:v>831763.55</c:v>
                </c:pt>
                <c:pt idx="72">
                  <c:v>828663.89</c:v>
                </c:pt>
                <c:pt idx="73">
                  <c:v>825541.66</c:v>
                </c:pt>
                <c:pt idx="74">
                  <c:v>822396.77</c:v>
                </c:pt>
                <c:pt idx="75">
                  <c:v>819229.11</c:v>
                </c:pt>
                <c:pt idx="76">
                  <c:v>816038.58</c:v>
                </c:pt>
                <c:pt idx="77">
                  <c:v>812825.08</c:v>
                </c:pt>
                <c:pt idx="78">
                  <c:v>809588.51</c:v>
                </c:pt>
                <c:pt idx="79">
                  <c:v>806328.76</c:v>
                </c:pt>
                <c:pt idx="80">
                  <c:v>803045.73</c:v>
                </c:pt>
                <c:pt idx="81">
                  <c:v>799739.32</c:v>
                </c:pt>
                <c:pt idx="82">
                  <c:v>796409.42</c:v>
                </c:pt>
                <c:pt idx="83">
                  <c:v>793055.93</c:v>
                </c:pt>
                <c:pt idx="84">
                  <c:v>789678.74</c:v>
                </c:pt>
                <c:pt idx="85">
                  <c:v>786277.75</c:v>
                </c:pt>
                <c:pt idx="86">
                  <c:v>782852.86</c:v>
                </c:pt>
                <c:pt idx="87">
                  <c:v>779403.95</c:v>
                </c:pt>
                <c:pt idx="88">
                  <c:v>775930.92</c:v>
                </c:pt>
                <c:pt idx="89">
                  <c:v>772433.67</c:v>
                </c:pt>
                <c:pt idx="90">
                  <c:v>768912.09</c:v>
                </c:pt>
                <c:pt idx="91">
                  <c:v>765366.07</c:v>
                </c:pt>
                <c:pt idx="92">
                  <c:v>761795.5</c:v>
                </c:pt>
                <c:pt idx="93">
                  <c:v>758200.28</c:v>
                </c:pt>
                <c:pt idx="94">
                  <c:v>754580.29</c:v>
                </c:pt>
                <c:pt idx="95">
                  <c:v>750935.43</c:v>
                </c:pt>
                <c:pt idx="96">
                  <c:v>747265.59</c:v>
                </c:pt>
                <c:pt idx="97">
                  <c:v>743570.66</c:v>
                </c:pt>
                <c:pt idx="98">
                  <c:v>739850.52</c:v>
                </c:pt>
                <c:pt idx="99">
                  <c:v>736105.07</c:v>
                </c:pt>
                <c:pt idx="100">
                  <c:v>732334.19</c:v>
                </c:pt>
                <c:pt idx="101">
                  <c:v>728537.77</c:v>
                </c:pt>
                <c:pt idx="102">
                  <c:v>724715.71</c:v>
                </c:pt>
                <c:pt idx="103">
                  <c:v>720867.89</c:v>
                </c:pt>
                <c:pt idx="104">
                  <c:v>716994.19</c:v>
                </c:pt>
                <c:pt idx="105">
                  <c:v>713094.5</c:v>
                </c:pt>
                <c:pt idx="106">
                  <c:v>709168.71</c:v>
                </c:pt>
                <c:pt idx="107">
                  <c:v>705216.71</c:v>
                </c:pt>
                <c:pt idx="108">
                  <c:v>701238.37</c:v>
                </c:pt>
                <c:pt idx="109">
                  <c:v>697233.58</c:v>
                </c:pt>
                <c:pt idx="110">
                  <c:v>693202.23</c:v>
                </c:pt>
                <c:pt idx="111">
                  <c:v>689144.2</c:v>
                </c:pt>
                <c:pt idx="112">
                  <c:v>685059.38</c:v>
                </c:pt>
                <c:pt idx="113">
                  <c:v>680947.64</c:v>
                </c:pt>
                <c:pt idx="114">
                  <c:v>676808.88</c:v>
                </c:pt>
                <c:pt idx="115">
                  <c:v>672642.97</c:v>
                </c:pt>
                <c:pt idx="116">
                  <c:v>668449.79</c:v>
                </c:pt>
                <c:pt idx="117">
                  <c:v>664229.23</c:v>
                </c:pt>
                <c:pt idx="118">
                  <c:v>659981.17000000004</c:v>
                </c:pt>
                <c:pt idx="119">
                  <c:v>655705.49</c:v>
                </c:pt>
                <c:pt idx="120">
                  <c:v>651402.06000000006</c:v>
                </c:pt>
                <c:pt idx="121">
                  <c:v>647070.77</c:v>
                </c:pt>
                <c:pt idx="122">
                  <c:v>642711.49</c:v>
                </c:pt>
                <c:pt idx="123">
                  <c:v>638324.1</c:v>
                </c:pt>
                <c:pt idx="124">
                  <c:v>633908.49</c:v>
                </c:pt>
                <c:pt idx="125">
                  <c:v>629464.53</c:v>
                </c:pt>
                <c:pt idx="126">
                  <c:v>624992.1</c:v>
                </c:pt>
                <c:pt idx="127">
                  <c:v>620491.06999999995</c:v>
                </c:pt>
                <c:pt idx="128">
                  <c:v>615961.31000000006</c:v>
                </c:pt>
                <c:pt idx="129">
                  <c:v>611402.69999999995</c:v>
                </c:pt>
                <c:pt idx="130">
                  <c:v>606815.13</c:v>
                </c:pt>
                <c:pt idx="131">
                  <c:v>602198.47</c:v>
                </c:pt>
                <c:pt idx="132">
                  <c:v>597552.59</c:v>
                </c:pt>
                <c:pt idx="133">
                  <c:v>592877.36</c:v>
                </c:pt>
                <c:pt idx="134">
                  <c:v>588172.66</c:v>
                </c:pt>
                <c:pt idx="135">
                  <c:v>583438.36</c:v>
                </c:pt>
                <c:pt idx="136">
                  <c:v>578674.31999999995</c:v>
                </c:pt>
                <c:pt idx="137">
                  <c:v>573880.42000000004</c:v>
                </c:pt>
                <c:pt idx="138">
                  <c:v>569056.53</c:v>
                </c:pt>
                <c:pt idx="139">
                  <c:v>564202.53</c:v>
                </c:pt>
                <c:pt idx="140">
                  <c:v>559318.29</c:v>
                </c:pt>
                <c:pt idx="141">
                  <c:v>554403.67000000004</c:v>
                </c:pt>
                <c:pt idx="142">
                  <c:v>549458.55000000005</c:v>
                </c:pt>
                <c:pt idx="143">
                  <c:v>544482.80000000005</c:v>
                </c:pt>
                <c:pt idx="144">
                  <c:v>539476.28</c:v>
                </c:pt>
                <c:pt idx="145">
                  <c:v>534438.86</c:v>
                </c:pt>
                <c:pt idx="146">
                  <c:v>529370.41</c:v>
                </c:pt>
                <c:pt idx="147">
                  <c:v>524270.8</c:v>
                </c:pt>
                <c:pt idx="148">
                  <c:v>519139.89</c:v>
                </c:pt>
                <c:pt idx="149">
                  <c:v>513977.55</c:v>
                </c:pt>
                <c:pt idx="150">
                  <c:v>508783.64</c:v>
                </c:pt>
                <c:pt idx="151">
                  <c:v>503558.03</c:v>
                </c:pt>
                <c:pt idx="152">
                  <c:v>498300.58</c:v>
                </c:pt>
                <c:pt idx="153">
                  <c:v>493011.15</c:v>
                </c:pt>
                <c:pt idx="154">
                  <c:v>487689.61</c:v>
                </c:pt>
                <c:pt idx="155">
                  <c:v>482335.82</c:v>
                </c:pt>
                <c:pt idx="156">
                  <c:v>476949.65</c:v>
                </c:pt>
                <c:pt idx="157">
                  <c:v>471530.95</c:v>
                </c:pt>
                <c:pt idx="158">
                  <c:v>466079.59</c:v>
                </c:pt>
                <c:pt idx="159">
                  <c:v>460595.43</c:v>
                </c:pt>
                <c:pt idx="160">
                  <c:v>455078.33</c:v>
                </c:pt>
                <c:pt idx="161">
                  <c:v>449528.15</c:v>
                </c:pt>
                <c:pt idx="162">
                  <c:v>443944.75</c:v>
                </c:pt>
                <c:pt idx="163">
                  <c:v>438327.99</c:v>
                </c:pt>
                <c:pt idx="164">
                  <c:v>432677.72</c:v>
                </c:pt>
                <c:pt idx="165">
                  <c:v>426993.8</c:v>
                </c:pt>
                <c:pt idx="166">
                  <c:v>421276.08</c:v>
                </c:pt>
                <c:pt idx="167">
                  <c:v>415524.42</c:v>
                </c:pt>
                <c:pt idx="168">
                  <c:v>409738.68</c:v>
                </c:pt>
                <c:pt idx="169">
                  <c:v>403918.72</c:v>
                </c:pt>
                <c:pt idx="170">
                  <c:v>398064.39</c:v>
                </c:pt>
                <c:pt idx="171">
                  <c:v>392175.54</c:v>
                </c:pt>
                <c:pt idx="172">
                  <c:v>386252.03</c:v>
                </c:pt>
                <c:pt idx="173">
                  <c:v>380293.72</c:v>
                </c:pt>
                <c:pt idx="174">
                  <c:v>374300.45</c:v>
                </c:pt>
                <c:pt idx="175">
                  <c:v>368272.07</c:v>
                </c:pt>
                <c:pt idx="176">
                  <c:v>362208.43</c:v>
                </c:pt>
                <c:pt idx="177">
                  <c:v>356109.39</c:v>
                </c:pt>
                <c:pt idx="178">
                  <c:v>349974.8</c:v>
                </c:pt>
                <c:pt idx="179">
                  <c:v>343804.51</c:v>
                </c:pt>
                <c:pt idx="180">
                  <c:v>337598.37</c:v>
                </c:pt>
                <c:pt idx="181">
                  <c:v>331356.21999999997</c:v>
                </c:pt>
                <c:pt idx="182">
                  <c:v>325077.90999999997</c:v>
                </c:pt>
                <c:pt idx="183">
                  <c:v>318763.28999999998</c:v>
                </c:pt>
                <c:pt idx="184">
                  <c:v>312412.21000000002</c:v>
                </c:pt>
                <c:pt idx="185">
                  <c:v>306024.51</c:v>
                </c:pt>
                <c:pt idx="186">
                  <c:v>299600.03999999998</c:v>
                </c:pt>
                <c:pt idx="187">
                  <c:v>293138.65000000002</c:v>
                </c:pt>
                <c:pt idx="188">
                  <c:v>286640.18</c:v>
                </c:pt>
                <c:pt idx="189">
                  <c:v>280104.48</c:v>
                </c:pt>
                <c:pt idx="190">
                  <c:v>273531.38</c:v>
                </c:pt>
                <c:pt idx="191">
                  <c:v>266920.73</c:v>
                </c:pt>
                <c:pt idx="192">
                  <c:v>260272.38</c:v>
                </c:pt>
                <c:pt idx="193">
                  <c:v>253586.16</c:v>
                </c:pt>
                <c:pt idx="194">
                  <c:v>246861.92</c:v>
                </c:pt>
                <c:pt idx="195">
                  <c:v>240099.49</c:v>
                </c:pt>
                <c:pt idx="196">
                  <c:v>233298.72</c:v>
                </c:pt>
                <c:pt idx="197">
                  <c:v>226459.44</c:v>
                </c:pt>
                <c:pt idx="198">
                  <c:v>219581.49</c:v>
                </c:pt>
                <c:pt idx="199">
                  <c:v>212664.72</c:v>
                </c:pt>
                <c:pt idx="200">
                  <c:v>205708.96</c:v>
                </c:pt>
                <c:pt idx="201">
                  <c:v>198714.05</c:v>
                </c:pt>
                <c:pt idx="202">
                  <c:v>191679.82</c:v>
                </c:pt>
                <c:pt idx="203">
                  <c:v>184606.11</c:v>
                </c:pt>
                <c:pt idx="204">
                  <c:v>177492.75</c:v>
                </c:pt>
                <c:pt idx="205">
                  <c:v>170339.58</c:v>
                </c:pt>
                <c:pt idx="206">
                  <c:v>163146.43</c:v>
                </c:pt>
                <c:pt idx="207">
                  <c:v>155913.13</c:v>
                </c:pt>
                <c:pt idx="208">
                  <c:v>148639.51999999999</c:v>
                </c:pt>
                <c:pt idx="209">
                  <c:v>141325.43</c:v>
                </c:pt>
                <c:pt idx="210">
                  <c:v>133970.68</c:v>
                </c:pt>
                <c:pt idx="211">
                  <c:v>126575.12</c:v>
                </c:pt>
                <c:pt idx="212">
                  <c:v>119138.57</c:v>
                </c:pt>
                <c:pt idx="213">
                  <c:v>111660.86</c:v>
                </c:pt>
                <c:pt idx="214">
                  <c:v>104141.81</c:v>
                </c:pt>
                <c:pt idx="215">
                  <c:v>96581.26</c:v>
                </c:pt>
                <c:pt idx="216">
                  <c:v>88979.04</c:v>
                </c:pt>
                <c:pt idx="217">
                  <c:v>81334.97</c:v>
                </c:pt>
                <c:pt idx="218">
                  <c:v>73648.88</c:v>
                </c:pt>
                <c:pt idx="219">
                  <c:v>65920.59</c:v>
                </c:pt>
                <c:pt idx="220">
                  <c:v>58149.93</c:v>
                </c:pt>
                <c:pt idx="221">
                  <c:v>50336.71</c:v>
                </c:pt>
                <c:pt idx="222">
                  <c:v>42480.77</c:v>
                </c:pt>
                <c:pt idx="223">
                  <c:v>34581.919999999998</c:v>
                </c:pt>
                <c:pt idx="224">
                  <c:v>26639.99</c:v>
                </c:pt>
                <c:pt idx="225">
                  <c:v>18654.8</c:v>
                </c:pt>
                <c:pt idx="226">
                  <c:v>10626.17</c:v>
                </c:pt>
                <c:pt idx="227">
                  <c:v>2553.92</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numCache>
            </c:numRef>
          </c:yVal>
          <c:smooth val="0"/>
          <c:extLst>
            <c:ext xmlns:c16="http://schemas.microsoft.com/office/drawing/2014/chart" uri="{C3380CC4-5D6E-409C-BE32-E72D297353CC}">
              <c16:uniqueId val="{00000000-6FA3-4E2A-812E-AE48249340B5}"/>
            </c:ext>
          </c:extLst>
        </c:ser>
        <c:dLbls>
          <c:showLegendKey val="0"/>
          <c:showVal val="0"/>
          <c:showCatName val="0"/>
          <c:showSerName val="0"/>
          <c:showPercent val="0"/>
          <c:showBubbleSize val="0"/>
        </c:dLbls>
        <c:axId val="196034560"/>
        <c:axId val="196037248"/>
      </c:scatterChart>
      <c:valAx>
        <c:axId val="196034560"/>
        <c:scaling>
          <c:orientation val="minMax"/>
          <c:min val="60"/>
        </c:scaling>
        <c:delete val="0"/>
        <c:axPos val="b"/>
        <c:title>
          <c:tx>
            <c:rich>
              <a:bodyPr/>
              <a:lstStyle/>
              <a:p>
                <a:pPr>
                  <a:defRPr sz="1000" b="1" i="0" u="none" strike="noStrike" baseline="0">
                    <a:solidFill>
                      <a:srgbClr val="000000"/>
                    </a:solidFill>
                    <a:latin typeface="Arial"/>
                    <a:ea typeface="Arial"/>
                    <a:cs typeface="Arial"/>
                  </a:defRPr>
                </a:pPr>
                <a:r>
                  <a:rPr lang="en-US" b="1"/>
                  <a:t>Age</a:t>
                </a:r>
              </a:p>
            </c:rich>
          </c:tx>
          <c:layout>
            <c:manualLayout>
              <c:xMode val="edge"/>
              <c:yMode val="edge"/>
              <c:x val="0.43093922651933703"/>
              <c:y val="0.90967877402421471"/>
            </c:manualLayout>
          </c:layout>
          <c:overlay val="0"/>
          <c:spPr>
            <a:noFill/>
            <a:ln w="25400">
              <a:noFill/>
            </a:ln>
          </c:spPr>
        </c:title>
        <c:numFmt formatCode="#\ #/12"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6037248"/>
        <c:crosses val="autoZero"/>
        <c:crossBetween val="midCat"/>
      </c:valAx>
      <c:valAx>
        <c:axId val="196037248"/>
        <c:scaling>
          <c:orientation val="minMax"/>
          <c:min val="0"/>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6034560"/>
        <c:crosses val="autoZero"/>
        <c:crossBetween val="midCat"/>
      </c:valAx>
      <c:spPr>
        <a:solidFill>
          <a:srgbClr val="FFFFFF"/>
        </a:solidFill>
        <a:ln w="25400">
          <a:noFill/>
        </a:ln>
      </c:spPr>
    </c:plotArea>
    <c:plotVisOnly val="1"/>
    <c:dispBlanksAs val="gap"/>
    <c:showDLblsOverMax val="0"/>
  </c:chart>
  <c:spPr>
    <a:solidFill>
      <a:srgbClr val="EAEAEA"/>
    </a:solid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257175</xdr:colOff>
      <xdr:row>8</xdr:row>
      <xdr:rowOff>9525</xdr:rowOff>
    </xdr:from>
    <xdr:to>
      <xdr:col>8</xdr:col>
      <xdr:colOff>0</xdr:colOff>
      <xdr:row>23</xdr:row>
      <xdr:rowOff>0</xdr:rowOff>
    </xdr:to>
    <xdr:graphicFrame macro="">
      <xdr:nvGraphicFramePr>
        <xdr:cNvPr id="15703" name="Chart 4">
          <a:extLst>
            <a:ext uri="{FF2B5EF4-FFF2-40B4-BE49-F238E27FC236}">
              <a16:creationId xmlns:a16="http://schemas.microsoft.com/office/drawing/2014/main" id="{00000000-0008-0000-0000-0000573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323850</xdr:colOff>
      <xdr:row>0</xdr:row>
      <xdr:rowOff>28575</xdr:rowOff>
    </xdr:from>
    <xdr:to>
      <xdr:col>7</xdr:col>
      <xdr:colOff>622672</xdr:colOff>
      <xdr:row>0</xdr:row>
      <xdr:rowOff>333401</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5534025" y="28575"/>
          <a:ext cx="1365622"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3" name="Picture 2">
          <a:extLst>
            <a:ext uri="{FF2B5EF4-FFF2-40B4-BE49-F238E27FC236}">
              <a16:creationId xmlns:a16="http://schemas.microsoft.com/office/drawing/2014/main" id="{86445DCD-80BB-4B46-84A9-AAE1621363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7DD31CED-629A-4830-99E2-8EE031DCCD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7220"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V42-ClassicGreen">
      <a:dk1>
        <a:sysClr val="windowText" lastClr="000000"/>
      </a:dk1>
      <a:lt1>
        <a:sysClr val="window" lastClr="FFFFFF"/>
      </a:lt1>
      <a:dk2>
        <a:srgbClr val="3A5D9C"/>
      </a:dk2>
      <a:lt2>
        <a:srgbClr val="EEECE2"/>
      </a:lt2>
      <a:accent1>
        <a:srgbClr val="3B8741"/>
      </a:accent1>
      <a:accent2>
        <a:srgbClr val="597CBB"/>
      </a:accent2>
      <a:accent3>
        <a:srgbClr val="BB5965"/>
      </a:accent3>
      <a:accent4>
        <a:srgbClr val="BB7C59"/>
      </a:accent4>
      <a:accent5>
        <a:srgbClr val="9F59BB"/>
      </a:accent5>
      <a:accent6>
        <a:srgbClr val="59BBAB"/>
      </a:accent6>
      <a:hlink>
        <a:srgbClr val="7F7F7F"/>
      </a:hlink>
      <a:folHlink>
        <a:srgbClr val="A5A5A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culators/retirement-withdrawal-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culators/401k-savings-calculator.html" TargetMode="External"/><Relationship Id="rId2" Type="http://schemas.openxmlformats.org/officeDocument/2006/relationships/hyperlink" Target="https://www.vertex42.com/ExcelTemplates/retirement-planning-spreadsheet.html" TargetMode="External"/><Relationship Id="rId1" Type="http://schemas.openxmlformats.org/officeDocument/2006/relationships/hyperlink" Target="https://www.vertex42.com/Calculators/retirement-withdrawal-calculator.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Calculators/financial-calculators.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Calculators/retirement-withdrawal-calculator.html" TargetMode="External"/><Relationship Id="rId1" Type="http://schemas.openxmlformats.org/officeDocument/2006/relationships/hyperlink" Target="https://www.vertex42.com/licensing/EULA_personaluse.html" TargetMode="External"/><Relationship Id="rId5" Type="http://schemas.openxmlformats.org/officeDocument/2006/relationships/image" Target="../media/image3.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48"/>
  <sheetViews>
    <sheetView showGridLines="0" tabSelected="1" workbookViewId="0">
      <selection activeCell="D6" sqref="D6"/>
    </sheetView>
  </sheetViews>
  <sheetFormatPr defaultColWidth="9.140625" defaultRowHeight="12.75" x14ac:dyDescent="0.2"/>
  <cols>
    <col min="1" max="1" width="5.28515625" style="7" customWidth="1"/>
    <col min="2" max="2" width="11.28515625" style="7" customWidth="1"/>
    <col min="3" max="3" width="12" style="7" customWidth="1"/>
    <col min="4" max="4" width="17.7109375" style="7" customWidth="1"/>
    <col min="5" max="5" width="16.7109375" style="7" customWidth="1"/>
    <col min="6" max="6" width="15.140625" style="7" customWidth="1"/>
    <col min="7" max="7" width="16" style="7" customWidth="1"/>
    <col min="8" max="8" width="10.140625" style="7" customWidth="1"/>
    <col min="9" max="9" width="5" style="2" customWidth="1"/>
    <col min="10" max="10" width="9.28515625" style="2" customWidth="1"/>
    <col min="11" max="16384" width="9.140625" style="2"/>
  </cols>
  <sheetData>
    <row r="1" spans="1:9" s="21" customFormat="1" ht="30" customHeight="1" x14ac:dyDescent="0.2">
      <c r="A1" s="98" t="s">
        <v>16</v>
      </c>
      <c r="B1" s="99"/>
      <c r="C1" s="99"/>
      <c r="D1" s="99"/>
      <c r="E1" s="99"/>
      <c r="F1" s="99"/>
      <c r="G1" s="99"/>
      <c r="H1" s="99"/>
    </row>
    <row r="2" spans="1:9" s="21" customFormat="1" x14ac:dyDescent="0.2">
      <c r="A2" s="100" t="s">
        <v>42</v>
      </c>
      <c r="B2" s="100"/>
      <c r="C2" s="100"/>
      <c r="D2" s="100"/>
      <c r="E2" s="100"/>
      <c r="F2" s="96"/>
      <c r="G2" s="96"/>
      <c r="H2" s="97" t="str">
        <f ca="1">"© 2013-" &amp; YEAR(TODAY()) &amp; " Vertex42 LLC"</f>
        <v>© 2013-2020 Vertex42 LLC</v>
      </c>
    </row>
    <row r="3" spans="1:9" x14ac:dyDescent="0.2">
      <c r="A3" s="10"/>
      <c r="B3" s="11"/>
      <c r="C3" s="11"/>
      <c r="D3" s="11"/>
      <c r="E3" s="11"/>
      <c r="F3" s="11"/>
      <c r="G3" s="11"/>
      <c r="H3" s="11"/>
      <c r="I3"/>
    </row>
    <row r="4" spans="1:9" x14ac:dyDescent="0.2">
      <c r="A4" s="11"/>
      <c r="B4" s="11"/>
      <c r="C4" s="11"/>
      <c r="D4" s="11"/>
      <c r="E4" s="11"/>
      <c r="F4" s="11"/>
      <c r="G4" s="11"/>
      <c r="H4" s="11"/>
      <c r="I4"/>
    </row>
    <row r="5" spans="1:9" ht="15.75" customHeight="1" x14ac:dyDescent="0.25">
      <c r="A5" s="56"/>
      <c r="B5" s="56" t="s">
        <v>1</v>
      </c>
      <c r="C5" s="56"/>
      <c r="D5" s="56"/>
      <c r="E5" s="95" t="s">
        <v>54</v>
      </c>
      <c r="F5" s="101"/>
      <c r="G5" s="101"/>
      <c r="H5" s="101"/>
      <c r="I5"/>
    </row>
    <row r="6" spans="1:9" ht="15.75" customHeight="1" x14ac:dyDescent="0.2">
      <c r="A6" s="57"/>
      <c r="B6" s="58"/>
      <c r="C6" s="59" t="s">
        <v>17</v>
      </c>
      <c r="D6" s="43">
        <v>1000000</v>
      </c>
      <c r="E6" s="95" t="s">
        <v>55</v>
      </c>
      <c r="F6" s="102"/>
      <c r="G6" s="102"/>
      <c r="H6" s="102"/>
      <c r="I6"/>
    </row>
    <row r="7" spans="1:9" ht="15.75" customHeight="1" x14ac:dyDescent="0.2">
      <c r="A7" s="60"/>
      <c r="B7" s="61"/>
      <c r="C7" s="59" t="s">
        <v>27</v>
      </c>
      <c r="D7" s="44">
        <v>47665</v>
      </c>
      <c r="E7" s="13"/>
      <c r="F7" s="23"/>
      <c r="G7" s="23"/>
      <c r="H7" s="13"/>
      <c r="I7"/>
    </row>
    <row r="8" spans="1:9" ht="15.75" customHeight="1" x14ac:dyDescent="0.2">
      <c r="A8" s="60"/>
      <c r="B8" s="61"/>
      <c r="C8" s="59" t="s">
        <v>28</v>
      </c>
      <c r="D8" s="48">
        <v>54</v>
      </c>
      <c r="E8" s="13"/>
      <c r="F8" s="13"/>
      <c r="G8" s="13"/>
      <c r="H8" s="13"/>
      <c r="I8"/>
    </row>
    <row r="9" spans="1:9" ht="15.75" customHeight="1" x14ac:dyDescent="0.2">
      <c r="A9" s="60"/>
      <c r="B9" s="61"/>
      <c r="C9" s="59" t="s">
        <v>18</v>
      </c>
      <c r="D9" s="45">
        <v>0.04</v>
      </c>
      <c r="E9" s="13"/>
      <c r="F9" s="22" t="s">
        <v>5</v>
      </c>
      <c r="G9" s="24">
        <f>(1+rate/cp)^(cp/ppy)-1</f>
        <v>3.3333333333334103E-3</v>
      </c>
      <c r="H9" s="14"/>
      <c r="I9"/>
    </row>
    <row r="10" spans="1:9" ht="15.75" customHeight="1" x14ac:dyDescent="0.2">
      <c r="A10" s="62"/>
      <c r="B10" s="63"/>
      <c r="C10" s="59" t="s">
        <v>12</v>
      </c>
      <c r="D10" s="46" t="s">
        <v>11</v>
      </c>
      <c r="E10" s="13"/>
      <c r="F10" s="22" t="s">
        <v>3</v>
      </c>
      <c r="G10" s="23">
        <f>INDEX({26;24;12;6;4;2;1},MATCH(D10,{"Bi-Weekly","Semi-Monthly","Monthly","Bi-Monthly","Quarterly","Semi-Annually","Annually"},0))</f>
        <v>12</v>
      </c>
      <c r="H10" s="13"/>
      <c r="I10"/>
    </row>
    <row r="11" spans="1:9" ht="15.75" customHeight="1" x14ac:dyDescent="0.2">
      <c r="A11" s="57"/>
      <c r="B11" s="58"/>
      <c r="C11" s="59" t="s">
        <v>24</v>
      </c>
      <c r="D11" s="43">
        <v>4000</v>
      </c>
      <c r="E11" s="13"/>
      <c r="F11" s="22" t="s">
        <v>2</v>
      </c>
      <c r="G11" s="23">
        <f>IF(D12="Beginning of Period",1,0)</f>
        <v>0</v>
      </c>
      <c r="H11" s="14"/>
      <c r="I11"/>
    </row>
    <row r="12" spans="1:9" ht="15.75" customHeight="1" x14ac:dyDescent="0.2">
      <c r="A12" s="60"/>
      <c r="B12" s="61"/>
      <c r="C12" s="59" t="s">
        <v>6</v>
      </c>
      <c r="D12" s="47" t="s">
        <v>31</v>
      </c>
      <c r="E12" s="15"/>
      <c r="F12" s="22" t="s">
        <v>25</v>
      </c>
      <c r="G12" s="24">
        <f>(1+inflation/cp)^(cp/ppy)-1</f>
        <v>2.083333333333437E-3</v>
      </c>
      <c r="H12" s="14"/>
      <c r="I12"/>
    </row>
    <row r="13" spans="1:9" ht="15.75" customHeight="1" x14ac:dyDescent="0.2">
      <c r="A13" s="62"/>
      <c r="B13" s="63"/>
      <c r="C13" s="59" t="s">
        <v>19</v>
      </c>
      <c r="D13" s="45">
        <v>2.5000000000000001E-2</v>
      </c>
      <c r="E13" s="13"/>
      <c r="F13" s="13"/>
      <c r="G13" s="13"/>
      <c r="H13" s="13"/>
      <c r="I13"/>
    </row>
    <row r="14" spans="1:9" x14ac:dyDescent="0.2">
      <c r="A14" s="14"/>
      <c r="B14" s="14"/>
      <c r="C14" s="16"/>
      <c r="D14" s="14"/>
      <c r="E14" s="14"/>
      <c r="F14" s="14"/>
      <c r="G14" s="14"/>
      <c r="H14" s="14"/>
      <c r="I14"/>
    </row>
    <row r="15" spans="1:9" ht="15.75" customHeight="1" x14ac:dyDescent="0.2">
      <c r="A15" s="56"/>
      <c r="B15" s="56" t="s">
        <v>0</v>
      </c>
      <c r="C15" s="56"/>
      <c r="D15" s="56"/>
      <c r="E15" s="12"/>
      <c r="F15" s="12"/>
      <c r="G15" s="12"/>
      <c r="H15" s="17"/>
      <c r="I15"/>
    </row>
    <row r="16" spans="1:9" ht="15.75" customHeight="1" x14ac:dyDescent="0.2">
      <c r="A16" s="60"/>
      <c r="B16" s="61"/>
      <c r="C16" s="59" t="s">
        <v>22</v>
      </c>
      <c r="D16" s="64">
        <f ca="1">(D7-TODAY())/365</f>
        <v>9.5643835616438349</v>
      </c>
      <c r="E16" s="13"/>
      <c r="F16" s="23"/>
      <c r="G16" s="23"/>
      <c r="H16" s="13"/>
      <c r="I16"/>
    </row>
    <row r="17" spans="1:9" ht="15.75" customHeight="1" x14ac:dyDescent="0.2">
      <c r="A17" s="65"/>
      <c r="B17" s="66"/>
      <c r="C17" s="67" t="s">
        <v>29</v>
      </c>
      <c r="D17" s="68">
        <f ca="1">D8+D16</f>
        <v>63.564383561643837</v>
      </c>
      <c r="E17" s="19"/>
      <c r="F17" s="13"/>
      <c r="G17" s="13"/>
      <c r="H17" s="13"/>
      <c r="I17"/>
    </row>
    <row r="18" spans="1:9" ht="15.75" customHeight="1" x14ac:dyDescent="0.2">
      <c r="A18" s="60"/>
      <c r="B18" s="69"/>
      <c r="C18" s="67" t="s">
        <v>23</v>
      </c>
      <c r="D18" s="64">
        <f ca="1">FV(inflation,D16,,-D11)</f>
        <v>5065.5563771084335</v>
      </c>
      <c r="E18" s="18"/>
      <c r="F18" s="20"/>
      <c r="G18" s="18"/>
      <c r="H18" s="18"/>
      <c r="I18"/>
    </row>
    <row r="19" spans="1:9" ht="15.75" customHeight="1" x14ac:dyDescent="0.2">
      <c r="A19" s="65"/>
      <c r="B19" s="66"/>
      <c r="C19" s="67" t="s">
        <v>21</v>
      </c>
      <c r="D19" s="70">
        <f t="array" aca="1" ref="D19" ca="1">MAX(IF(ISNUMBER(A26:A748),A26:A748))</f>
        <v>228</v>
      </c>
      <c r="E19" s="19"/>
      <c r="F19" s="13"/>
      <c r="G19" s="13"/>
      <c r="H19" s="13"/>
      <c r="I19"/>
    </row>
    <row r="20" spans="1:9" ht="15.75" customHeight="1" x14ac:dyDescent="0.2">
      <c r="A20" s="65"/>
      <c r="B20" s="66"/>
      <c r="C20" s="67" t="s">
        <v>30</v>
      </c>
      <c r="D20" s="71">
        <f ca="1">D17+D19/(IF(D10="Annually",1,12))</f>
        <v>82.564383561643837</v>
      </c>
      <c r="E20" s="19"/>
      <c r="F20" s="13"/>
      <c r="G20" s="13"/>
      <c r="H20" s="13"/>
      <c r="I20"/>
    </row>
    <row r="21" spans="1:9" ht="15.75" customHeight="1" x14ac:dyDescent="0.2">
      <c r="A21" s="65"/>
      <c r="B21" s="66"/>
      <c r="C21" s="67" t="s">
        <v>8</v>
      </c>
      <c r="D21" s="64">
        <f ca="1">INDEX(E27:E748,D19+1)</f>
        <v>2562.4299999999998</v>
      </c>
      <c r="E21" s="19"/>
      <c r="F21" s="13"/>
      <c r="G21" s="13"/>
      <c r="H21" s="13"/>
      <c r="I21"/>
    </row>
    <row r="22" spans="1:9" ht="15.75" customHeight="1" x14ac:dyDescent="0.2">
      <c r="A22" s="60"/>
      <c r="B22" s="69"/>
      <c r="C22" s="67" t="s">
        <v>10</v>
      </c>
      <c r="D22" s="64">
        <f ca="1">SUMIF(D26:D748,"&lt;&gt;#N/A")</f>
        <v>470876.73000000021</v>
      </c>
      <c r="E22" s="19"/>
      <c r="F22" s="13"/>
      <c r="G22" s="13"/>
      <c r="H22" s="13"/>
      <c r="I22"/>
    </row>
    <row r="23" spans="1:9" ht="15.75" customHeight="1" x14ac:dyDescent="0.2">
      <c r="A23" s="60"/>
      <c r="B23" s="69"/>
      <c r="C23" s="67" t="s">
        <v>20</v>
      </c>
      <c r="D23" s="64">
        <f ca="1">SUM(F27:F749)+SUMIF(E27:E749,"&lt;&gt;#N/A")</f>
        <v>1470876.7263771088</v>
      </c>
      <c r="E23" s="19"/>
      <c r="F23" s="13"/>
      <c r="G23" s="13"/>
      <c r="H23" s="13"/>
      <c r="I23"/>
    </row>
    <row r="24" spans="1:9" x14ac:dyDescent="0.2">
      <c r="A24" s="13"/>
      <c r="B24" s="13"/>
      <c r="C24" s="13"/>
      <c r="D24" s="13"/>
      <c r="E24" s="13"/>
      <c r="H24" s="13"/>
      <c r="I24"/>
    </row>
    <row r="25" spans="1:9" ht="15.75" x14ac:dyDescent="0.25">
      <c r="A25" s="4" t="s">
        <v>9</v>
      </c>
      <c r="C25" s="5"/>
      <c r="D25" s="5"/>
      <c r="E25" s="5"/>
      <c r="F25" s="6"/>
      <c r="G25" s="5"/>
      <c r="H25" s="6"/>
      <c r="I25"/>
    </row>
    <row r="26" spans="1:9" ht="26.25" thickBot="1" x14ac:dyDescent="0.25">
      <c r="A26" s="52" t="s">
        <v>4</v>
      </c>
      <c r="B26" s="52" t="s">
        <v>46</v>
      </c>
      <c r="C26" s="53" t="s">
        <v>26</v>
      </c>
      <c r="D26" s="53" t="s">
        <v>15</v>
      </c>
      <c r="E26" s="53" t="s">
        <v>14</v>
      </c>
      <c r="F26" s="53" t="s">
        <v>13</v>
      </c>
      <c r="G26" s="53" t="s">
        <v>7</v>
      </c>
      <c r="H26" s="25"/>
      <c r="I26" s="3"/>
    </row>
    <row r="27" spans="1:9" x14ac:dyDescent="0.2">
      <c r="A27" s="49">
        <v>0</v>
      </c>
      <c r="B27" s="72">
        <f ca="1">D17</f>
        <v>63.564383561643837</v>
      </c>
      <c r="C27" s="50">
        <f>D7</f>
        <v>47665</v>
      </c>
      <c r="D27" s="51">
        <v>0</v>
      </c>
      <c r="E27" s="51">
        <f>IF(type=1,$D$18,0)</f>
        <v>0</v>
      </c>
      <c r="F27" s="51"/>
      <c r="G27" s="51">
        <f>D6-E27-F27</f>
        <v>1000000</v>
      </c>
      <c r="H27" s="25"/>
    </row>
    <row r="28" spans="1:9" x14ac:dyDescent="0.2">
      <c r="A28" s="8">
        <f ca="1">IF(OR(G27="",G27&lt;=0,B27&gt;110),NA(),A27+1)</f>
        <v>1</v>
      </c>
      <c r="B28" s="73">
        <f ca="1">IF(ISERROR(A28),NA(),B27+IF($D$10="Monthly",1/12,1))</f>
        <v>63.647716894977172</v>
      </c>
      <c r="C28" s="28">
        <f t="shared" ref="C28:C91" ca="1" si="0">IF(ISERROR(A28),"",IF($D$10="Annually",EDATE(C27,12),EDATE(C27,1)))</f>
        <v>47696</v>
      </c>
      <c r="D28" s="26">
        <f t="shared" ref="D28:D91" ca="1" si="1">IF(ISERROR(A28),"",ROUND(G27*rper,2))</f>
        <v>3333.33</v>
      </c>
      <c r="E28" s="26">
        <f ca="1">IF(ISERROR(A28),"",MIN(ROUND(G27+D28,2),IF(type=0,D18,ROUND((1+gper)*E27,2))))</f>
        <v>5065.5563771084335</v>
      </c>
      <c r="F28" s="26"/>
      <c r="G28" s="26">
        <f t="shared" ref="G28:G91" ca="1" si="2">IF(ISERROR(A28),"",ROUND(G27-E28-F28+D28,2))</f>
        <v>998267.77</v>
      </c>
      <c r="H28" s="25"/>
    </row>
    <row r="29" spans="1:9" x14ac:dyDescent="0.2">
      <c r="A29" s="8">
        <f t="shared" ref="A29:A92" ca="1" si="3">IF(OR(G28="",G28&lt;=0,B28&gt;110),NA(),A28+1)</f>
        <v>2</v>
      </c>
      <c r="B29" s="73">
        <f t="shared" ref="B29:B92" ca="1" si="4">IF(ISERROR(A29),NA(),B28+IF($D$10="Monthly",1/12,1))</f>
        <v>63.731050228310508</v>
      </c>
      <c r="C29" s="28">
        <f t="shared" ca="1" si="0"/>
        <v>47727</v>
      </c>
      <c r="D29" s="26">
        <f t="shared" ca="1" si="1"/>
        <v>3327.56</v>
      </c>
      <c r="E29" s="26">
        <f t="shared" ref="E29:E92" ca="1" si="5">IF(ISERROR(A29),"",MIN(ROUND(G28+D29,2),ROUND((1+gper)*E28,2)))</f>
        <v>5076.1099999999997</v>
      </c>
      <c r="F29" s="26"/>
      <c r="G29" s="26">
        <f t="shared" ca="1" si="2"/>
        <v>996519.22</v>
      </c>
      <c r="H29" s="25"/>
    </row>
    <row r="30" spans="1:9" x14ac:dyDescent="0.2">
      <c r="A30" s="8">
        <f t="shared" ca="1" si="3"/>
        <v>3</v>
      </c>
      <c r="B30" s="73">
        <f t="shared" ca="1" si="4"/>
        <v>63.814383561643844</v>
      </c>
      <c r="C30" s="28">
        <f t="shared" ca="1" si="0"/>
        <v>47757</v>
      </c>
      <c r="D30" s="26">
        <f t="shared" ca="1" si="1"/>
        <v>3321.73</v>
      </c>
      <c r="E30" s="26">
        <f t="shared" ca="1" si="5"/>
        <v>5086.6899999999996</v>
      </c>
      <c r="F30" s="26"/>
      <c r="G30" s="26">
        <f t="shared" ca="1" si="2"/>
        <v>994754.26</v>
      </c>
      <c r="H30" s="25"/>
    </row>
    <row r="31" spans="1:9" x14ac:dyDescent="0.2">
      <c r="A31" s="8">
        <f t="shared" ca="1" si="3"/>
        <v>4</v>
      </c>
      <c r="B31" s="73">
        <f t="shared" ca="1" si="4"/>
        <v>63.897716894977179</v>
      </c>
      <c r="C31" s="28">
        <f t="shared" ca="1" si="0"/>
        <v>47788</v>
      </c>
      <c r="D31" s="26">
        <f t="shared" ca="1" si="1"/>
        <v>3315.85</v>
      </c>
      <c r="E31" s="26">
        <f t="shared" ca="1" si="5"/>
        <v>5097.29</v>
      </c>
      <c r="F31" s="26"/>
      <c r="G31" s="26">
        <f t="shared" ca="1" si="2"/>
        <v>992972.82</v>
      </c>
      <c r="H31" s="25"/>
    </row>
    <row r="32" spans="1:9" x14ac:dyDescent="0.2">
      <c r="A32" s="8">
        <f t="shared" ca="1" si="3"/>
        <v>5</v>
      </c>
      <c r="B32" s="73">
        <f t="shared" ca="1" si="4"/>
        <v>63.981050228310515</v>
      </c>
      <c r="C32" s="28">
        <f t="shared" ca="1" si="0"/>
        <v>47818</v>
      </c>
      <c r="D32" s="26">
        <f t="shared" ca="1" si="1"/>
        <v>3309.91</v>
      </c>
      <c r="E32" s="26">
        <f t="shared" ca="1" si="5"/>
        <v>5107.91</v>
      </c>
      <c r="F32" s="26"/>
      <c r="G32" s="26">
        <f t="shared" ca="1" si="2"/>
        <v>991174.82</v>
      </c>
      <c r="H32" s="25"/>
    </row>
    <row r="33" spans="1:8" x14ac:dyDescent="0.2">
      <c r="A33" s="8">
        <f t="shared" ca="1" si="3"/>
        <v>6</v>
      </c>
      <c r="B33" s="73">
        <f t="shared" ca="1" si="4"/>
        <v>64.064383561643851</v>
      </c>
      <c r="C33" s="28">
        <f t="shared" ca="1" si="0"/>
        <v>47849</v>
      </c>
      <c r="D33" s="26">
        <f t="shared" ca="1" si="1"/>
        <v>3303.92</v>
      </c>
      <c r="E33" s="26">
        <f t="shared" ca="1" si="5"/>
        <v>5118.55</v>
      </c>
      <c r="F33" s="26"/>
      <c r="G33" s="26">
        <f t="shared" ca="1" si="2"/>
        <v>989360.19</v>
      </c>
      <c r="H33" s="25"/>
    </row>
    <row r="34" spans="1:8" x14ac:dyDescent="0.2">
      <c r="A34" s="8">
        <f t="shared" ca="1" si="3"/>
        <v>7</v>
      </c>
      <c r="B34" s="73">
        <f t="shared" ca="1" si="4"/>
        <v>64.147716894977179</v>
      </c>
      <c r="C34" s="28">
        <f t="shared" ca="1" si="0"/>
        <v>47880</v>
      </c>
      <c r="D34" s="26">
        <f t="shared" ca="1" si="1"/>
        <v>3297.87</v>
      </c>
      <c r="E34" s="26">
        <f t="shared" ca="1" si="5"/>
        <v>5129.21</v>
      </c>
      <c r="F34" s="26"/>
      <c r="G34" s="26">
        <f t="shared" ca="1" si="2"/>
        <v>987528.85</v>
      </c>
      <c r="H34" s="25"/>
    </row>
    <row r="35" spans="1:8" x14ac:dyDescent="0.2">
      <c r="A35" s="8">
        <f t="shared" ca="1" si="3"/>
        <v>8</v>
      </c>
      <c r="B35" s="73">
        <f t="shared" ca="1" si="4"/>
        <v>64.231050228310508</v>
      </c>
      <c r="C35" s="28">
        <f t="shared" ca="1" si="0"/>
        <v>47908</v>
      </c>
      <c r="D35" s="26">
        <f t="shared" ca="1" si="1"/>
        <v>3291.76</v>
      </c>
      <c r="E35" s="26">
        <f t="shared" ca="1" si="5"/>
        <v>5139.8999999999996</v>
      </c>
      <c r="F35" s="26"/>
      <c r="G35" s="26">
        <f t="shared" ca="1" si="2"/>
        <v>985680.71</v>
      </c>
      <c r="H35" s="2"/>
    </row>
    <row r="36" spans="1:8" x14ac:dyDescent="0.2">
      <c r="A36" s="8">
        <f t="shared" ca="1" si="3"/>
        <v>9</v>
      </c>
      <c r="B36" s="73">
        <f t="shared" ca="1" si="4"/>
        <v>64.314383561643837</v>
      </c>
      <c r="C36" s="28">
        <f t="shared" ca="1" si="0"/>
        <v>47939</v>
      </c>
      <c r="D36" s="26">
        <f t="shared" ca="1" si="1"/>
        <v>3285.6</v>
      </c>
      <c r="E36" s="26">
        <f t="shared" ca="1" si="5"/>
        <v>5150.6099999999997</v>
      </c>
      <c r="F36" s="26"/>
      <c r="G36" s="26">
        <f t="shared" ca="1" si="2"/>
        <v>983815.7</v>
      </c>
      <c r="H36" s="2"/>
    </row>
    <row r="37" spans="1:8" x14ac:dyDescent="0.2">
      <c r="A37" s="8">
        <f t="shared" ca="1" si="3"/>
        <v>10</v>
      </c>
      <c r="B37" s="73">
        <f t="shared" ca="1" si="4"/>
        <v>64.397716894977165</v>
      </c>
      <c r="C37" s="28">
        <f t="shared" ca="1" si="0"/>
        <v>47969</v>
      </c>
      <c r="D37" s="26">
        <f t="shared" ca="1" si="1"/>
        <v>3279.39</v>
      </c>
      <c r="E37" s="26">
        <f t="shared" ca="1" si="5"/>
        <v>5161.34</v>
      </c>
      <c r="F37" s="26"/>
      <c r="G37" s="26">
        <f t="shared" ca="1" si="2"/>
        <v>981933.75</v>
      </c>
      <c r="H37" s="2"/>
    </row>
    <row r="38" spans="1:8" x14ac:dyDescent="0.2">
      <c r="A38" s="8">
        <f t="shared" ca="1" si="3"/>
        <v>11</v>
      </c>
      <c r="B38" s="73">
        <f t="shared" ca="1" si="4"/>
        <v>64.481050228310494</v>
      </c>
      <c r="C38" s="28">
        <f t="shared" ca="1" si="0"/>
        <v>48000</v>
      </c>
      <c r="D38" s="26">
        <f t="shared" ca="1" si="1"/>
        <v>3273.11</v>
      </c>
      <c r="E38" s="26">
        <f t="shared" ca="1" si="5"/>
        <v>5172.09</v>
      </c>
      <c r="F38" s="26"/>
      <c r="G38" s="26">
        <f t="shared" ca="1" si="2"/>
        <v>980034.77</v>
      </c>
      <c r="H38" s="2"/>
    </row>
    <row r="39" spans="1:8" x14ac:dyDescent="0.2">
      <c r="A39" s="8">
        <f t="shared" ca="1" si="3"/>
        <v>12</v>
      </c>
      <c r="B39" s="73">
        <f t="shared" ca="1" si="4"/>
        <v>64.564383561643822</v>
      </c>
      <c r="C39" s="28">
        <f t="shared" ca="1" si="0"/>
        <v>48030</v>
      </c>
      <c r="D39" s="26">
        <f t="shared" ca="1" si="1"/>
        <v>3266.78</v>
      </c>
      <c r="E39" s="26">
        <f t="shared" ca="1" si="5"/>
        <v>5182.87</v>
      </c>
      <c r="F39" s="26"/>
      <c r="G39" s="26">
        <f t="shared" ca="1" si="2"/>
        <v>978118.68</v>
      </c>
      <c r="H39" s="2"/>
    </row>
    <row r="40" spans="1:8" x14ac:dyDescent="0.2">
      <c r="A40" s="8">
        <f t="shared" ca="1" si="3"/>
        <v>13</v>
      </c>
      <c r="B40" s="73">
        <f t="shared" ca="1" si="4"/>
        <v>64.647716894977151</v>
      </c>
      <c r="C40" s="28">
        <f t="shared" ca="1" si="0"/>
        <v>48061</v>
      </c>
      <c r="D40" s="26">
        <f t="shared" ca="1" si="1"/>
        <v>3260.4</v>
      </c>
      <c r="E40" s="26">
        <f t="shared" ca="1" si="5"/>
        <v>5193.67</v>
      </c>
      <c r="F40" s="26"/>
      <c r="G40" s="26">
        <f t="shared" ca="1" si="2"/>
        <v>976185.41</v>
      </c>
      <c r="H40" s="2"/>
    </row>
    <row r="41" spans="1:8" x14ac:dyDescent="0.2">
      <c r="A41" s="8">
        <f t="shared" ca="1" si="3"/>
        <v>14</v>
      </c>
      <c r="B41" s="73">
        <f t="shared" ca="1" si="4"/>
        <v>64.73105022831048</v>
      </c>
      <c r="C41" s="28">
        <f t="shared" ca="1" si="0"/>
        <v>48092</v>
      </c>
      <c r="D41" s="26">
        <f t="shared" ca="1" si="1"/>
        <v>3253.95</v>
      </c>
      <c r="E41" s="26">
        <f t="shared" ca="1" si="5"/>
        <v>5204.49</v>
      </c>
      <c r="F41" s="26"/>
      <c r="G41" s="26">
        <f t="shared" ca="1" si="2"/>
        <v>974234.87</v>
      </c>
      <c r="H41" s="2"/>
    </row>
    <row r="42" spans="1:8" x14ac:dyDescent="0.2">
      <c r="A42" s="8">
        <f t="shared" ca="1" si="3"/>
        <v>15</v>
      </c>
      <c r="B42" s="73">
        <f t="shared" ca="1" si="4"/>
        <v>64.814383561643808</v>
      </c>
      <c r="C42" s="28">
        <f t="shared" ca="1" si="0"/>
        <v>48122</v>
      </c>
      <c r="D42" s="26">
        <f t="shared" ca="1" si="1"/>
        <v>3247.45</v>
      </c>
      <c r="E42" s="26">
        <f t="shared" ca="1" si="5"/>
        <v>5215.33</v>
      </c>
      <c r="F42" s="26"/>
      <c r="G42" s="26">
        <f t="shared" ca="1" si="2"/>
        <v>972266.99</v>
      </c>
      <c r="H42" s="2"/>
    </row>
    <row r="43" spans="1:8" x14ac:dyDescent="0.2">
      <c r="A43" s="8">
        <f t="shared" ca="1" si="3"/>
        <v>16</v>
      </c>
      <c r="B43" s="73">
        <f t="shared" ca="1" si="4"/>
        <v>64.897716894977137</v>
      </c>
      <c r="C43" s="28">
        <f t="shared" ca="1" si="0"/>
        <v>48153</v>
      </c>
      <c r="D43" s="26">
        <f t="shared" ca="1" si="1"/>
        <v>3240.89</v>
      </c>
      <c r="E43" s="26">
        <f t="shared" ca="1" si="5"/>
        <v>5226.2</v>
      </c>
      <c r="F43" s="26"/>
      <c r="G43" s="26">
        <f t="shared" ca="1" si="2"/>
        <v>970281.68</v>
      </c>
      <c r="H43" s="2"/>
    </row>
    <row r="44" spans="1:8" x14ac:dyDescent="0.2">
      <c r="A44" s="8">
        <f t="shared" ca="1" si="3"/>
        <v>17</v>
      </c>
      <c r="B44" s="73">
        <f t="shared" ca="1" si="4"/>
        <v>64.981050228310465</v>
      </c>
      <c r="C44" s="28">
        <f t="shared" ca="1" si="0"/>
        <v>48183</v>
      </c>
      <c r="D44" s="26">
        <f t="shared" ca="1" si="1"/>
        <v>3234.27</v>
      </c>
      <c r="E44" s="26">
        <f t="shared" ca="1" si="5"/>
        <v>5237.09</v>
      </c>
      <c r="F44" s="26"/>
      <c r="G44" s="26">
        <f t="shared" ca="1" si="2"/>
        <v>968278.86</v>
      </c>
      <c r="H44" s="2"/>
    </row>
    <row r="45" spans="1:8" x14ac:dyDescent="0.2">
      <c r="A45" s="8">
        <f t="shared" ca="1" si="3"/>
        <v>18</v>
      </c>
      <c r="B45" s="73">
        <f t="shared" ca="1" si="4"/>
        <v>65.064383561643794</v>
      </c>
      <c r="C45" s="28">
        <f t="shared" ca="1" si="0"/>
        <v>48214</v>
      </c>
      <c r="D45" s="26">
        <f t="shared" ca="1" si="1"/>
        <v>3227.6</v>
      </c>
      <c r="E45" s="26">
        <f t="shared" ca="1" si="5"/>
        <v>5248</v>
      </c>
      <c r="F45" s="26"/>
      <c r="G45" s="26">
        <f t="shared" ca="1" si="2"/>
        <v>966258.46</v>
      </c>
      <c r="H45" s="2"/>
    </row>
    <row r="46" spans="1:8" x14ac:dyDescent="0.2">
      <c r="A46" s="8">
        <f t="shared" ca="1" si="3"/>
        <v>19</v>
      </c>
      <c r="B46" s="73">
        <f t="shared" ca="1" si="4"/>
        <v>65.147716894977123</v>
      </c>
      <c r="C46" s="28">
        <f t="shared" ca="1" si="0"/>
        <v>48245</v>
      </c>
      <c r="D46" s="26">
        <f t="shared" ca="1" si="1"/>
        <v>3220.86</v>
      </c>
      <c r="E46" s="26">
        <f t="shared" ca="1" si="5"/>
        <v>5258.93</v>
      </c>
      <c r="F46" s="26"/>
      <c r="G46" s="26">
        <f t="shared" ca="1" si="2"/>
        <v>964220.39</v>
      </c>
      <c r="H46" s="2"/>
    </row>
    <row r="47" spans="1:8" x14ac:dyDescent="0.2">
      <c r="A47" s="8">
        <f t="shared" ca="1" si="3"/>
        <v>20</v>
      </c>
      <c r="B47" s="73">
        <f t="shared" ca="1" si="4"/>
        <v>65.231050228310451</v>
      </c>
      <c r="C47" s="28">
        <f t="shared" ca="1" si="0"/>
        <v>48274</v>
      </c>
      <c r="D47" s="26">
        <f t="shared" ca="1" si="1"/>
        <v>3214.07</v>
      </c>
      <c r="E47" s="26">
        <f t="shared" ca="1" si="5"/>
        <v>5269.89</v>
      </c>
      <c r="F47" s="26"/>
      <c r="G47" s="26">
        <f t="shared" ca="1" si="2"/>
        <v>962164.57</v>
      </c>
      <c r="H47" s="2"/>
    </row>
    <row r="48" spans="1:8" x14ac:dyDescent="0.2">
      <c r="A48" s="8">
        <f t="shared" ca="1" si="3"/>
        <v>21</v>
      </c>
      <c r="B48" s="73">
        <f t="shared" ca="1" si="4"/>
        <v>65.31438356164378</v>
      </c>
      <c r="C48" s="28">
        <f t="shared" ca="1" si="0"/>
        <v>48305</v>
      </c>
      <c r="D48" s="26">
        <f t="shared" ca="1" si="1"/>
        <v>3207.22</v>
      </c>
      <c r="E48" s="26">
        <f t="shared" ca="1" si="5"/>
        <v>5280.87</v>
      </c>
      <c r="F48" s="26"/>
      <c r="G48" s="26">
        <f t="shared" ca="1" si="2"/>
        <v>960090.92</v>
      </c>
      <c r="H48" s="2"/>
    </row>
    <row r="49" spans="1:8" x14ac:dyDescent="0.2">
      <c r="A49" s="8">
        <f t="shared" ca="1" si="3"/>
        <v>22</v>
      </c>
      <c r="B49" s="73">
        <f t="shared" ca="1" si="4"/>
        <v>65.397716894977108</v>
      </c>
      <c r="C49" s="28">
        <f t="shared" ca="1" si="0"/>
        <v>48335</v>
      </c>
      <c r="D49" s="26">
        <f t="shared" ca="1" si="1"/>
        <v>3200.3</v>
      </c>
      <c r="E49" s="26">
        <f t="shared" ca="1" si="5"/>
        <v>5291.87</v>
      </c>
      <c r="F49" s="26"/>
      <c r="G49" s="26">
        <f t="shared" ca="1" si="2"/>
        <v>957999.35</v>
      </c>
      <c r="H49" s="2"/>
    </row>
    <row r="50" spans="1:8" x14ac:dyDescent="0.2">
      <c r="A50" s="8">
        <f t="shared" ca="1" si="3"/>
        <v>23</v>
      </c>
      <c r="B50" s="73">
        <f t="shared" ca="1" si="4"/>
        <v>65.481050228310437</v>
      </c>
      <c r="C50" s="28">
        <f t="shared" ca="1" si="0"/>
        <v>48366</v>
      </c>
      <c r="D50" s="26">
        <f t="shared" ca="1" si="1"/>
        <v>3193.33</v>
      </c>
      <c r="E50" s="26">
        <f t="shared" ca="1" si="5"/>
        <v>5302.89</v>
      </c>
      <c r="F50" s="26"/>
      <c r="G50" s="26">
        <f t="shared" ca="1" si="2"/>
        <v>955889.79</v>
      </c>
      <c r="H50" s="2"/>
    </row>
    <row r="51" spans="1:8" x14ac:dyDescent="0.2">
      <c r="A51" s="8">
        <f t="shared" ca="1" si="3"/>
        <v>24</v>
      </c>
      <c r="B51" s="73">
        <f t="shared" ca="1" si="4"/>
        <v>65.564383561643766</v>
      </c>
      <c r="C51" s="28">
        <f t="shared" ca="1" si="0"/>
        <v>48396</v>
      </c>
      <c r="D51" s="26">
        <f t="shared" ca="1" si="1"/>
        <v>3186.3</v>
      </c>
      <c r="E51" s="26">
        <f t="shared" ca="1" si="5"/>
        <v>5313.94</v>
      </c>
      <c r="F51" s="26"/>
      <c r="G51" s="26">
        <f t="shared" ca="1" si="2"/>
        <v>953762.15</v>
      </c>
      <c r="H51" s="2"/>
    </row>
    <row r="52" spans="1:8" x14ac:dyDescent="0.2">
      <c r="A52" s="8">
        <f t="shared" ca="1" si="3"/>
        <v>25</v>
      </c>
      <c r="B52" s="73">
        <f t="shared" ca="1" si="4"/>
        <v>65.647716894977094</v>
      </c>
      <c r="C52" s="28">
        <f t="shared" ca="1" si="0"/>
        <v>48427</v>
      </c>
      <c r="D52" s="26">
        <f t="shared" ca="1" si="1"/>
        <v>3179.21</v>
      </c>
      <c r="E52" s="26">
        <f t="shared" ca="1" si="5"/>
        <v>5325.01</v>
      </c>
      <c r="F52" s="26"/>
      <c r="G52" s="26">
        <f t="shared" ca="1" si="2"/>
        <v>951616.35</v>
      </c>
      <c r="H52" s="2"/>
    </row>
    <row r="53" spans="1:8" x14ac:dyDescent="0.2">
      <c r="A53" s="8">
        <f t="shared" ca="1" si="3"/>
        <v>26</v>
      </c>
      <c r="B53" s="73">
        <f t="shared" ca="1" si="4"/>
        <v>65.731050228310423</v>
      </c>
      <c r="C53" s="28">
        <f t="shared" ca="1" si="0"/>
        <v>48458</v>
      </c>
      <c r="D53" s="26">
        <f t="shared" ca="1" si="1"/>
        <v>3172.05</v>
      </c>
      <c r="E53" s="26">
        <f t="shared" ca="1" si="5"/>
        <v>5336.1</v>
      </c>
      <c r="F53" s="26"/>
      <c r="G53" s="26">
        <f t="shared" ca="1" si="2"/>
        <v>949452.3</v>
      </c>
      <c r="H53" s="2"/>
    </row>
    <row r="54" spans="1:8" x14ac:dyDescent="0.2">
      <c r="A54" s="8">
        <f t="shared" ca="1" si="3"/>
        <v>27</v>
      </c>
      <c r="B54" s="73">
        <f t="shared" ca="1" si="4"/>
        <v>65.814383561643751</v>
      </c>
      <c r="C54" s="28">
        <f t="shared" ca="1" si="0"/>
        <v>48488</v>
      </c>
      <c r="D54" s="26">
        <f t="shared" ca="1" si="1"/>
        <v>3164.84</v>
      </c>
      <c r="E54" s="26">
        <f t="shared" ca="1" si="5"/>
        <v>5347.22</v>
      </c>
      <c r="F54" s="26"/>
      <c r="G54" s="26">
        <f t="shared" ca="1" si="2"/>
        <v>947269.92</v>
      </c>
      <c r="H54" s="2"/>
    </row>
    <row r="55" spans="1:8" x14ac:dyDescent="0.2">
      <c r="A55" s="8">
        <f t="shared" ca="1" si="3"/>
        <v>28</v>
      </c>
      <c r="B55" s="73">
        <f t="shared" ca="1" si="4"/>
        <v>65.89771689497708</v>
      </c>
      <c r="C55" s="28">
        <f t="shared" ca="1" si="0"/>
        <v>48519</v>
      </c>
      <c r="D55" s="26">
        <f t="shared" ca="1" si="1"/>
        <v>3157.57</v>
      </c>
      <c r="E55" s="26">
        <f t="shared" ca="1" si="5"/>
        <v>5358.36</v>
      </c>
      <c r="F55" s="26"/>
      <c r="G55" s="26">
        <f t="shared" ca="1" si="2"/>
        <v>945069.13</v>
      </c>
      <c r="H55" s="2"/>
    </row>
    <row r="56" spans="1:8" x14ac:dyDescent="0.2">
      <c r="A56" s="8">
        <f t="shared" ca="1" si="3"/>
        <v>29</v>
      </c>
      <c r="B56" s="73">
        <f t="shared" ca="1" si="4"/>
        <v>65.981050228310409</v>
      </c>
      <c r="C56" s="28">
        <f t="shared" ca="1" si="0"/>
        <v>48549</v>
      </c>
      <c r="D56" s="26">
        <f t="shared" ca="1" si="1"/>
        <v>3150.23</v>
      </c>
      <c r="E56" s="26">
        <f t="shared" ca="1" si="5"/>
        <v>5369.52</v>
      </c>
      <c r="F56" s="26"/>
      <c r="G56" s="26">
        <f t="shared" ca="1" si="2"/>
        <v>942849.84</v>
      </c>
      <c r="H56" s="2"/>
    </row>
    <row r="57" spans="1:8" x14ac:dyDescent="0.2">
      <c r="A57" s="8">
        <f t="shared" ca="1" si="3"/>
        <v>30</v>
      </c>
      <c r="B57" s="73">
        <f t="shared" ca="1" si="4"/>
        <v>66.064383561643737</v>
      </c>
      <c r="C57" s="28">
        <f t="shared" ca="1" si="0"/>
        <v>48580</v>
      </c>
      <c r="D57" s="26">
        <f t="shared" ca="1" si="1"/>
        <v>3142.83</v>
      </c>
      <c r="E57" s="26">
        <f t="shared" ca="1" si="5"/>
        <v>5380.71</v>
      </c>
      <c r="F57" s="26"/>
      <c r="G57" s="26">
        <f t="shared" ca="1" si="2"/>
        <v>940611.96</v>
      </c>
      <c r="H57" s="2"/>
    </row>
    <row r="58" spans="1:8" x14ac:dyDescent="0.2">
      <c r="A58" s="8">
        <f t="shared" ca="1" si="3"/>
        <v>31</v>
      </c>
      <c r="B58" s="73">
        <f t="shared" ca="1" si="4"/>
        <v>66.147716894977066</v>
      </c>
      <c r="C58" s="28">
        <f t="shared" ca="1" si="0"/>
        <v>48611</v>
      </c>
      <c r="D58" s="26">
        <f t="shared" ca="1" si="1"/>
        <v>3135.37</v>
      </c>
      <c r="E58" s="26">
        <f t="shared" ca="1" si="5"/>
        <v>5391.92</v>
      </c>
      <c r="F58" s="26"/>
      <c r="G58" s="26">
        <f t="shared" ca="1" si="2"/>
        <v>938355.41</v>
      </c>
      <c r="H58" s="2"/>
    </row>
    <row r="59" spans="1:8" x14ac:dyDescent="0.2">
      <c r="A59" s="8">
        <f t="shared" ca="1" si="3"/>
        <v>32</v>
      </c>
      <c r="B59" s="73">
        <f t="shared" ca="1" si="4"/>
        <v>66.231050228310394</v>
      </c>
      <c r="C59" s="28">
        <f t="shared" ca="1" si="0"/>
        <v>48639</v>
      </c>
      <c r="D59" s="26">
        <f t="shared" ca="1" si="1"/>
        <v>3127.85</v>
      </c>
      <c r="E59" s="26">
        <f t="shared" ca="1" si="5"/>
        <v>5403.15</v>
      </c>
      <c r="F59" s="26"/>
      <c r="G59" s="26">
        <f t="shared" ca="1" si="2"/>
        <v>936080.11</v>
      </c>
      <c r="H59" s="2"/>
    </row>
    <row r="60" spans="1:8" x14ac:dyDescent="0.2">
      <c r="A60" s="8">
        <f t="shared" ca="1" si="3"/>
        <v>33</v>
      </c>
      <c r="B60" s="73">
        <f t="shared" ca="1" si="4"/>
        <v>66.314383561643723</v>
      </c>
      <c r="C60" s="28">
        <f t="shared" ca="1" si="0"/>
        <v>48670</v>
      </c>
      <c r="D60" s="26">
        <f t="shared" ca="1" si="1"/>
        <v>3120.27</v>
      </c>
      <c r="E60" s="26">
        <f t="shared" ca="1" si="5"/>
        <v>5414.41</v>
      </c>
      <c r="F60" s="26"/>
      <c r="G60" s="26">
        <f t="shared" ca="1" si="2"/>
        <v>933785.97</v>
      </c>
      <c r="H60" s="2"/>
    </row>
    <row r="61" spans="1:8" x14ac:dyDescent="0.2">
      <c r="A61" s="8">
        <f t="shared" ca="1" si="3"/>
        <v>34</v>
      </c>
      <c r="B61" s="73">
        <f t="shared" ca="1" si="4"/>
        <v>66.397716894977052</v>
      </c>
      <c r="C61" s="28">
        <f t="shared" ca="1" si="0"/>
        <v>48700</v>
      </c>
      <c r="D61" s="26">
        <f t="shared" ca="1" si="1"/>
        <v>3112.62</v>
      </c>
      <c r="E61" s="26">
        <f t="shared" ca="1" si="5"/>
        <v>5425.69</v>
      </c>
      <c r="F61" s="26"/>
      <c r="G61" s="26">
        <f t="shared" ca="1" si="2"/>
        <v>931472.9</v>
      </c>
      <c r="H61" s="2"/>
    </row>
    <row r="62" spans="1:8" x14ac:dyDescent="0.2">
      <c r="A62" s="8">
        <f t="shared" ca="1" si="3"/>
        <v>35</v>
      </c>
      <c r="B62" s="73">
        <f t="shared" ca="1" si="4"/>
        <v>66.48105022831038</v>
      </c>
      <c r="C62" s="28">
        <f t="shared" ca="1" si="0"/>
        <v>48731</v>
      </c>
      <c r="D62" s="26">
        <f t="shared" ca="1" si="1"/>
        <v>3104.91</v>
      </c>
      <c r="E62" s="26">
        <f t="shared" ca="1" si="5"/>
        <v>5436.99</v>
      </c>
      <c r="F62" s="26"/>
      <c r="G62" s="26">
        <f t="shared" ca="1" si="2"/>
        <v>929140.82</v>
      </c>
      <c r="H62" s="2"/>
    </row>
    <row r="63" spans="1:8" x14ac:dyDescent="0.2">
      <c r="A63" s="8">
        <f t="shared" ca="1" si="3"/>
        <v>36</v>
      </c>
      <c r="B63" s="73">
        <f t="shared" ca="1" si="4"/>
        <v>66.564383561643709</v>
      </c>
      <c r="C63" s="28">
        <f t="shared" ca="1" si="0"/>
        <v>48761</v>
      </c>
      <c r="D63" s="26">
        <f t="shared" ca="1" si="1"/>
        <v>3097.14</v>
      </c>
      <c r="E63" s="26">
        <f t="shared" ca="1" si="5"/>
        <v>5448.32</v>
      </c>
      <c r="F63" s="26"/>
      <c r="G63" s="26">
        <f t="shared" ca="1" si="2"/>
        <v>926789.64</v>
      </c>
      <c r="H63" s="2"/>
    </row>
    <row r="64" spans="1:8" x14ac:dyDescent="0.2">
      <c r="A64" s="8">
        <f t="shared" ca="1" si="3"/>
        <v>37</v>
      </c>
      <c r="B64" s="73">
        <f t="shared" ca="1" si="4"/>
        <v>66.647716894977037</v>
      </c>
      <c r="C64" s="28">
        <f t="shared" ca="1" si="0"/>
        <v>48792</v>
      </c>
      <c r="D64" s="26">
        <f t="shared" ca="1" si="1"/>
        <v>3089.3</v>
      </c>
      <c r="E64" s="26">
        <f t="shared" ca="1" si="5"/>
        <v>5459.67</v>
      </c>
      <c r="F64" s="26"/>
      <c r="G64" s="26">
        <f t="shared" ca="1" si="2"/>
        <v>924419.27</v>
      </c>
      <c r="H64" s="2"/>
    </row>
    <row r="65" spans="1:8" x14ac:dyDescent="0.2">
      <c r="A65" s="8">
        <f t="shared" ca="1" si="3"/>
        <v>38</v>
      </c>
      <c r="B65" s="73">
        <f t="shared" ca="1" si="4"/>
        <v>66.731050228310366</v>
      </c>
      <c r="C65" s="28">
        <f t="shared" ca="1" si="0"/>
        <v>48823</v>
      </c>
      <c r="D65" s="26">
        <f t="shared" ca="1" si="1"/>
        <v>3081.4</v>
      </c>
      <c r="E65" s="26">
        <f t="shared" ca="1" si="5"/>
        <v>5471.04</v>
      </c>
      <c r="F65" s="26"/>
      <c r="G65" s="26">
        <f t="shared" ca="1" si="2"/>
        <v>922029.63</v>
      </c>
      <c r="H65" s="2"/>
    </row>
    <row r="66" spans="1:8" x14ac:dyDescent="0.2">
      <c r="A66" s="8">
        <f t="shared" ca="1" si="3"/>
        <v>39</v>
      </c>
      <c r="B66" s="73">
        <f t="shared" ca="1" si="4"/>
        <v>66.814383561643695</v>
      </c>
      <c r="C66" s="28">
        <f t="shared" ca="1" si="0"/>
        <v>48853</v>
      </c>
      <c r="D66" s="26">
        <f t="shared" ca="1" si="1"/>
        <v>3073.43</v>
      </c>
      <c r="E66" s="26">
        <f t="shared" ca="1" si="5"/>
        <v>5482.44</v>
      </c>
      <c r="F66" s="26"/>
      <c r="G66" s="26">
        <f t="shared" ca="1" si="2"/>
        <v>919620.62</v>
      </c>
      <c r="H66" s="2"/>
    </row>
    <row r="67" spans="1:8" x14ac:dyDescent="0.2">
      <c r="A67" s="8">
        <f t="shared" ca="1" si="3"/>
        <v>40</v>
      </c>
      <c r="B67" s="73">
        <f t="shared" ca="1" si="4"/>
        <v>66.897716894977023</v>
      </c>
      <c r="C67" s="28">
        <f t="shared" ca="1" si="0"/>
        <v>48884</v>
      </c>
      <c r="D67" s="26">
        <f t="shared" ca="1" si="1"/>
        <v>3065.4</v>
      </c>
      <c r="E67" s="26">
        <f t="shared" ca="1" si="5"/>
        <v>5493.86</v>
      </c>
      <c r="F67" s="26"/>
      <c r="G67" s="26">
        <f t="shared" ca="1" si="2"/>
        <v>917192.16</v>
      </c>
      <c r="H67" s="2"/>
    </row>
    <row r="68" spans="1:8" x14ac:dyDescent="0.2">
      <c r="A68" s="8">
        <f t="shared" ca="1" si="3"/>
        <v>41</v>
      </c>
      <c r="B68" s="73">
        <f t="shared" ca="1" si="4"/>
        <v>66.981050228310352</v>
      </c>
      <c r="C68" s="28">
        <f t="shared" ca="1" si="0"/>
        <v>48914</v>
      </c>
      <c r="D68" s="26">
        <f t="shared" ca="1" si="1"/>
        <v>3057.31</v>
      </c>
      <c r="E68" s="26">
        <f t="shared" ca="1" si="5"/>
        <v>5505.31</v>
      </c>
      <c r="F68" s="26"/>
      <c r="G68" s="26">
        <f t="shared" ca="1" si="2"/>
        <v>914744.16</v>
      </c>
      <c r="H68" s="2"/>
    </row>
    <row r="69" spans="1:8" x14ac:dyDescent="0.2">
      <c r="A69" s="8">
        <f t="shared" ca="1" si="3"/>
        <v>42</v>
      </c>
      <c r="B69" s="73">
        <f t="shared" ca="1" si="4"/>
        <v>67.06438356164368</v>
      </c>
      <c r="C69" s="28">
        <f t="shared" ca="1" si="0"/>
        <v>48945</v>
      </c>
      <c r="D69" s="26">
        <f t="shared" ca="1" si="1"/>
        <v>3049.15</v>
      </c>
      <c r="E69" s="26">
        <f t="shared" ca="1" si="5"/>
        <v>5516.78</v>
      </c>
      <c r="F69" s="26"/>
      <c r="G69" s="26">
        <f t="shared" ca="1" si="2"/>
        <v>912276.53</v>
      </c>
      <c r="H69" s="2"/>
    </row>
    <row r="70" spans="1:8" x14ac:dyDescent="0.2">
      <c r="A70" s="8">
        <f t="shared" ca="1" si="3"/>
        <v>43</v>
      </c>
      <c r="B70" s="73">
        <f t="shared" ca="1" si="4"/>
        <v>67.147716894977009</v>
      </c>
      <c r="C70" s="28">
        <f t="shared" ca="1" si="0"/>
        <v>48976</v>
      </c>
      <c r="D70" s="26">
        <f t="shared" ca="1" si="1"/>
        <v>3040.92</v>
      </c>
      <c r="E70" s="26">
        <f t="shared" ca="1" si="5"/>
        <v>5528.27</v>
      </c>
      <c r="F70" s="26"/>
      <c r="G70" s="26">
        <f t="shared" ca="1" si="2"/>
        <v>909789.18</v>
      </c>
      <c r="H70" s="2"/>
    </row>
    <row r="71" spans="1:8" x14ac:dyDescent="0.2">
      <c r="A71" s="8">
        <f t="shared" ca="1" si="3"/>
        <v>44</v>
      </c>
      <c r="B71" s="73">
        <f t="shared" ca="1" si="4"/>
        <v>67.231050228310338</v>
      </c>
      <c r="C71" s="28">
        <f t="shared" ca="1" si="0"/>
        <v>49004</v>
      </c>
      <c r="D71" s="26">
        <f t="shared" ca="1" si="1"/>
        <v>3032.63</v>
      </c>
      <c r="E71" s="26">
        <f t="shared" ca="1" si="5"/>
        <v>5539.79</v>
      </c>
      <c r="F71" s="26"/>
      <c r="G71" s="26">
        <f t="shared" ca="1" si="2"/>
        <v>907282.02</v>
      </c>
      <c r="H71" s="2"/>
    </row>
    <row r="72" spans="1:8" x14ac:dyDescent="0.2">
      <c r="A72" s="8">
        <f t="shared" ca="1" si="3"/>
        <v>45</v>
      </c>
      <c r="B72" s="73">
        <f t="shared" ca="1" si="4"/>
        <v>67.314383561643666</v>
      </c>
      <c r="C72" s="28">
        <f t="shared" ca="1" si="0"/>
        <v>49035</v>
      </c>
      <c r="D72" s="26">
        <f t="shared" ca="1" si="1"/>
        <v>3024.27</v>
      </c>
      <c r="E72" s="26">
        <f t="shared" ca="1" si="5"/>
        <v>5551.33</v>
      </c>
      <c r="F72" s="26"/>
      <c r="G72" s="26">
        <f t="shared" ca="1" si="2"/>
        <v>904754.96</v>
      </c>
      <c r="H72" s="2"/>
    </row>
    <row r="73" spans="1:8" x14ac:dyDescent="0.2">
      <c r="A73" s="8">
        <f t="shared" ca="1" si="3"/>
        <v>46</v>
      </c>
      <c r="B73" s="73">
        <f t="shared" ca="1" si="4"/>
        <v>67.397716894976995</v>
      </c>
      <c r="C73" s="28">
        <f t="shared" ca="1" si="0"/>
        <v>49065</v>
      </c>
      <c r="D73" s="26">
        <f t="shared" ca="1" si="1"/>
        <v>3015.85</v>
      </c>
      <c r="E73" s="26">
        <f t="shared" ca="1" si="5"/>
        <v>5562.9</v>
      </c>
      <c r="F73" s="26"/>
      <c r="G73" s="26">
        <f t="shared" ca="1" si="2"/>
        <v>902207.91</v>
      </c>
      <c r="H73" s="2"/>
    </row>
    <row r="74" spans="1:8" x14ac:dyDescent="0.2">
      <c r="A74" s="8">
        <f t="shared" ca="1" si="3"/>
        <v>47</v>
      </c>
      <c r="B74" s="73">
        <f t="shared" ca="1" si="4"/>
        <v>67.481050228310323</v>
      </c>
      <c r="C74" s="28">
        <f t="shared" ca="1" si="0"/>
        <v>49096</v>
      </c>
      <c r="D74" s="26">
        <f t="shared" ca="1" si="1"/>
        <v>3007.36</v>
      </c>
      <c r="E74" s="26">
        <f t="shared" ca="1" si="5"/>
        <v>5574.49</v>
      </c>
      <c r="F74" s="26"/>
      <c r="G74" s="26">
        <f t="shared" ca="1" si="2"/>
        <v>899640.78</v>
      </c>
      <c r="H74" s="2"/>
    </row>
    <row r="75" spans="1:8" x14ac:dyDescent="0.2">
      <c r="A75" s="8">
        <f t="shared" ca="1" si="3"/>
        <v>48</v>
      </c>
      <c r="B75" s="73">
        <f t="shared" ca="1" si="4"/>
        <v>67.564383561643652</v>
      </c>
      <c r="C75" s="28">
        <f t="shared" ca="1" si="0"/>
        <v>49126</v>
      </c>
      <c r="D75" s="26">
        <f t="shared" ca="1" si="1"/>
        <v>2998.8</v>
      </c>
      <c r="E75" s="26">
        <f t="shared" ca="1" si="5"/>
        <v>5586.1</v>
      </c>
      <c r="F75" s="26"/>
      <c r="G75" s="26">
        <f t="shared" ca="1" si="2"/>
        <v>897053.48</v>
      </c>
      <c r="H75" s="2"/>
    </row>
    <row r="76" spans="1:8" x14ac:dyDescent="0.2">
      <c r="A76" s="8">
        <f t="shared" ca="1" si="3"/>
        <v>49</v>
      </c>
      <c r="B76" s="73">
        <f t="shared" ca="1" si="4"/>
        <v>67.64771689497698</v>
      </c>
      <c r="C76" s="28">
        <f t="shared" ca="1" si="0"/>
        <v>49157</v>
      </c>
      <c r="D76" s="26">
        <f t="shared" ca="1" si="1"/>
        <v>2990.18</v>
      </c>
      <c r="E76" s="26">
        <f t="shared" ca="1" si="5"/>
        <v>5597.74</v>
      </c>
      <c r="F76" s="26"/>
      <c r="G76" s="26">
        <f t="shared" ca="1" si="2"/>
        <v>894445.92</v>
      </c>
      <c r="H76" s="2"/>
    </row>
    <row r="77" spans="1:8" x14ac:dyDescent="0.2">
      <c r="A77" s="8">
        <f t="shared" ca="1" si="3"/>
        <v>50</v>
      </c>
      <c r="B77" s="73">
        <f t="shared" ca="1" si="4"/>
        <v>67.731050228310309</v>
      </c>
      <c r="C77" s="28">
        <f t="shared" ca="1" si="0"/>
        <v>49188</v>
      </c>
      <c r="D77" s="26">
        <f t="shared" ca="1" si="1"/>
        <v>2981.49</v>
      </c>
      <c r="E77" s="26">
        <f t="shared" ca="1" si="5"/>
        <v>5609.4</v>
      </c>
      <c r="F77" s="26"/>
      <c r="G77" s="26">
        <f t="shared" ca="1" si="2"/>
        <v>891818.01</v>
      </c>
      <c r="H77" s="2"/>
    </row>
    <row r="78" spans="1:8" x14ac:dyDescent="0.2">
      <c r="A78" s="8">
        <f t="shared" ca="1" si="3"/>
        <v>51</v>
      </c>
      <c r="B78" s="73">
        <f t="shared" ca="1" si="4"/>
        <v>67.814383561643638</v>
      </c>
      <c r="C78" s="28">
        <f t="shared" ca="1" si="0"/>
        <v>49218</v>
      </c>
      <c r="D78" s="26">
        <f t="shared" ca="1" si="1"/>
        <v>2972.73</v>
      </c>
      <c r="E78" s="26">
        <f t="shared" ca="1" si="5"/>
        <v>5621.09</v>
      </c>
      <c r="F78" s="26"/>
      <c r="G78" s="26">
        <f t="shared" ca="1" si="2"/>
        <v>889169.65</v>
      </c>
      <c r="H78" s="2"/>
    </row>
    <row r="79" spans="1:8" x14ac:dyDescent="0.2">
      <c r="A79" s="8">
        <f t="shared" ca="1" si="3"/>
        <v>52</v>
      </c>
      <c r="B79" s="73">
        <f t="shared" ca="1" si="4"/>
        <v>67.897716894976966</v>
      </c>
      <c r="C79" s="28">
        <f t="shared" ca="1" si="0"/>
        <v>49249</v>
      </c>
      <c r="D79" s="26">
        <f t="shared" ca="1" si="1"/>
        <v>2963.9</v>
      </c>
      <c r="E79" s="26">
        <f t="shared" ca="1" si="5"/>
        <v>5632.8</v>
      </c>
      <c r="F79" s="26"/>
      <c r="G79" s="26">
        <f t="shared" ca="1" si="2"/>
        <v>886500.75</v>
      </c>
      <c r="H79" s="2"/>
    </row>
    <row r="80" spans="1:8" x14ac:dyDescent="0.2">
      <c r="A80" s="8">
        <f t="shared" ca="1" si="3"/>
        <v>53</v>
      </c>
      <c r="B80" s="73">
        <f t="shared" ca="1" si="4"/>
        <v>67.981050228310295</v>
      </c>
      <c r="C80" s="28">
        <f t="shared" ca="1" si="0"/>
        <v>49279</v>
      </c>
      <c r="D80" s="26">
        <f t="shared" ca="1" si="1"/>
        <v>2955</v>
      </c>
      <c r="E80" s="26">
        <f t="shared" ca="1" si="5"/>
        <v>5644.54</v>
      </c>
      <c r="F80" s="26"/>
      <c r="G80" s="26">
        <f t="shared" ca="1" si="2"/>
        <v>883811.21</v>
      </c>
      <c r="H80" s="2"/>
    </row>
    <row r="81" spans="1:8" x14ac:dyDescent="0.2">
      <c r="A81" s="8">
        <f t="shared" ca="1" si="3"/>
        <v>54</v>
      </c>
      <c r="B81" s="73">
        <f t="shared" ca="1" si="4"/>
        <v>68.064383561643623</v>
      </c>
      <c r="C81" s="28">
        <f t="shared" ca="1" si="0"/>
        <v>49310</v>
      </c>
      <c r="D81" s="26">
        <f t="shared" ca="1" si="1"/>
        <v>2946.04</v>
      </c>
      <c r="E81" s="26">
        <f t="shared" ca="1" si="5"/>
        <v>5656.3</v>
      </c>
      <c r="F81" s="26"/>
      <c r="G81" s="26">
        <f t="shared" ca="1" si="2"/>
        <v>881100.95</v>
      </c>
      <c r="H81" s="2"/>
    </row>
    <row r="82" spans="1:8" x14ac:dyDescent="0.2">
      <c r="A82" s="8">
        <f t="shared" ca="1" si="3"/>
        <v>55</v>
      </c>
      <c r="B82" s="73">
        <f t="shared" ca="1" si="4"/>
        <v>68.147716894976952</v>
      </c>
      <c r="C82" s="28">
        <f t="shared" ca="1" si="0"/>
        <v>49341</v>
      </c>
      <c r="D82" s="26">
        <f t="shared" ca="1" si="1"/>
        <v>2937</v>
      </c>
      <c r="E82" s="26">
        <f t="shared" ca="1" si="5"/>
        <v>5668.08</v>
      </c>
      <c r="F82" s="26"/>
      <c r="G82" s="26">
        <f t="shared" ca="1" si="2"/>
        <v>878369.87</v>
      </c>
      <c r="H82" s="2"/>
    </row>
    <row r="83" spans="1:8" x14ac:dyDescent="0.2">
      <c r="A83" s="8">
        <f t="shared" ca="1" si="3"/>
        <v>56</v>
      </c>
      <c r="B83" s="73">
        <f t="shared" ca="1" si="4"/>
        <v>68.231050228310281</v>
      </c>
      <c r="C83" s="28">
        <f t="shared" ca="1" si="0"/>
        <v>49369</v>
      </c>
      <c r="D83" s="26">
        <f t="shared" ca="1" si="1"/>
        <v>2927.9</v>
      </c>
      <c r="E83" s="26">
        <f t="shared" ca="1" si="5"/>
        <v>5679.89</v>
      </c>
      <c r="F83" s="26"/>
      <c r="G83" s="26">
        <f t="shared" ca="1" si="2"/>
        <v>875617.88</v>
      </c>
      <c r="H83" s="2"/>
    </row>
    <row r="84" spans="1:8" x14ac:dyDescent="0.2">
      <c r="A84" s="8">
        <f t="shared" ca="1" si="3"/>
        <v>57</v>
      </c>
      <c r="B84" s="73">
        <f t="shared" ca="1" si="4"/>
        <v>68.314383561643609</v>
      </c>
      <c r="C84" s="28">
        <f t="shared" ca="1" si="0"/>
        <v>49400</v>
      </c>
      <c r="D84" s="26">
        <f t="shared" ca="1" si="1"/>
        <v>2918.73</v>
      </c>
      <c r="E84" s="26">
        <f t="shared" ca="1" si="5"/>
        <v>5691.72</v>
      </c>
      <c r="F84" s="26"/>
      <c r="G84" s="26">
        <f t="shared" ca="1" si="2"/>
        <v>872844.89</v>
      </c>
      <c r="H84" s="2"/>
    </row>
    <row r="85" spans="1:8" x14ac:dyDescent="0.2">
      <c r="A85" s="8">
        <f t="shared" ca="1" si="3"/>
        <v>58</v>
      </c>
      <c r="B85" s="73">
        <f t="shared" ca="1" si="4"/>
        <v>68.397716894976938</v>
      </c>
      <c r="C85" s="28">
        <f t="shared" ca="1" si="0"/>
        <v>49430</v>
      </c>
      <c r="D85" s="26">
        <f t="shared" ca="1" si="1"/>
        <v>2909.48</v>
      </c>
      <c r="E85" s="26">
        <f t="shared" ca="1" si="5"/>
        <v>5703.58</v>
      </c>
      <c r="F85" s="26"/>
      <c r="G85" s="26">
        <f t="shared" ca="1" si="2"/>
        <v>870050.79</v>
      </c>
      <c r="H85" s="2"/>
    </row>
    <row r="86" spans="1:8" x14ac:dyDescent="0.2">
      <c r="A86" s="8">
        <f t="shared" ca="1" si="3"/>
        <v>59</v>
      </c>
      <c r="B86" s="73">
        <f t="shared" ca="1" si="4"/>
        <v>68.481050228310266</v>
      </c>
      <c r="C86" s="28">
        <f t="shared" ca="1" si="0"/>
        <v>49461</v>
      </c>
      <c r="D86" s="26">
        <f t="shared" ca="1" si="1"/>
        <v>2900.17</v>
      </c>
      <c r="E86" s="26">
        <f t="shared" ca="1" si="5"/>
        <v>5715.46</v>
      </c>
      <c r="F86" s="26"/>
      <c r="G86" s="26">
        <f t="shared" ca="1" si="2"/>
        <v>867235.5</v>
      </c>
      <c r="H86" s="2"/>
    </row>
    <row r="87" spans="1:8" x14ac:dyDescent="0.2">
      <c r="A87" s="8">
        <f t="shared" ca="1" si="3"/>
        <v>60</v>
      </c>
      <c r="B87" s="73">
        <f t="shared" ca="1" si="4"/>
        <v>68.564383561643595</v>
      </c>
      <c r="C87" s="28">
        <f t="shared" ca="1" si="0"/>
        <v>49491</v>
      </c>
      <c r="D87" s="26">
        <f t="shared" ca="1" si="1"/>
        <v>2890.79</v>
      </c>
      <c r="E87" s="26">
        <f t="shared" ca="1" si="5"/>
        <v>5727.37</v>
      </c>
      <c r="F87" s="26"/>
      <c r="G87" s="26">
        <f t="shared" ca="1" si="2"/>
        <v>864398.92</v>
      </c>
      <c r="H87" s="2"/>
    </row>
    <row r="88" spans="1:8" x14ac:dyDescent="0.2">
      <c r="A88" s="8">
        <f t="shared" ca="1" si="3"/>
        <v>61</v>
      </c>
      <c r="B88" s="73">
        <f t="shared" ca="1" si="4"/>
        <v>68.647716894976924</v>
      </c>
      <c r="C88" s="28">
        <f t="shared" ca="1" si="0"/>
        <v>49522</v>
      </c>
      <c r="D88" s="26">
        <f t="shared" ca="1" si="1"/>
        <v>2881.33</v>
      </c>
      <c r="E88" s="26">
        <f t="shared" ca="1" si="5"/>
        <v>5739.3</v>
      </c>
      <c r="F88" s="26"/>
      <c r="G88" s="26">
        <f t="shared" ca="1" si="2"/>
        <v>861540.95</v>
      </c>
      <c r="H88" s="2"/>
    </row>
    <row r="89" spans="1:8" x14ac:dyDescent="0.2">
      <c r="A89" s="8">
        <f t="shared" ca="1" si="3"/>
        <v>62</v>
      </c>
      <c r="B89" s="73">
        <f t="shared" ca="1" si="4"/>
        <v>68.731050228310252</v>
      </c>
      <c r="C89" s="28">
        <f t="shared" ca="1" si="0"/>
        <v>49553</v>
      </c>
      <c r="D89" s="26">
        <f t="shared" ca="1" si="1"/>
        <v>2871.8</v>
      </c>
      <c r="E89" s="26">
        <f t="shared" ca="1" si="5"/>
        <v>5751.26</v>
      </c>
      <c r="F89" s="26"/>
      <c r="G89" s="26">
        <f t="shared" ca="1" si="2"/>
        <v>858661.49</v>
      </c>
      <c r="H89" s="2"/>
    </row>
    <row r="90" spans="1:8" x14ac:dyDescent="0.2">
      <c r="A90" s="8">
        <f t="shared" ca="1" si="3"/>
        <v>63</v>
      </c>
      <c r="B90" s="73">
        <f t="shared" ca="1" si="4"/>
        <v>68.814383561643581</v>
      </c>
      <c r="C90" s="28">
        <f t="shared" ca="1" si="0"/>
        <v>49583</v>
      </c>
      <c r="D90" s="26">
        <f t="shared" ca="1" si="1"/>
        <v>2862.2</v>
      </c>
      <c r="E90" s="26">
        <f t="shared" ca="1" si="5"/>
        <v>5763.24</v>
      </c>
      <c r="F90" s="26"/>
      <c r="G90" s="26">
        <f t="shared" ca="1" si="2"/>
        <v>855760.45</v>
      </c>
      <c r="H90" s="2"/>
    </row>
    <row r="91" spans="1:8" x14ac:dyDescent="0.2">
      <c r="A91" s="8">
        <f t="shared" ca="1" si="3"/>
        <v>64</v>
      </c>
      <c r="B91" s="73">
        <f t="shared" ca="1" si="4"/>
        <v>68.897716894976909</v>
      </c>
      <c r="C91" s="28">
        <f t="shared" ca="1" si="0"/>
        <v>49614</v>
      </c>
      <c r="D91" s="26">
        <f t="shared" ca="1" si="1"/>
        <v>2852.53</v>
      </c>
      <c r="E91" s="26">
        <f t="shared" ca="1" si="5"/>
        <v>5775.25</v>
      </c>
      <c r="F91" s="26"/>
      <c r="G91" s="26">
        <f t="shared" ca="1" si="2"/>
        <v>852837.73</v>
      </c>
      <c r="H91" s="2"/>
    </row>
    <row r="92" spans="1:8" x14ac:dyDescent="0.2">
      <c r="A92" s="8">
        <f t="shared" ca="1" si="3"/>
        <v>65</v>
      </c>
      <c r="B92" s="73">
        <f t="shared" ca="1" si="4"/>
        <v>68.981050228310238</v>
      </c>
      <c r="C92" s="28">
        <f t="shared" ref="C92:C155" ca="1" si="6">IF(ISERROR(A92),"",IF($D$10="Annually",EDATE(C91,12),EDATE(C91,1)))</f>
        <v>49644</v>
      </c>
      <c r="D92" s="26">
        <f t="shared" ref="D92:D155" ca="1" si="7">IF(ISERROR(A92),"",ROUND(G91*rper,2))</f>
        <v>2842.79</v>
      </c>
      <c r="E92" s="26">
        <f t="shared" ca="1" si="5"/>
        <v>5787.28</v>
      </c>
      <c r="F92" s="26"/>
      <c r="G92" s="26">
        <f t="shared" ref="G92:G155" ca="1" si="8">IF(ISERROR(A92),"",ROUND(G91-E92-F92+D92,2))</f>
        <v>849893.24</v>
      </c>
      <c r="H92" s="2"/>
    </row>
    <row r="93" spans="1:8" x14ac:dyDescent="0.2">
      <c r="A93" s="8">
        <f t="shared" ref="A93:A156" ca="1" si="9">IF(OR(G92="",G92&lt;=0,B92&gt;110),NA(),A92+1)</f>
        <v>66</v>
      </c>
      <c r="B93" s="73">
        <f t="shared" ref="B93:B156" ca="1" si="10">IF(ISERROR(A93),NA(),B92+IF($D$10="Monthly",1/12,1))</f>
        <v>69.064383561643567</v>
      </c>
      <c r="C93" s="28">
        <f t="shared" ca="1" si="6"/>
        <v>49675</v>
      </c>
      <c r="D93" s="26">
        <f t="shared" ca="1" si="7"/>
        <v>2832.98</v>
      </c>
      <c r="E93" s="26">
        <f t="shared" ref="E93:E156" ca="1" si="11">IF(ISERROR(A93),"",MIN(ROUND(G92+D93,2),ROUND((1+gper)*E92,2)))</f>
        <v>5799.34</v>
      </c>
      <c r="F93" s="26"/>
      <c r="G93" s="26">
        <f t="shared" ca="1" si="8"/>
        <v>846926.88</v>
      </c>
      <c r="H93" s="2"/>
    </row>
    <row r="94" spans="1:8" x14ac:dyDescent="0.2">
      <c r="A94" s="8">
        <f t="shared" ca="1" si="9"/>
        <v>67</v>
      </c>
      <c r="B94" s="73">
        <f t="shared" ca="1" si="10"/>
        <v>69.147716894976895</v>
      </c>
      <c r="C94" s="28">
        <f t="shared" ca="1" si="6"/>
        <v>49706</v>
      </c>
      <c r="D94" s="26">
        <f t="shared" ca="1" si="7"/>
        <v>2823.09</v>
      </c>
      <c r="E94" s="26">
        <f t="shared" ca="1" si="11"/>
        <v>5811.42</v>
      </c>
      <c r="F94" s="26"/>
      <c r="G94" s="26">
        <f t="shared" ca="1" si="8"/>
        <v>843938.55</v>
      </c>
      <c r="H94" s="2"/>
    </row>
    <row r="95" spans="1:8" x14ac:dyDescent="0.2">
      <c r="A95" s="8">
        <f t="shared" ca="1" si="9"/>
        <v>68</v>
      </c>
      <c r="B95" s="73">
        <f t="shared" ca="1" si="10"/>
        <v>69.231050228310224</v>
      </c>
      <c r="C95" s="28">
        <f t="shared" ca="1" si="6"/>
        <v>49735</v>
      </c>
      <c r="D95" s="26">
        <f t="shared" ca="1" si="7"/>
        <v>2813.13</v>
      </c>
      <c r="E95" s="26">
        <f t="shared" ca="1" si="11"/>
        <v>5823.53</v>
      </c>
      <c r="F95" s="26"/>
      <c r="G95" s="26">
        <f t="shared" ca="1" si="8"/>
        <v>840928.15</v>
      </c>
      <c r="H95" s="2"/>
    </row>
    <row r="96" spans="1:8" x14ac:dyDescent="0.2">
      <c r="A96" s="8">
        <f t="shared" ca="1" si="9"/>
        <v>69</v>
      </c>
      <c r="B96" s="73">
        <f t="shared" ca="1" si="10"/>
        <v>69.314383561643552</v>
      </c>
      <c r="C96" s="28">
        <f t="shared" ca="1" si="6"/>
        <v>49766</v>
      </c>
      <c r="D96" s="26">
        <f t="shared" ca="1" si="7"/>
        <v>2803.09</v>
      </c>
      <c r="E96" s="26">
        <f t="shared" ca="1" si="11"/>
        <v>5835.66</v>
      </c>
      <c r="F96" s="26"/>
      <c r="G96" s="26">
        <f t="shared" ca="1" si="8"/>
        <v>837895.58</v>
      </c>
      <c r="H96" s="2"/>
    </row>
    <row r="97" spans="1:8" x14ac:dyDescent="0.2">
      <c r="A97" s="8">
        <f t="shared" ca="1" si="9"/>
        <v>70</v>
      </c>
      <c r="B97" s="73">
        <f t="shared" ca="1" si="10"/>
        <v>69.397716894976881</v>
      </c>
      <c r="C97" s="28">
        <f t="shared" ca="1" si="6"/>
        <v>49796</v>
      </c>
      <c r="D97" s="26">
        <f t="shared" ca="1" si="7"/>
        <v>2792.99</v>
      </c>
      <c r="E97" s="26">
        <f t="shared" ca="1" si="11"/>
        <v>5847.82</v>
      </c>
      <c r="F97" s="26"/>
      <c r="G97" s="26">
        <f t="shared" ca="1" si="8"/>
        <v>834840.75</v>
      </c>
      <c r="H97" s="2"/>
    </row>
    <row r="98" spans="1:8" x14ac:dyDescent="0.2">
      <c r="A98" s="8">
        <f t="shared" ca="1" si="9"/>
        <v>71</v>
      </c>
      <c r="B98" s="73">
        <f t="shared" ca="1" si="10"/>
        <v>69.48105022831021</v>
      </c>
      <c r="C98" s="28">
        <f t="shared" ca="1" si="6"/>
        <v>49827</v>
      </c>
      <c r="D98" s="26">
        <f t="shared" ca="1" si="7"/>
        <v>2782.8</v>
      </c>
      <c r="E98" s="26">
        <f t="shared" ca="1" si="11"/>
        <v>5860</v>
      </c>
      <c r="F98" s="26"/>
      <c r="G98" s="26">
        <f t="shared" ca="1" si="8"/>
        <v>831763.55</v>
      </c>
      <c r="H98" s="2"/>
    </row>
    <row r="99" spans="1:8" x14ac:dyDescent="0.2">
      <c r="A99" s="8">
        <f t="shared" ca="1" si="9"/>
        <v>72</v>
      </c>
      <c r="B99" s="73">
        <f t="shared" ca="1" si="10"/>
        <v>69.564383561643538</v>
      </c>
      <c r="C99" s="28">
        <f t="shared" ca="1" si="6"/>
        <v>49857</v>
      </c>
      <c r="D99" s="26">
        <f t="shared" ca="1" si="7"/>
        <v>2772.55</v>
      </c>
      <c r="E99" s="26">
        <f t="shared" ca="1" si="11"/>
        <v>5872.21</v>
      </c>
      <c r="F99" s="26"/>
      <c r="G99" s="26">
        <f t="shared" ca="1" si="8"/>
        <v>828663.89</v>
      </c>
      <c r="H99" s="2"/>
    </row>
    <row r="100" spans="1:8" x14ac:dyDescent="0.2">
      <c r="A100" s="8">
        <f t="shared" ca="1" si="9"/>
        <v>73</v>
      </c>
      <c r="B100" s="73">
        <f t="shared" ca="1" si="10"/>
        <v>69.647716894976867</v>
      </c>
      <c r="C100" s="28">
        <f t="shared" ca="1" si="6"/>
        <v>49888</v>
      </c>
      <c r="D100" s="26">
        <f t="shared" ca="1" si="7"/>
        <v>2762.21</v>
      </c>
      <c r="E100" s="26">
        <f t="shared" ca="1" si="11"/>
        <v>5884.44</v>
      </c>
      <c r="F100" s="26"/>
      <c r="G100" s="26">
        <f t="shared" ca="1" si="8"/>
        <v>825541.66</v>
      </c>
      <c r="H100" s="2"/>
    </row>
    <row r="101" spans="1:8" x14ac:dyDescent="0.2">
      <c r="A101" s="8">
        <f t="shared" ca="1" si="9"/>
        <v>74</v>
      </c>
      <c r="B101" s="73">
        <f t="shared" ca="1" si="10"/>
        <v>69.731050228310195</v>
      </c>
      <c r="C101" s="28">
        <f t="shared" ca="1" si="6"/>
        <v>49919</v>
      </c>
      <c r="D101" s="26">
        <f t="shared" ca="1" si="7"/>
        <v>2751.81</v>
      </c>
      <c r="E101" s="26">
        <f t="shared" ca="1" si="11"/>
        <v>5896.7</v>
      </c>
      <c r="F101" s="26"/>
      <c r="G101" s="26">
        <f t="shared" ca="1" si="8"/>
        <v>822396.77</v>
      </c>
      <c r="H101" s="2"/>
    </row>
    <row r="102" spans="1:8" x14ac:dyDescent="0.2">
      <c r="A102" s="8">
        <f t="shared" ca="1" si="9"/>
        <v>75</v>
      </c>
      <c r="B102" s="73">
        <f t="shared" ca="1" si="10"/>
        <v>69.814383561643524</v>
      </c>
      <c r="C102" s="28">
        <f t="shared" ca="1" si="6"/>
        <v>49949</v>
      </c>
      <c r="D102" s="26">
        <f t="shared" ca="1" si="7"/>
        <v>2741.32</v>
      </c>
      <c r="E102" s="26">
        <f t="shared" ca="1" si="11"/>
        <v>5908.98</v>
      </c>
      <c r="F102" s="26"/>
      <c r="G102" s="26">
        <f t="shared" ca="1" si="8"/>
        <v>819229.11</v>
      </c>
      <c r="H102" s="2"/>
    </row>
    <row r="103" spans="1:8" x14ac:dyDescent="0.2">
      <c r="A103" s="8">
        <f t="shared" ca="1" si="9"/>
        <v>76</v>
      </c>
      <c r="B103" s="73">
        <f t="shared" ca="1" si="10"/>
        <v>69.897716894976853</v>
      </c>
      <c r="C103" s="28">
        <f t="shared" ca="1" si="6"/>
        <v>49980</v>
      </c>
      <c r="D103" s="26">
        <f t="shared" ca="1" si="7"/>
        <v>2730.76</v>
      </c>
      <c r="E103" s="26">
        <f t="shared" ca="1" si="11"/>
        <v>5921.29</v>
      </c>
      <c r="F103" s="26"/>
      <c r="G103" s="26">
        <f t="shared" ca="1" si="8"/>
        <v>816038.58</v>
      </c>
      <c r="H103" s="2"/>
    </row>
    <row r="104" spans="1:8" x14ac:dyDescent="0.2">
      <c r="A104" s="8">
        <f t="shared" ca="1" si="9"/>
        <v>77</v>
      </c>
      <c r="B104" s="73">
        <f t="shared" ca="1" si="10"/>
        <v>69.981050228310181</v>
      </c>
      <c r="C104" s="28">
        <f t="shared" ca="1" si="6"/>
        <v>50010</v>
      </c>
      <c r="D104" s="26">
        <f t="shared" ca="1" si="7"/>
        <v>2720.13</v>
      </c>
      <c r="E104" s="26">
        <f t="shared" ca="1" si="11"/>
        <v>5933.63</v>
      </c>
      <c r="F104" s="26"/>
      <c r="G104" s="26">
        <f t="shared" ca="1" si="8"/>
        <v>812825.08</v>
      </c>
      <c r="H104" s="2"/>
    </row>
    <row r="105" spans="1:8" x14ac:dyDescent="0.2">
      <c r="A105" s="8">
        <f t="shared" ca="1" si="9"/>
        <v>78</v>
      </c>
      <c r="B105" s="73">
        <f t="shared" ca="1" si="10"/>
        <v>70.06438356164351</v>
      </c>
      <c r="C105" s="28">
        <f t="shared" ca="1" si="6"/>
        <v>50041</v>
      </c>
      <c r="D105" s="26">
        <f t="shared" ca="1" si="7"/>
        <v>2709.42</v>
      </c>
      <c r="E105" s="26">
        <f t="shared" ca="1" si="11"/>
        <v>5945.99</v>
      </c>
      <c r="F105" s="26"/>
      <c r="G105" s="26">
        <f t="shared" ca="1" si="8"/>
        <v>809588.51</v>
      </c>
      <c r="H105" s="2"/>
    </row>
    <row r="106" spans="1:8" x14ac:dyDescent="0.2">
      <c r="A106" s="8">
        <f t="shared" ca="1" si="9"/>
        <v>79</v>
      </c>
      <c r="B106" s="73">
        <f t="shared" ca="1" si="10"/>
        <v>70.147716894976838</v>
      </c>
      <c r="C106" s="28">
        <f t="shared" ca="1" si="6"/>
        <v>50072</v>
      </c>
      <c r="D106" s="26">
        <f t="shared" ca="1" si="7"/>
        <v>2698.63</v>
      </c>
      <c r="E106" s="26">
        <f t="shared" ca="1" si="11"/>
        <v>5958.38</v>
      </c>
      <c r="F106" s="26"/>
      <c r="G106" s="26">
        <f t="shared" ca="1" si="8"/>
        <v>806328.76</v>
      </c>
      <c r="H106" s="2"/>
    </row>
    <row r="107" spans="1:8" x14ac:dyDescent="0.2">
      <c r="A107" s="8">
        <f t="shared" ca="1" si="9"/>
        <v>80</v>
      </c>
      <c r="B107" s="73">
        <f t="shared" ca="1" si="10"/>
        <v>70.231050228310167</v>
      </c>
      <c r="C107" s="28">
        <f t="shared" ca="1" si="6"/>
        <v>50100</v>
      </c>
      <c r="D107" s="26">
        <f t="shared" ca="1" si="7"/>
        <v>2687.76</v>
      </c>
      <c r="E107" s="26">
        <f t="shared" ca="1" si="11"/>
        <v>5970.79</v>
      </c>
      <c r="F107" s="26"/>
      <c r="G107" s="26">
        <f t="shared" ca="1" si="8"/>
        <v>803045.73</v>
      </c>
      <c r="H107" s="2"/>
    </row>
    <row r="108" spans="1:8" x14ac:dyDescent="0.2">
      <c r="A108" s="8">
        <f t="shared" ca="1" si="9"/>
        <v>81</v>
      </c>
      <c r="B108" s="73">
        <f t="shared" ca="1" si="10"/>
        <v>70.314383561643496</v>
      </c>
      <c r="C108" s="28">
        <f t="shared" ca="1" si="6"/>
        <v>50131</v>
      </c>
      <c r="D108" s="26">
        <f t="shared" ca="1" si="7"/>
        <v>2676.82</v>
      </c>
      <c r="E108" s="26">
        <f t="shared" ca="1" si="11"/>
        <v>5983.23</v>
      </c>
      <c r="F108" s="26"/>
      <c r="G108" s="26">
        <f t="shared" ca="1" si="8"/>
        <v>799739.32</v>
      </c>
      <c r="H108" s="2"/>
    </row>
    <row r="109" spans="1:8" x14ac:dyDescent="0.2">
      <c r="A109" s="8">
        <f t="shared" ca="1" si="9"/>
        <v>82</v>
      </c>
      <c r="B109" s="73">
        <f t="shared" ca="1" si="10"/>
        <v>70.397716894976824</v>
      </c>
      <c r="C109" s="28">
        <f t="shared" ca="1" si="6"/>
        <v>50161</v>
      </c>
      <c r="D109" s="26">
        <f t="shared" ca="1" si="7"/>
        <v>2665.8</v>
      </c>
      <c r="E109" s="26">
        <f t="shared" ca="1" si="11"/>
        <v>5995.7</v>
      </c>
      <c r="F109" s="26"/>
      <c r="G109" s="26">
        <f t="shared" ca="1" si="8"/>
        <v>796409.42</v>
      </c>
      <c r="H109" s="2"/>
    </row>
    <row r="110" spans="1:8" x14ac:dyDescent="0.2">
      <c r="A110" s="8">
        <f t="shared" ca="1" si="9"/>
        <v>83</v>
      </c>
      <c r="B110" s="73">
        <f t="shared" ca="1" si="10"/>
        <v>70.481050228310153</v>
      </c>
      <c r="C110" s="28">
        <f t="shared" ca="1" si="6"/>
        <v>50192</v>
      </c>
      <c r="D110" s="26">
        <f t="shared" ca="1" si="7"/>
        <v>2654.7</v>
      </c>
      <c r="E110" s="26">
        <f t="shared" ca="1" si="11"/>
        <v>6008.19</v>
      </c>
      <c r="F110" s="26"/>
      <c r="G110" s="26">
        <f t="shared" ca="1" si="8"/>
        <v>793055.93</v>
      </c>
      <c r="H110" s="2"/>
    </row>
    <row r="111" spans="1:8" x14ac:dyDescent="0.2">
      <c r="A111" s="8">
        <f t="shared" ca="1" si="9"/>
        <v>84</v>
      </c>
      <c r="B111" s="73">
        <f t="shared" ca="1" si="10"/>
        <v>70.564383561643481</v>
      </c>
      <c r="C111" s="28">
        <f t="shared" ca="1" si="6"/>
        <v>50222</v>
      </c>
      <c r="D111" s="26">
        <f t="shared" ca="1" si="7"/>
        <v>2643.52</v>
      </c>
      <c r="E111" s="26">
        <f t="shared" ca="1" si="11"/>
        <v>6020.71</v>
      </c>
      <c r="F111" s="26"/>
      <c r="G111" s="26">
        <f t="shared" ca="1" si="8"/>
        <v>789678.74</v>
      </c>
      <c r="H111" s="2"/>
    </row>
    <row r="112" spans="1:8" x14ac:dyDescent="0.2">
      <c r="A112" s="8">
        <f t="shared" ca="1" si="9"/>
        <v>85</v>
      </c>
      <c r="B112" s="73">
        <f t="shared" ca="1" si="10"/>
        <v>70.64771689497681</v>
      </c>
      <c r="C112" s="28">
        <f t="shared" ca="1" si="6"/>
        <v>50253</v>
      </c>
      <c r="D112" s="26">
        <f t="shared" ca="1" si="7"/>
        <v>2632.26</v>
      </c>
      <c r="E112" s="26">
        <f t="shared" ca="1" si="11"/>
        <v>6033.25</v>
      </c>
      <c r="F112" s="26"/>
      <c r="G112" s="26">
        <f t="shared" ca="1" si="8"/>
        <v>786277.75</v>
      </c>
      <c r="H112" s="2"/>
    </row>
    <row r="113" spans="1:8" x14ac:dyDescent="0.2">
      <c r="A113" s="8">
        <f t="shared" ca="1" si="9"/>
        <v>86</v>
      </c>
      <c r="B113" s="73">
        <f t="shared" ca="1" si="10"/>
        <v>70.731050228310139</v>
      </c>
      <c r="C113" s="28">
        <f t="shared" ca="1" si="6"/>
        <v>50284</v>
      </c>
      <c r="D113" s="26">
        <f t="shared" ca="1" si="7"/>
        <v>2620.9299999999998</v>
      </c>
      <c r="E113" s="26">
        <f t="shared" ca="1" si="11"/>
        <v>6045.82</v>
      </c>
      <c r="F113" s="26"/>
      <c r="G113" s="26">
        <f t="shared" ca="1" si="8"/>
        <v>782852.86</v>
      </c>
      <c r="H113" s="2"/>
    </row>
    <row r="114" spans="1:8" x14ac:dyDescent="0.2">
      <c r="A114" s="8">
        <f t="shared" ca="1" si="9"/>
        <v>87</v>
      </c>
      <c r="B114" s="73">
        <f t="shared" ca="1" si="10"/>
        <v>70.814383561643467</v>
      </c>
      <c r="C114" s="28">
        <f t="shared" ca="1" si="6"/>
        <v>50314</v>
      </c>
      <c r="D114" s="26">
        <f t="shared" ca="1" si="7"/>
        <v>2609.5100000000002</v>
      </c>
      <c r="E114" s="26">
        <f t="shared" ca="1" si="11"/>
        <v>6058.42</v>
      </c>
      <c r="F114" s="26"/>
      <c r="G114" s="26">
        <f t="shared" ca="1" si="8"/>
        <v>779403.95</v>
      </c>
      <c r="H114" s="2"/>
    </row>
    <row r="115" spans="1:8" x14ac:dyDescent="0.2">
      <c r="A115" s="8">
        <f t="shared" ca="1" si="9"/>
        <v>88</v>
      </c>
      <c r="B115" s="73">
        <f t="shared" ca="1" si="10"/>
        <v>70.897716894976796</v>
      </c>
      <c r="C115" s="28">
        <f t="shared" ca="1" si="6"/>
        <v>50345</v>
      </c>
      <c r="D115" s="26">
        <f t="shared" ca="1" si="7"/>
        <v>2598.0100000000002</v>
      </c>
      <c r="E115" s="26">
        <f t="shared" ca="1" si="11"/>
        <v>6071.04</v>
      </c>
      <c r="F115" s="26"/>
      <c r="G115" s="26">
        <f t="shared" ca="1" si="8"/>
        <v>775930.92</v>
      </c>
      <c r="H115" s="2"/>
    </row>
    <row r="116" spans="1:8" x14ac:dyDescent="0.2">
      <c r="A116" s="8">
        <f t="shared" ca="1" si="9"/>
        <v>89</v>
      </c>
      <c r="B116" s="73">
        <f t="shared" ca="1" si="10"/>
        <v>70.981050228310124</v>
      </c>
      <c r="C116" s="28">
        <f t="shared" ca="1" si="6"/>
        <v>50375</v>
      </c>
      <c r="D116" s="26">
        <f t="shared" ca="1" si="7"/>
        <v>2586.44</v>
      </c>
      <c r="E116" s="26">
        <f t="shared" ca="1" si="11"/>
        <v>6083.69</v>
      </c>
      <c r="F116" s="26"/>
      <c r="G116" s="26">
        <f t="shared" ca="1" si="8"/>
        <v>772433.67</v>
      </c>
      <c r="H116" s="2"/>
    </row>
    <row r="117" spans="1:8" x14ac:dyDescent="0.2">
      <c r="A117" s="8">
        <f t="shared" ca="1" si="9"/>
        <v>90</v>
      </c>
      <c r="B117" s="73">
        <f t="shared" ca="1" si="10"/>
        <v>71.064383561643453</v>
      </c>
      <c r="C117" s="28">
        <f t="shared" ca="1" si="6"/>
        <v>50406</v>
      </c>
      <c r="D117" s="26">
        <f t="shared" ca="1" si="7"/>
        <v>2574.7800000000002</v>
      </c>
      <c r="E117" s="26">
        <f t="shared" ca="1" si="11"/>
        <v>6096.36</v>
      </c>
      <c r="F117" s="26"/>
      <c r="G117" s="26">
        <f t="shared" ca="1" si="8"/>
        <v>768912.09</v>
      </c>
      <c r="H117" s="2"/>
    </row>
    <row r="118" spans="1:8" x14ac:dyDescent="0.2">
      <c r="A118" s="8">
        <f t="shared" ca="1" si="9"/>
        <v>91</v>
      </c>
      <c r="B118" s="73">
        <f t="shared" ca="1" si="10"/>
        <v>71.147716894976782</v>
      </c>
      <c r="C118" s="28">
        <f t="shared" ca="1" si="6"/>
        <v>50437</v>
      </c>
      <c r="D118" s="26">
        <f t="shared" ca="1" si="7"/>
        <v>2563.04</v>
      </c>
      <c r="E118" s="26">
        <f t="shared" ca="1" si="11"/>
        <v>6109.06</v>
      </c>
      <c r="F118" s="26"/>
      <c r="G118" s="26">
        <f t="shared" ca="1" si="8"/>
        <v>765366.07</v>
      </c>
      <c r="H118" s="2"/>
    </row>
    <row r="119" spans="1:8" x14ac:dyDescent="0.2">
      <c r="A119" s="8">
        <f t="shared" ca="1" si="9"/>
        <v>92</v>
      </c>
      <c r="B119" s="73">
        <f t="shared" ca="1" si="10"/>
        <v>71.23105022831011</v>
      </c>
      <c r="C119" s="28">
        <f t="shared" ca="1" si="6"/>
        <v>50465</v>
      </c>
      <c r="D119" s="26">
        <f t="shared" ca="1" si="7"/>
        <v>2551.2199999999998</v>
      </c>
      <c r="E119" s="26">
        <f t="shared" ca="1" si="11"/>
        <v>6121.79</v>
      </c>
      <c r="F119" s="26"/>
      <c r="G119" s="26">
        <f t="shared" ca="1" si="8"/>
        <v>761795.5</v>
      </c>
      <c r="H119" s="2"/>
    </row>
    <row r="120" spans="1:8" x14ac:dyDescent="0.2">
      <c r="A120" s="8">
        <f t="shared" ca="1" si="9"/>
        <v>93</v>
      </c>
      <c r="B120" s="73">
        <f t="shared" ca="1" si="10"/>
        <v>71.314383561643439</v>
      </c>
      <c r="C120" s="28">
        <f t="shared" ca="1" si="6"/>
        <v>50496</v>
      </c>
      <c r="D120" s="26">
        <f t="shared" ca="1" si="7"/>
        <v>2539.3200000000002</v>
      </c>
      <c r="E120" s="26">
        <f t="shared" ca="1" si="11"/>
        <v>6134.54</v>
      </c>
      <c r="F120" s="26"/>
      <c r="G120" s="26">
        <f t="shared" ca="1" si="8"/>
        <v>758200.28</v>
      </c>
      <c r="H120" s="2"/>
    </row>
    <row r="121" spans="1:8" x14ac:dyDescent="0.2">
      <c r="A121" s="8">
        <f t="shared" ca="1" si="9"/>
        <v>94</v>
      </c>
      <c r="B121" s="73">
        <f t="shared" ca="1" si="10"/>
        <v>71.397716894976767</v>
      </c>
      <c r="C121" s="28">
        <f t="shared" ca="1" si="6"/>
        <v>50526</v>
      </c>
      <c r="D121" s="26">
        <f t="shared" ca="1" si="7"/>
        <v>2527.33</v>
      </c>
      <c r="E121" s="26">
        <f t="shared" ca="1" si="11"/>
        <v>6147.32</v>
      </c>
      <c r="F121" s="26"/>
      <c r="G121" s="26">
        <f t="shared" ca="1" si="8"/>
        <v>754580.29</v>
      </c>
      <c r="H121" s="2"/>
    </row>
    <row r="122" spans="1:8" x14ac:dyDescent="0.2">
      <c r="A122" s="8">
        <f t="shared" ca="1" si="9"/>
        <v>95</v>
      </c>
      <c r="B122" s="73">
        <f t="shared" ca="1" si="10"/>
        <v>71.481050228310096</v>
      </c>
      <c r="C122" s="28">
        <f t="shared" ca="1" si="6"/>
        <v>50557</v>
      </c>
      <c r="D122" s="26">
        <f t="shared" ca="1" si="7"/>
        <v>2515.27</v>
      </c>
      <c r="E122" s="26">
        <f t="shared" ca="1" si="11"/>
        <v>6160.13</v>
      </c>
      <c r="F122" s="26"/>
      <c r="G122" s="26">
        <f t="shared" ca="1" si="8"/>
        <v>750935.43</v>
      </c>
      <c r="H122" s="2"/>
    </row>
    <row r="123" spans="1:8" x14ac:dyDescent="0.2">
      <c r="A123" s="8">
        <f t="shared" ca="1" si="9"/>
        <v>96</v>
      </c>
      <c r="B123" s="73">
        <f t="shared" ca="1" si="10"/>
        <v>71.564383561643425</v>
      </c>
      <c r="C123" s="28">
        <f t="shared" ca="1" si="6"/>
        <v>50587</v>
      </c>
      <c r="D123" s="26">
        <f t="shared" ca="1" si="7"/>
        <v>2503.12</v>
      </c>
      <c r="E123" s="26">
        <f t="shared" ca="1" si="11"/>
        <v>6172.96</v>
      </c>
      <c r="F123" s="26"/>
      <c r="G123" s="26">
        <f t="shared" ca="1" si="8"/>
        <v>747265.59</v>
      </c>
      <c r="H123" s="2"/>
    </row>
    <row r="124" spans="1:8" x14ac:dyDescent="0.2">
      <c r="A124" s="8">
        <f t="shared" ca="1" si="9"/>
        <v>97</v>
      </c>
      <c r="B124" s="73">
        <f t="shared" ca="1" si="10"/>
        <v>71.647716894976753</v>
      </c>
      <c r="C124" s="28">
        <f t="shared" ca="1" si="6"/>
        <v>50618</v>
      </c>
      <c r="D124" s="26">
        <f t="shared" ca="1" si="7"/>
        <v>2490.89</v>
      </c>
      <c r="E124" s="26">
        <f t="shared" ca="1" si="11"/>
        <v>6185.82</v>
      </c>
      <c r="F124" s="26"/>
      <c r="G124" s="26">
        <f t="shared" ca="1" si="8"/>
        <v>743570.66</v>
      </c>
      <c r="H124" s="2"/>
    </row>
    <row r="125" spans="1:8" x14ac:dyDescent="0.2">
      <c r="A125" s="8">
        <f t="shared" ca="1" si="9"/>
        <v>98</v>
      </c>
      <c r="B125" s="73">
        <f t="shared" ca="1" si="10"/>
        <v>71.731050228310082</v>
      </c>
      <c r="C125" s="28">
        <f t="shared" ca="1" si="6"/>
        <v>50649</v>
      </c>
      <c r="D125" s="26">
        <f t="shared" ca="1" si="7"/>
        <v>2478.5700000000002</v>
      </c>
      <c r="E125" s="26">
        <f t="shared" ca="1" si="11"/>
        <v>6198.71</v>
      </c>
      <c r="F125" s="26"/>
      <c r="G125" s="26">
        <f t="shared" ca="1" si="8"/>
        <v>739850.52</v>
      </c>
      <c r="H125" s="2"/>
    </row>
    <row r="126" spans="1:8" x14ac:dyDescent="0.2">
      <c r="A126" s="8">
        <f t="shared" ca="1" si="9"/>
        <v>99</v>
      </c>
      <c r="B126" s="73">
        <f t="shared" ca="1" si="10"/>
        <v>71.81438356164341</v>
      </c>
      <c r="C126" s="28">
        <f t="shared" ca="1" si="6"/>
        <v>50679</v>
      </c>
      <c r="D126" s="26">
        <f t="shared" ca="1" si="7"/>
        <v>2466.17</v>
      </c>
      <c r="E126" s="26">
        <f t="shared" ca="1" si="11"/>
        <v>6211.62</v>
      </c>
      <c r="F126" s="26"/>
      <c r="G126" s="26">
        <f t="shared" ca="1" si="8"/>
        <v>736105.07</v>
      </c>
      <c r="H126" s="2"/>
    </row>
    <row r="127" spans="1:8" x14ac:dyDescent="0.2">
      <c r="A127" s="8">
        <f t="shared" ca="1" si="9"/>
        <v>100</v>
      </c>
      <c r="B127" s="73">
        <f t="shared" ca="1" si="10"/>
        <v>71.897716894976739</v>
      </c>
      <c r="C127" s="28">
        <f t="shared" ca="1" si="6"/>
        <v>50710</v>
      </c>
      <c r="D127" s="26">
        <f t="shared" ca="1" si="7"/>
        <v>2453.6799999999998</v>
      </c>
      <c r="E127" s="26">
        <f t="shared" ca="1" si="11"/>
        <v>6224.56</v>
      </c>
      <c r="F127" s="26"/>
      <c r="G127" s="26">
        <f t="shared" ca="1" si="8"/>
        <v>732334.19</v>
      </c>
      <c r="H127" s="2"/>
    </row>
    <row r="128" spans="1:8" x14ac:dyDescent="0.2">
      <c r="A128" s="8">
        <f t="shared" ca="1" si="9"/>
        <v>101</v>
      </c>
      <c r="B128" s="73">
        <f t="shared" ca="1" si="10"/>
        <v>71.981050228310067</v>
      </c>
      <c r="C128" s="28">
        <f t="shared" ca="1" si="6"/>
        <v>50740</v>
      </c>
      <c r="D128" s="26">
        <f t="shared" ca="1" si="7"/>
        <v>2441.11</v>
      </c>
      <c r="E128" s="26">
        <f t="shared" ca="1" si="11"/>
        <v>6237.53</v>
      </c>
      <c r="F128" s="26"/>
      <c r="G128" s="26">
        <f t="shared" ca="1" si="8"/>
        <v>728537.77</v>
      </c>
      <c r="H128" s="2"/>
    </row>
    <row r="129" spans="1:8" x14ac:dyDescent="0.2">
      <c r="A129" s="8">
        <f t="shared" ca="1" si="9"/>
        <v>102</v>
      </c>
      <c r="B129" s="73">
        <f t="shared" ca="1" si="10"/>
        <v>72.064383561643396</v>
      </c>
      <c r="C129" s="28">
        <f t="shared" ca="1" si="6"/>
        <v>50771</v>
      </c>
      <c r="D129" s="26">
        <f t="shared" ca="1" si="7"/>
        <v>2428.46</v>
      </c>
      <c r="E129" s="26">
        <f t="shared" ca="1" si="11"/>
        <v>6250.52</v>
      </c>
      <c r="F129" s="26"/>
      <c r="G129" s="26">
        <f t="shared" ca="1" si="8"/>
        <v>724715.71</v>
      </c>
      <c r="H129" s="2"/>
    </row>
    <row r="130" spans="1:8" x14ac:dyDescent="0.2">
      <c r="A130" s="8">
        <f t="shared" ca="1" si="9"/>
        <v>103</v>
      </c>
      <c r="B130" s="73">
        <f t="shared" ca="1" si="10"/>
        <v>72.147716894976725</v>
      </c>
      <c r="C130" s="28">
        <f t="shared" ca="1" si="6"/>
        <v>50802</v>
      </c>
      <c r="D130" s="26">
        <f t="shared" ca="1" si="7"/>
        <v>2415.7199999999998</v>
      </c>
      <c r="E130" s="26">
        <f t="shared" ca="1" si="11"/>
        <v>6263.54</v>
      </c>
      <c r="F130" s="26"/>
      <c r="G130" s="26">
        <f t="shared" ca="1" si="8"/>
        <v>720867.89</v>
      </c>
      <c r="H130" s="2"/>
    </row>
    <row r="131" spans="1:8" x14ac:dyDescent="0.2">
      <c r="A131" s="8">
        <f t="shared" ca="1" si="9"/>
        <v>104</v>
      </c>
      <c r="B131" s="73">
        <f t="shared" ca="1" si="10"/>
        <v>72.231050228310053</v>
      </c>
      <c r="C131" s="28">
        <f t="shared" ca="1" si="6"/>
        <v>50830</v>
      </c>
      <c r="D131" s="26">
        <f t="shared" ca="1" si="7"/>
        <v>2402.89</v>
      </c>
      <c r="E131" s="26">
        <f t="shared" ca="1" si="11"/>
        <v>6276.59</v>
      </c>
      <c r="F131" s="26"/>
      <c r="G131" s="26">
        <f t="shared" ca="1" si="8"/>
        <v>716994.19</v>
      </c>
      <c r="H131" s="2"/>
    </row>
    <row r="132" spans="1:8" x14ac:dyDescent="0.2">
      <c r="A132" s="8">
        <f t="shared" ca="1" si="9"/>
        <v>105</v>
      </c>
      <c r="B132" s="73">
        <f t="shared" ca="1" si="10"/>
        <v>72.314383561643382</v>
      </c>
      <c r="C132" s="28">
        <f t="shared" ca="1" si="6"/>
        <v>50861</v>
      </c>
      <c r="D132" s="26">
        <f t="shared" ca="1" si="7"/>
        <v>2389.98</v>
      </c>
      <c r="E132" s="26">
        <f t="shared" ca="1" si="11"/>
        <v>6289.67</v>
      </c>
      <c r="F132" s="26"/>
      <c r="G132" s="26">
        <f t="shared" ca="1" si="8"/>
        <v>713094.5</v>
      </c>
      <c r="H132" s="2"/>
    </row>
    <row r="133" spans="1:8" x14ac:dyDescent="0.2">
      <c r="A133" s="8">
        <f t="shared" ca="1" si="9"/>
        <v>106</v>
      </c>
      <c r="B133" s="73">
        <f t="shared" ca="1" si="10"/>
        <v>72.39771689497671</v>
      </c>
      <c r="C133" s="28">
        <f t="shared" ca="1" si="6"/>
        <v>50891</v>
      </c>
      <c r="D133" s="26">
        <f t="shared" ca="1" si="7"/>
        <v>2376.98</v>
      </c>
      <c r="E133" s="26">
        <f t="shared" ca="1" si="11"/>
        <v>6302.77</v>
      </c>
      <c r="F133" s="26"/>
      <c r="G133" s="26">
        <f t="shared" ca="1" si="8"/>
        <v>709168.71</v>
      </c>
      <c r="H133" s="2"/>
    </row>
    <row r="134" spans="1:8" x14ac:dyDescent="0.2">
      <c r="A134" s="8">
        <f t="shared" ca="1" si="9"/>
        <v>107</v>
      </c>
      <c r="B134" s="73">
        <f t="shared" ca="1" si="10"/>
        <v>72.481050228310039</v>
      </c>
      <c r="C134" s="28">
        <f t="shared" ca="1" si="6"/>
        <v>50922</v>
      </c>
      <c r="D134" s="26">
        <f t="shared" ca="1" si="7"/>
        <v>2363.9</v>
      </c>
      <c r="E134" s="26">
        <f t="shared" ca="1" si="11"/>
        <v>6315.9</v>
      </c>
      <c r="F134" s="26"/>
      <c r="G134" s="26">
        <f t="shared" ca="1" si="8"/>
        <v>705216.71</v>
      </c>
      <c r="H134" s="2"/>
    </row>
    <row r="135" spans="1:8" x14ac:dyDescent="0.2">
      <c r="A135" s="8">
        <f t="shared" ca="1" si="9"/>
        <v>108</v>
      </c>
      <c r="B135" s="73">
        <f t="shared" ca="1" si="10"/>
        <v>72.564383561643368</v>
      </c>
      <c r="C135" s="28">
        <f t="shared" ca="1" si="6"/>
        <v>50952</v>
      </c>
      <c r="D135" s="26">
        <f t="shared" ca="1" si="7"/>
        <v>2350.7199999999998</v>
      </c>
      <c r="E135" s="26">
        <f t="shared" ca="1" si="11"/>
        <v>6329.06</v>
      </c>
      <c r="F135" s="26"/>
      <c r="G135" s="26">
        <f t="shared" ca="1" si="8"/>
        <v>701238.37</v>
      </c>
      <c r="H135" s="2"/>
    </row>
    <row r="136" spans="1:8" x14ac:dyDescent="0.2">
      <c r="A136" s="8">
        <f t="shared" ca="1" si="9"/>
        <v>109</v>
      </c>
      <c r="B136" s="73">
        <f t="shared" ca="1" si="10"/>
        <v>72.647716894976696</v>
      </c>
      <c r="C136" s="28">
        <f t="shared" ca="1" si="6"/>
        <v>50983</v>
      </c>
      <c r="D136" s="26">
        <f t="shared" ca="1" si="7"/>
        <v>2337.46</v>
      </c>
      <c r="E136" s="26">
        <f t="shared" ca="1" si="11"/>
        <v>6342.25</v>
      </c>
      <c r="F136" s="26"/>
      <c r="G136" s="26">
        <f t="shared" ca="1" si="8"/>
        <v>697233.58</v>
      </c>
      <c r="H136" s="2"/>
    </row>
    <row r="137" spans="1:8" x14ac:dyDescent="0.2">
      <c r="A137" s="8">
        <f t="shared" ca="1" si="9"/>
        <v>110</v>
      </c>
      <c r="B137" s="73">
        <f t="shared" ca="1" si="10"/>
        <v>72.731050228310025</v>
      </c>
      <c r="C137" s="28">
        <f t="shared" ca="1" si="6"/>
        <v>51014</v>
      </c>
      <c r="D137" s="26">
        <f t="shared" ca="1" si="7"/>
        <v>2324.11</v>
      </c>
      <c r="E137" s="26">
        <f t="shared" ca="1" si="11"/>
        <v>6355.46</v>
      </c>
      <c r="F137" s="26"/>
      <c r="G137" s="26">
        <f t="shared" ca="1" si="8"/>
        <v>693202.23</v>
      </c>
      <c r="H137" s="2"/>
    </row>
    <row r="138" spans="1:8" x14ac:dyDescent="0.2">
      <c r="A138" s="8">
        <f t="shared" ca="1" si="9"/>
        <v>111</v>
      </c>
      <c r="B138" s="73">
        <f t="shared" ca="1" si="10"/>
        <v>72.814383561643353</v>
      </c>
      <c r="C138" s="28">
        <f t="shared" ca="1" si="6"/>
        <v>51044</v>
      </c>
      <c r="D138" s="26">
        <f t="shared" ca="1" si="7"/>
        <v>2310.67</v>
      </c>
      <c r="E138" s="26">
        <f t="shared" ca="1" si="11"/>
        <v>6368.7</v>
      </c>
      <c r="F138" s="26"/>
      <c r="G138" s="26">
        <f t="shared" ca="1" si="8"/>
        <v>689144.2</v>
      </c>
      <c r="H138" s="2"/>
    </row>
    <row r="139" spans="1:8" x14ac:dyDescent="0.2">
      <c r="A139" s="8">
        <f t="shared" ca="1" si="9"/>
        <v>112</v>
      </c>
      <c r="B139" s="73">
        <f t="shared" ca="1" si="10"/>
        <v>72.897716894976682</v>
      </c>
      <c r="C139" s="28">
        <f t="shared" ca="1" si="6"/>
        <v>51075</v>
      </c>
      <c r="D139" s="26">
        <f t="shared" ca="1" si="7"/>
        <v>2297.15</v>
      </c>
      <c r="E139" s="26">
        <f t="shared" ca="1" si="11"/>
        <v>6381.97</v>
      </c>
      <c r="F139" s="26"/>
      <c r="G139" s="26">
        <f t="shared" ca="1" si="8"/>
        <v>685059.38</v>
      </c>
      <c r="H139" s="2"/>
    </row>
    <row r="140" spans="1:8" x14ac:dyDescent="0.2">
      <c r="A140" s="8">
        <f t="shared" ca="1" si="9"/>
        <v>113</v>
      </c>
      <c r="B140" s="73">
        <f t="shared" ca="1" si="10"/>
        <v>72.981050228310011</v>
      </c>
      <c r="C140" s="28">
        <f t="shared" ca="1" si="6"/>
        <v>51105</v>
      </c>
      <c r="D140" s="26">
        <f t="shared" ca="1" si="7"/>
        <v>2283.5300000000002</v>
      </c>
      <c r="E140" s="26">
        <f t="shared" ca="1" si="11"/>
        <v>6395.27</v>
      </c>
      <c r="F140" s="26"/>
      <c r="G140" s="26">
        <f t="shared" ca="1" si="8"/>
        <v>680947.64</v>
      </c>
      <c r="H140" s="2"/>
    </row>
    <row r="141" spans="1:8" x14ac:dyDescent="0.2">
      <c r="A141" s="8">
        <f t="shared" ca="1" si="9"/>
        <v>114</v>
      </c>
      <c r="B141" s="73">
        <f t="shared" ca="1" si="10"/>
        <v>73.064383561643339</v>
      </c>
      <c r="C141" s="28">
        <f t="shared" ca="1" si="6"/>
        <v>51136</v>
      </c>
      <c r="D141" s="26">
        <f t="shared" ca="1" si="7"/>
        <v>2269.83</v>
      </c>
      <c r="E141" s="26">
        <f t="shared" ca="1" si="11"/>
        <v>6408.59</v>
      </c>
      <c r="F141" s="26"/>
      <c r="G141" s="26">
        <f t="shared" ca="1" si="8"/>
        <v>676808.88</v>
      </c>
      <c r="H141" s="2"/>
    </row>
    <row r="142" spans="1:8" x14ac:dyDescent="0.2">
      <c r="A142" s="8">
        <f t="shared" ca="1" si="9"/>
        <v>115</v>
      </c>
      <c r="B142" s="73">
        <f t="shared" ca="1" si="10"/>
        <v>73.147716894976668</v>
      </c>
      <c r="C142" s="28">
        <f t="shared" ca="1" si="6"/>
        <v>51167</v>
      </c>
      <c r="D142" s="26">
        <f t="shared" ca="1" si="7"/>
        <v>2256.0300000000002</v>
      </c>
      <c r="E142" s="26">
        <f t="shared" ca="1" si="11"/>
        <v>6421.94</v>
      </c>
      <c r="F142" s="26"/>
      <c r="G142" s="26">
        <f t="shared" ca="1" si="8"/>
        <v>672642.97</v>
      </c>
      <c r="H142" s="2"/>
    </row>
    <row r="143" spans="1:8" x14ac:dyDescent="0.2">
      <c r="A143" s="8">
        <f t="shared" ca="1" si="9"/>
        <v>116</v>
      </c>
      <c r="B143" s="73">
        <f t="shared" ca="1" si="10"/>
        <v>73.231050228309996</v>
      </c>
      <c r="C143" s="28">
        <f t="shared" ca="1" si="6"/>
        <v>51196</v>
      </c>
      <c r="D143" s="26">
        <f t="shared" ca="1" si="7"/>
        <v>2242.14</v>
      </c>
      <c r="E143" s="26">
        <f t="shared" ca="1" si="11"/>
        <v>6435.32</v>
      </c>
      <c r="F143" s="26"/>
      <c r="G143" s="26">
        <f t="shared" ca="1" si="8"/>
        <v>668449.79</v>
      </c>
      <c r="H143" s="2"/>
    </row>
    <row r="144" spans="1:8" x14ac:dyDescent="0.2">
      <c r="A144" s="8">
        <f t="shared" ca="1" si="9"/>
        <v>117</v>
      </c>
      <c r="B144" s="73">
        <f t="shared" ca="1" si="10"/>
        <v>73.314383561643325</v>
      </c>
      <c r="C144" s="28">
        <f t="shared" ca="1" si="6"/>
        <v>51227</v>
      </c>
      <c r="D144" s="26">
        <f t="shared" ca="1" si="7"/>
        <v>2228.17</v>
      </c>
      <c r="E144" s="26">
        <f t="shared" ca="1" si="11"/>
        <v>6448.73</v>
      </c>
      <c r="F144" s="26"/>
      <c r="G144" s="26">
        <f t="shared" ca="1" si="8"/>
        <v>664229.23</v>
      </c>
      <c r="H144" s="2"/>
    </row>
    <row r="145" spans="1:8" x14ac:dyDescent="0.2">
      <c r="A145" s="8">
        <f t="shared" ca="1" si="9"/>
        <v>118</v>
      </c>
      <c r="B145" s="73">
        <f t="shared" ca="1" si="10"/>
        <v>73.397716894976654</v>
      </c>
      <c r="C145" s="28">
        <f t="shared" ca="1" si="6"/>
        <v>51257</v>
      </c>
      <c r="D145" s="26">
        <f t="shared" ca="1" si="7"/>
        <v>2214.1</v>
      </c>
      <c r="E145" s="26">
        <f t="shared" ca="1" si="11"/>
        <v>6462.16</v>
      </c>
      <c r="F145" s="26"/>
      <c r="G145" s="26">
        <f t="shared" ca="1" si="8"/>
        <v>659981.17000000004</v>
      </c>
      <c r="H145" s="2"/>
    </row>
    <row r="146" spans="1:8" x14ac:dyDescent="0.2">
      <c r="A146" s="8">
        <f t="shared" ca="1" si="9"/>
        <v>119</v>
      </c>
      <c r="B146" s="73">
        <f t="shared" ca="1" si="10"/>
        <v>73.481050228309982</v>
      </c>
      <c r="C146" s="28">
        <f t="shared" ca="1" si="6"/>
        <v>51288</v>
      </c>
      <c r="D146" s="26">
        <f t="shared" ca="1" si="7"/>
        <v>2199.94</v>
      </c>
      <c r="E146" s="26">
        <f t="shared" ca="1" si="11"/>
        <v>6475.62</v>
      </c>
      <c r="F146" s="26"/>
      <c r="G146" s="26">
        <f t="shared" ca="1" si="8"/>
        <v>655705.49</v>
      </c>
      <c r="H146" s="2"/>
    </row>
    <row r="147" spans="1:8" x14ac:dyDescent="0.2">
      <c r="A147" s="8">
        <f t="shared" ca="1" si="9"/>
        <v>120</v>
      </c>
      <c r="B147" s="73">
        <f t="shared" ca="1" si="10"/>
        <v>73.564383561643311</v>
      </c>
      <c r="C147" s="28">
        <f t="shared" ca="1" si="6"/>
        <v>51318</v>
      </c>
      <c r="D147" s="26">
        <f t="shared" ca="1" si="7"/>
        <v>2185.6799999999998</v>
      </c>
      <c r="E147" s="26">
        <f t="shared" ca="1" si="11"/>
        <v>6489.11</v>
      </c>
      <c r="F147" s="26"/>
      <c r="G147" s="26">
        <f t="shared" ca="1" si="8"/>
        <v>651402.06000000006</v>
      </c>
      <c r="H147" s="2"/>
    </row>
    <row r="148" spans="1:8" x14ac:dyDescent="0.2">
      <c r="A148" s="8">
        <f t="shared" ca="1" si="9"/>
        <v>121</v>
      </c>
      <c r="B148" s="73">
        <f t="shared" ca="1" si="10"/>
        <v>73.647716894976639</v>
      </c>
      <c r="C148" s="28">
        <f t="shared" ca="1" si="6"/>
        <v>51349</v>
      </c>
      <c r="D148" s="26">
        <f t="shared" ca="1" si="7"/>
        <v>2171.34</v>
      </c>
      <c r="E148" s="26">
        <f t="shared" ca="1" si="11"/>
        <v>6502.63</v>
      </c>
      <c r="F148" s="26"/>
      <c r="G148" s="26">
        <f t="shared" ca="1" si="8"/>
        <v>647070.77</v>
      </c>
      <c r="H148" s="2"/>
    </row>
    <row r="149" spans="1:8" x14ac:dyDescent="0.2">
      <c r="A149" s="8">
        <f t="shared" ca="1" si="9"/>
        <v>122</v>
      </c>
      <c r="B149" s="73">
        <f t="shared" ca="1" si="10"/>
        <v>73.731050228309968</v>
      </c>
      <c r="C149" s="28">
        <f t="shared" ca="1" si="6"/>
        <v>51380</v>
      </c>
      <c r="D149" s="26">
        <f t="shared" ca="1" si="7"/>
        <v>2156.9</v>
      </c>
      <c r="E149" s="26">
        <f t="shared" ca="1" si="11"/>
        <v>6516.18</v>
      </c>
      <c r="F149" s="26"/>
      <c r="G149" s="26">
        <f t="shared" ca="1" si="8"/>
        <v>642711.49</v>
      </c>
      <c r="H149" s="2"/>
    </row>
    <row r="150" spans="1:8" x14ac:dyDescent="0.2">
      <c r="A150" s="8">
        <f t="shared" ca="1" si="9"/>
        <v>123</v>
      </c>
      <c r="B150" s="73">
        <f t="shared" ca="1" si="10"/>
        <v>73.814383561643297</v>
      </c>
      <c r="C150" s="28">
        <f t="shared" ca="1" si="6"/>
        <v>51410</v>
      </c>
      <c r="D150" s="26">
        <f t="shared" ca="1" si="7"/>
        <v>2142.37</v>
      </c>
      <c r="E150" s="26">
        <f t="shared" ca="1" si="11"/>
        <v>6529.76</v>
      </c>
      <c r="F150" s="26"/>
      <c r="G150" s="26">
        <f t="shared" ca="1" si="8"/>
        <v>638324.1</v>
      </c>
      <c r="H150" s="2"/>
    </row>
    <row r="151" spans="1:8" x14ac:dyDescent="0.2">
      <c r="A151" s="8">
        <f t="shared" ca="1" si="9"/>
        <v>124</v>
      </c>
      <c r="B151" s="73">
        <f t="shared" ca="1" si="10"/>
        <v>73.897716894976625</v>
      </c>
      <c r="C151" s="28">
        <f t="shared" ca="1" si="6"/>
        <v>51441</v>
      </c>
      <c r="D151" s="26">
        <f t="shared" ca="1" si="7"/>
        <v>2127.75</v>
      </c>
      <c r="E151" s="26">
        <f t="shared" ca="1" si="11"/>
        <v>6543.36</v>
      </c>
      <c r="F151" s="26"/>
      <c r="G151" s="26">
        <f t="shared" ca="1" si="8"/>
        <v>633908.49</v>
      </c>
      <c r="H151" s="2"/>
    </row>
    <row r="152" spans="1:8" x14ac:dyDescent="0.2">
      <c r="A152" s="8">
        <f t="shared" ca="1" si="9"/>
        <v>125</v>
      </c>
      <c r="B152" s="73">
        <f t="shared" ca="1" si="10"/>
        <v>73.981050228309954</v>
      </c>
      <c r="C152" s="28">
        <f t="shared" ca="1" si="6"/>
        <v>51471</v>
      </c>
      <c r="D152" s="26">
        <f t="shared" ca="1" si="7"/>
        <v>2113.0300000000002</v>
      </c>
      <c r="E152" s="26">
        <f t="shared" ca="1" si="11"/>
        <v>6556.99</v>
      </c>
      <c r="F152" s="26"/>
      <c r="G152" s="26">
        <f t="shared" ca="1" si="8"/>
        <v>629464.53</v>
      </c>
      <c r="H152" s="2"/>
    </row>
    <row r="153" spans="1:8" x14ac:dyDescent="0.2">
      <c r="A153" s="8">
        <f t="shared" ca="1" si="9"/>
        <v>126</v>
      </c>
      <c r="B153" s="73">
        <f t="shared" ca="1" si="10"/>
        <v>74.064383561643282</v>
      </c>
      <c r="C153" s="28">
        <f t="shared" ca="1" si="6"/>
        <v>51502</v>
      </c>
      <c r="D153" s="26">
        <f t="shared" ca="1" si="7"/>
        <v>2098.2199999999998</v>
      </c>
      <c r="E153" s="26">
        <f t="shared" ca="1" si="11"/>
        <v>6570.65</v>
      </c>
      <c r="F153" s="26"/>
      <c r="G153" s="26">
        <f t="shared" ca="1" si="8"/>
        <v>624992.1</v>
      </c>
      <c r="H153" s="2"/>
    </row>
    <row r="154" spans="1:8" x14ac:dyDescent="0.2">
      <c r="A154" s="8">
        <f t="shared" ca="1" si="9"/>
        <v>127</v>
      </c>
      <c r="B154" s="73">
        <f t="shared" ca="1" si="10"/>
        <v>74.147716894976611</v>
      </c>
      <c r="C154" s="28">
        <f t="shared" ca="1" si="6"/>
        <v>51533</v>
      </c>
      <c r="D154" s="26">
        <f t="shared" ca="1" si="7"/>
        <v>2083.31</v>
      </c>
      <c r="E154" s="26">
        <f t="shared" ca="1" si="11"/>
        <v>6584.34</v>
      </c>
      <c r="F154" s="26"/>
      <c r="G154" s="26">
        <f t="shared" ca="1" si="8"/>
        <v>620491.06999999995</v>
      </c>
      <c r="H154" s="2"/>
    </row>
    <row r="155" spans="1:8" x14ac:dyDescent="0.2">
      <c r="A155" s="8">
        <f t="shared" ca="1" si="9"/>
        <v>128</v>
      </c>
      <c r="B155" s="73">
        <f t="shared" ca="1" si="10"/>
        <v>74.23105022830994</v>
      </c>
      <c r="C155" s="28">
        <f t="shared" ca="1" si="6"/>
        <v>51561</v>
      </c>
      <c r="D155" s="26">
        <f t="shared" ca="1" si="7"/>
        <v>2068.3000000000002</v>
      </c>
      <c r="E155" s="26">
        <f t="shared" ca="1" si="11"/>
        <v>6598.06</v>
      </c>
      <c r="F155" s="26"/>
      <c r="G155" s="26">
        <f t="shared" ca="1" si="8"/>
        <v>615961.31000000006</v>
      </c>
      <c r="H155" s="2"/>
    </row>
    <row r="156" spans="1:8" x14ac:dyDescent="0.2">
      <c r="A156" s="8">
        <f t="shared" ca="1" si="9"/>
        <v>129</v>
      </c>
      <c r="B156" s="73">
        <f t="shared" ca="1" si="10"/>
        <v>74.314383561643268</v>
      </c>
      <c r="C156" s="28">
        <f t="shared" ref="C156:C219" ca="1" si="12">IF(ISERROR(A156),"",IF($D$10="Annually",EDATE(C155,12),EDATE(C155,1)))</f>
        <v>51592</v>
      </c>
      <c r="D156" s="26">
        <f t="shared" ref="D156:D219" ca="1" si="13">IF(ISERROR(A156),"",ROUND(G155*rper,2))</f>
        <v>2053.1999999999998</v>
      </c>
      <c r="E156" s="26">
        <f t="shared" ca="1" si="11"/>
        <v>6611.81</v>
      </c>
      <c r="F156" s="26"/>
      <c r="G156" s="26">
        <f t="shared" ref="G156:G219" ca="1" si="14">IF(ISERROR(A156),"",ROUND(G155-E156-F156+D156,2))</f>
        <v>611402.69999999995</v>
      </c>
      <c r="H156" s="2"/>
    </row>
    <row r="157" spans="1:8" x14ac:dyDescent="0.2">
      <c r="A157" s="8">
        <f t="shared" ref="A157:A220" ca="1" si="15">IF(OR(G156="",G156&lt;=0,B156&gt;110),NA(),A156+1)</f>
        <v>130</v>
      </c>
      <c r="B157" s="73">
        <f t="shared" ref="B157:B220" ca="1" si="16">IF(ISERROR(A157),NA(),B156+IF($D$10="Monthly",1/12,1))</f>
        <v>74.397716894976597</v>
      </c>
      <c r="C157" s="28">
        <f t="shared" ca="1" si="12"/>
        <v>51622</v>
      </c>
      <c r="D157" s="26">
        <f t="shared" ca="1" si="13"/>
        <v>2038.01</v>
      </c>
      <c r="E157" s="26">
        <f t="shared" ref="E157:E220" ca="1" si="17">IF(ISERROR(A157),"",MIN(ROUND(G156+D157,2),ROUND((1+gper)*E156,2)))</f>
        <v>6625.58</v>
      </c>
      <c r="F157" s="26"/>
      <c r="G157" s="26">
        <f t="shared" ca="1" si="14"/>
        <v>606815.13</v>
      </c>
      <c r="H157" s="2"/>
    </row>
    <row r="158" spans="1:8" x14ac:dyDescent="0.2">
      <c r="A158" s="8">
        <f t="shared" ca="1" si="15"/>
        <v>131</v>
      </c>
      <c r="B158" s="73">
        <f t="shared" ca="1" si="16"/>
        <v>74.481050228309925</v>
      </c>
      <c r="C158" s="28">
        <f t="shared" ca="1" si="12"/>
        <v>51653</v>
      </c>
      <c r="D158" s="26">
        <f t="shared" ca="1" si="13"/>
        <v>2022.72</v>
      </c>
      <c r="E158" s="26">
        <f t="shared" ca="1" si="17"/>
        <v>6639.38</v>
      </c>
      <c r="F158" s="26"/>
      <c r="G158" s="26">
        <f t="shared" ca="1" si="14"/>
        <v>602198.47</v>
      </c>
      <c r="H158" s="2"/>
    </row>
    <row r="159" spans="1:8" x14ac:dyDescent="0.2">
      <c r="A159" s="8">
        <f t="shared" ca="1" si="15"/>
        <v>132</v>
      </c>
      <c r="B159" s="73">
        <f t="shared" ca="1" si="16"/>
        <v>74.564383561643254</v>
      </c>
      <c r="C159" s="28">
        <f t="shared" ca="1" si="12"/>
        <v>51683</v>
      </c>
      <c r="D159" s="26">
        <f t="shared" ca="1" si="13"/>
        <v>2007.33</v>
      </c>
      <c r="E159" s="26">
        <f t="shared" ca="1" si="17"/>
        <v>6653.21</v>
      </c>
      <c r="F159" s="26"/>
      <c r="G159" s="26">
        <f t="shared" ca="1" si="14"/>
        <v>597552.59</v>
      </c>
      <c r="H159" s="2"/>
    </row>
    <row r="160" spans="1:8" x14ac:dyDescent="0.2">
      <c r="A160" s="8">
        <f t="shared" ca="1" si="15"/>
        <v>133</v>
      </c>
      <c r="B160" s="73">
        <f t="shared" ca="1" si="16"/>
        <v>74.647716894976583</v>
      </c>
      <c r="C160" s="28">
        <f t="shared" ca="1" si="12"/>
        <v>51714</v>
      </c>
      <c r="D160" s="26">
        <f t="shared" ca="1" si="13"/>
        <v>1991.84</v>
      </c>
      <c r="E160" s="26">
        <f t="shared" ca="1" si="17"/>
        <v>6667.07</v>
      </c>
      <c r="F160" s="26"/>
      <c r="G160" s="26">
        <f t="shared" ca="1" si="14"/>
        <v>592877.36</v>
      </c>
      <c r="H160" s="2"/>
    </row>
    <row r="161" spans="1:8" x14ac:dyDescent="0.2">
      <c r="A161" s="8">
        <f t="shared" ca="1" si="15"/>
        <v>134</v>
      </c>
      <c r="B161" s="73">
        <f t="shared" ca="1" si="16"/>
        <v>74.731050228309911</v>
      </c>
      <c r="C161" s="28">
        <f t="shared" ca="1" si="12"/>
        <v>51745</v>
      </c>
      <c r="D161" s="26">
        <f t="shared" ca="1" si="13"/>
        <v>1976.26</v>
      </c>
      <c r="E161" s="26">
        <f t="shared" ca="1" si="17"/>
        <v>6680.96</v>
      </c>
      <c r="F161" s="26"/>
      <c r="G161" s="26">
        <f t="shared" ca="1" si="14"/>
        <v>588172.66</v>
      </c>
      <c r="H161" s="2"/>
    </row>
    <row r="162" spans="1:8" x14ac:dyDescent="0.2">
      <c r="A162" s="8">
        <f t="shared" ca="1" si="15"/>
        <v>135</v>
      </c>
      <c r="B162" s="73">
        <f t="shared" ca="1" si="16"/>
        <v>74.81438356164324</v>
      </c>
      <c r="C162" s="28">
        <f t="shared" ca="1" si="12"/>
        <v>51775</v>
      </c>
      <c r="D162" s="26">
        <f t="shared" ca="1" si="13"/>
        <v>1960.58</v>
      </c>
      <c r="E162" s="26">
        <f t="shared" ca="1" si="17"/>
        <v>6694.88</v>
      </c>
      <c r="F162" s="26"/>
      <c r="G162" s="26">
        <f t="shared" ca="1" si="14"/>
        <v>583438.36</v>
      </c>
      <c r="H162" s="2"/>
    </row>
    <row r="163" spans="1:8" x14ac:dyDescent="0.2">
      <c r="A163" s="8">
        <f t="shared" ca="1" si="15"/>
        <v>136</v>
      </c>
      <c r="B163" s="73">
        <f t="shared" ca="1" si="16"/>
        <v>74.897716894976568</v>
      </c>
      <c r="C163" s="28">
        <f t="shared" ca="1" si="12"/>
        <v>51806</v>
      </c>
      <c r="D163" s="26">
        <f t="shared" ca="1" si="13"/>
        <v>1944.79</v>
      </c>
      <c r="E163" s="26">
        <f t="shared" ca="1" si="17"/>
        <v>6708.83</v>
      </c>
      <c r="F163" s="26"/>
      <c r="G163" s="26">
        <f t="shared" ca="1" si="14"/>
        <v>578674.31999999995</v>
      </c>
      <c r="H163" s="2"/>
    </row>
    <row r="164" spans="1:8" x14ac:dyDescent="0.2">
      <c r="A164" s="8">
        <f t="shared" ca="1" si="15"/>
        <v>137</v>
      </c>
      <c r="B164" s="73">
        <f t="shared" ca="1" si="16"/>
        <v>74.981050228309897</v>
      </c>
      <c r="C164" s="28">
        <f t="shared" ca="1" si="12"/>
        <v>51836</v>
      </c>
      <c r="D164" s="26">
        <f t="shared" ca="1" si="13"/>
        <v>1928.91</v>
      </c>
      <c r="E164" s="26">
        <f t="shared" ca="1" si="17"/>
        <v>6722.81</v>
      </c>
      <c r="F164" s="26"/>
      <c r="G164" s="26">
        <f t="shared" ca="1" si="14"/>
        <v>573880.42000000004</v>
      </c>
      <c r="H164" s="2"/>
    </row>
    <row r="165" spans="1:8" x14ac:dyDescent="0.2">
      <c r="A165" s="8">
        <f t="shared" ca="1" si="15"/>
        <v>138</v>
      </c>
      <c r="B165" s="73">
        <f t="shared" ca="1" si="16"/>
        <v>75.064383561643226</v>
      </c>
      <c r="C165" s="28">
        <f t="shared" ca="1" si="12"/>
        <v>51867</v>
      </c>
      <c r="D165" s="26">
        <f t="shared" ca="1" si="13"/>
        <v>1912.93</v>
      </c>
      <c r="E165" s="26">
        <f t="shared" ca="1" si="17"/>
        <v>6736.82</v>
      </c>
      <c r="F165" s="26"/>
      <c r="G165" s="26">
        <f t="shared" ca="1" si="14"/>
        <v>569056.53</v>
      </c>
      <c r="H165" s="2"/>
    </row>
    <row r="166" spans="1:8" x14ac:dyDescent="0.2">
      <c r="A166" s="8">
        <f t="shared" ca="1" si="15"/>
        <v>139</v>
      </c>
      <c r="B166" s="73">
        <f t="shared" ca="1" si="16"/>
        <v>75.147716894976554</v>
      </c>
      <c r="C166" s="28">
        <f t="shared" ca="1" si="12"/>
        <v>51898</v>
      </c>
      <c r="D166" s="26">
        <f t="shared" ca="1" si="13"/>
        <v>1896.86</v>
      </c>
      <c r="E166" s="26">
        <f t="shared" ca="1" si="17"/>
        <v>6750.86</v>
      </c>
      <c r="F166" s="26"/>
      <c r="G166" s="26">
        <f t="shared" ca="1" si="14"/>
        <v>564202.53</v>
      </c>
      <c r="H166" s="2"/>
    </row>
    <row r="167" spans="1:8" x14ac:dyDescent="0.2">
      <c r="A167" s="8">
        <f t="shared" ca="1" si="15"/>
        <v>140</v>
      </c>
      <c r="B167" s="73">
        <f t="shared" ca="1" si="16"/>
        <v>75.231050228309883</v>
      </c>
      <c r="C167" s="28">
        <f t="shared" ca="1" si="12"/>
        <v>51926</v>
      </c>
      <c r="D167" s="26">
        <f t="shared" ca="1" si="13"/>
        <v>1880.68</v>
      </c>
      <c r="E167" s="26">
        <f t="shared" ca="1" si="17"/>
        <v>6764.92</v>
      </c>
      <c r="F167" s="26"/>
      <c r="G167" s="26">
        <f t="shared" ca="1" si="14"/>
        <v>559318.29</v>
      </c>
      <c r="H167" s="2"/>
    </row>
    <row r="168" spans="1:8" x14ac:dyDescent="0.2">
      <c r="A168" s="8">
        <f t="shared" ca="1" si="15"/>
        <v>141</v>
      </c>
      <c r="B168" s="73">
        <f t="shared" ca="1" si="16"/>
        <v>75.314383561643211</v>
      </c>
      <c r="C168" s="28">
        <f t="shared" ca="1" si="12"/>
        <v>51957</v>
      </c>
      <c r="D168" s="26">
        <f t="shared" ca="1" si="13"/>
        <v>1864.39</v>
      </c>
      <c r="E168" s="26">
        <f t="shared" ca="1" si="17"/>
        <v>6779.01</v>
      </c>
      <c r="F168" s="26"/>
      <c r="G168" s="26">
        <f t="shared" ca="1" si="14"/>
        <v>554403.67000000004</v>
      </c>
      <c r="H168" s="2"/>
    </row>
    <row r="169" spans="1:8" x14ac:dyDescent="0.2">
      <c r="A169" s="8">
        <f t="shared" ca="1" si="15"/>
        <v>142</v>
      </c>
      <c r="B169" s="73">
        <f t="shared" ca="1" si="16"/>
        <v>75.39771689497654</v>
      </c>
      <c r="C169" s="28">
        <f t="shared" ca="1" si="12"/>
        <v>51987</v>
      </c>
      <c r="D169" s="26">
        <f t="shared" ca="1" si="13"/>
        <v>1848.01</v>
      </c>
      <c r="E169" s="26">
        <f t="shared" ca="1" si="17"/>
        <v>6793.13</v>
      </c>
      <c r="F169" s="26"/>
      <c r="G169" s="26">
        <f t="shared" ca="1" si="14"/>
        <v>549458.55000000005</v>
      </c>
      <c r="H169" s="2"/>
    </row>
    <row r="170" spans="1:8" x14ac:dyDescent="0.2">
      <c r="A170" s="8">
        <f t="shared" ca="1" si="15"/>
        <v>143</v>
      </c>
      <c r="B170" s="73">
        <f t="shared" ca="1" si="16"/>
        <v>75.481050228309869</v>
      </c>
      <c r="C170" s="28">
        <f t="shared" ca="1" si="12"/>
        <v>52018</v>
      </c>
      <c r="D170" s="26">
        <f t="shared" ca="1" si="13"/>
        <v>1831.53</v>
      </c>
      <c r="E170" s="26">
        <f t="shared" ca="1" si="17"/>
        <v>6807.28</v>
      </c>
      <c r="F170" s="26"/>
      <c r="G170" s="26">
        <f t="shared" ca="1" si="14"/>
        <v>544482.80000000005</v>
      </c>
      <c r="H170" s="2"/>
    </row>
    <row r="171" spans="1:8" x14ac:dyDescent="0.2">
      <c r="A171" s="8">
        <f t="shared" ca="1" si="15"/>
        <v>144</v>
      </c>
      <c r="B171" s="73">
        <f t="shared" ca="1" si="16"/>
        <v>75.564383561643197</v>
      </c>
      <c r="C171" s="28">
        <f t="shared" ca="1" si="12"/>
        <v>52048</v>
      </c>
      <c r="D171" s="26">
        <f t="shared" ca="1" si="13"/>
        <v>1814.94</v>
      </c>
      <c r="E171" s="26">
        <f t="shared" ca="1" si="17"/>
        <v>6821.46</v>
      </c>
      <c r="F171" s="26"/>
      <c r="G171" s="26">
        <f t="shared" ca="1" si="14"/>
        <v>539476.28</v>
      </c>
      <c r="H171" s="2"/>
    </row>
    <row r="172" spans="1:8" x14ac:dyDescent="0.2">
      <c r="A172" s="8">
        <f t="shared" ca="1" si="15"/>
        <v>145</v>
      </c>
      <c r="B172" s="73">
        <f t="shared" ca="1" si="16"/>
        <v>75.647716894976526</v>
      </c>
      <c r="C172" s="28">
        <f t="shared" ca="1" si="12"/>
        <v>52079</v>
      </c>
      <c r="D172" s="26">
        <f t="shared" ca="1" si="13"/>
        <v>1798.25</v>
      </c>
      <c r="E172" s="26">
        <f t="shared" ca="1" si="17"/>
        <v>6835.67</v>
      </c>
      <c r="F172" s="26"/>
      <c r="G172" s="26">
        <f t="shared" ca="1" si="14"/>
        <v>534438.86</v>
      </c>
      <c r="H172" s="2"/>
    </row>
    <row r="173" spans="1:8" x14ac:dyDescent="0.2">
      <c r="A173" s="8">
        <f t="shared" ca="1" si="15"/>
        <v>146</v>
      </c>
      <c r="B173" s="73">
        <f t="shared" ca="1" si="16"/>
        <v>75.731050228309854</v>
      </c>
      <c r="C173" s="28">
        <f t="shared" ca="1" si="12"/>
        <v>52110</v>
      </c>
      <c r="D173" s="26">
        <f t="shared" ca="1" si="13"/>
        <v>1781.46</v>
      </c>
      <c r="E173" s="26">
        <f t="shared" ca="1" si="17"/>
        <v>6849.91</v>
      </c>
      <c r="F173" s="26"/>
      <c r="G173" s="26">
        <f t="shared" ca="1" si="14"/>
        <v>529370.41</v>
      </c>
      <c r="H173" s="2"/>
    </row>
    <row r="174" spans="1:8" x14ac:dyDescent="0.2">
      <c r="A174" s="8">
        <f t="shared" ca="1" si="15"/>
        <v>147</v>
      </c>
      <c r="B174" s="73">
        <f t="shared" ca="1" si="16"/>
        <v>75.814383561643183</v>
      </c>
      <c r="C174" s="28">
        <f t="shared" ca="1" si="12"/>
        <v>52140</v>
      </c>
      <c r="D174" s="26">
        <f t="shared" ca="1" si="13"/>
        <v>1764.57</v>
      </c>
      <c r="E174" s="26">
        <f t="shared" ca="1" si="17"/>
        <v>6864.18</v>
      </c>
      <c r="F174" s="26"/>
      <c r="G174" s="26">
        <f t="shared" ca="1" si="14"/>
        <v>524270.8</v>
      </c>
      <c r="H174" s="2"/>
    </row>
    <row r="175" spans="1:8" x14ac:dyDescent="0.2">
      <c r="A175" s="8">
        <f t="shared" ca="1" si="15"/>
        <v>148</v>
      </c>
      <c r="B175" s="73">
        <f t="shared" ca="1" si="16"/>
        <v>75.897716894976512</v>
      </c>
      <c r="C175" s="28">
        <f t="shared" ca="1" si="12"/>
        <v>52171</v>
      </c>
      <c r="D175" s="26">
        <f t="shared" ca="1" si="13"/>
        <v>1747.57</v>
      </c>
      <c r="E175" s="26">
        <f t="shared" ca="1" si="17"/>
        <v>6878.48</v>
      </c>
      <c r="F175" s="26"/>
      <c r="G175" s="26">
        <f t="shared" ca="1" si="14"/>
        <v>519139.89</v>
      </c>
      <c r="H175" s="2"/>
    </row>
    <row r="176" spans="1:8" x14ac:dyDescent="0.2">
      <c r="A176" s="8">
        <f t="shared" ca="1" si="15"/>
        <v>149</v>
      </c>
      <c r="B176" s="73">
        <f t="shared" ca="1" si="16"/>
        <v>75.98105022830984</v>
      </c>
      <c r="C176" s="28">
        <f t="shared" ca="1" si="12"/>
        <v>52201</v>
      </c>
      <c r="D176" s="26">
        <f t="shared" ca="1" si="13"/>
        <v>1730.47</v>
      </c>
      <c r="E176" s="26">
        <f t="shared" ca="1" si="17"/>
        <v>6892.81</v>
      </c>
      <c r="F176" s="26"/>
      <c r="G176" s="26">
        <f t="shared" ca="1" si="14"/>
        <v>513977.55</v>
      </c>
      <c r="H176" s="2"/>
    </row>
    <row r="177" spans="1:8" x14ac:dyDescent="0.2">
      <c r="A177" s="8">
        <f t="shared" ca="1" si="15"/>
        <v>150</v>
      </c>
      <c r="B177" s="73">
        <f t="shared" ca="1" si="16"/>
        <v>76.064383561643169</v>
      </c>
      <c r="C177" s="28">
        <f t="shared" ca="1" si="12"/>
        <v>52232</v>
      </c>
      <c r="D177" s="26">
        <f t="shared" ca="1" si="13"/>
        <v>1713.26</v>
      </c>
      <c r="E177" s="26">
        <f t="shared" ca="1" si="17"/>
        <v>6907.17</v>
      </c>
      <c r="F177" s="26"/>
      <c r="G177" s="26">
        <f t="shared" ca="1" si="14"/>
        <v>508783.64</v>
      </c>
      <c r="H177" s="2"/>
    </row>
    <row r="178" spans="1:8" x14ac:dyDescent="0.2">
      <c r="A178" s="8">
        <f t="shared" ca="1" si="15"/>
        <v>151</v>
      </c>
      <c r="B178" s="73">
        <f t="shared" ca="1" si="16"/>
        <v>76.147716894976497</v>
      </c>
      <c r="C178" s="28">
        <f t="shared" ca="1" si="12"/>
        <v>52263</v>
      </c>
      <c r="D178" s="26">
        <f t="shared" ca="1" si="13"/>
        <v>1695.95</v>
      </c>
      <c r="E178" s="26">
        <f t="shared" ca="1" si="17"/>
        <v>6921.56</v>
      </c>
      <c r="F178" s="26"/>
      <c r="G178" s="26">
        <f t="shared" ca="1" si="14"/>
        <v>503558.03</v>
      </c>
      <c r="H178" s="2"/>
    </row>
    <row r="179" spans="1:8" x14ac:dyDescent="0.2">
      <c r="A179" s="8">
        <f t="shared" ca="1" si="15"/>
        <v>152</v>
      </c>
      <c r="B179" s="73">
        <f t="shared" ca="1" si="16"/>
        <v>76.231050228309826</v>
      </c>
      <c r="C179" s="28">
        <f t="shared" ca="1" si="12"/>
        <v>52291</v>
      </c>
      <c r="D179" s="26">
        <f t="shared" ca="1" si="13"/>
        <v>1678.53</v>
      </c>
      <c r="E179" s="26">
        <f t="shared" ca="1" si="17"/>
        <v>6935.98</v>
      </c>
      <c r="F179" s="26"/>
      <c r="G179" s="26">
        <f t="shared" ca="1" si="14"/>
        <v>498300.58</v>
      </c>
      <c r="H179" s="2"/>
    </row>
    <row r="180" spans="1:8" x14ac:dyDescent="0.2">
      <c r="A180" s="8">
        <f t="shared" ca="1" si="15"/>
        <v>153</v>
      </c>
      <c r="B180" s="73">
        <f t="shared" ca="1" si="16"/>
        <v>76.314383561643155</v>
      </c>
      <c r="C180" s="28">
        <f t="shared" ca="1" si="12"/>
        <v>52322</v>
      </c>
      <c r="D180" s="26">
        <f t="shared" ca="1" si="13"/>
        <v>1661</v>
      </c>
      <c r="E180" s="26">
        <f t="shared" ca="1" si="17"/>
        <v>6950.43</v>
      </c>
      <c r="F180" s="26"/>
      <c r="G180" s="26">
        <f t="shared" ca="1" si="14"/>
        <v>493011.15</v>
      </c>
      <c r="H180" s="2"/>
    </row>
    <row r="181" spans="1:8" x14ac:dyDescent="0.2">
      <c r="A181" s="8">
        <f t="shared" ca="1" si="15"/>
        <v>154</v>
      </c>
      <c r="B181" s="73">
        <f t="shared" ca="1" si="16"/>
        <v>76.397716894976483</v>
      </c>
      <c r="C181" s="28">
        <f t="shared" ca="1" si="12"/>
        <v>52352</v>
      </c>
      <c r="D181" s="26">
        <f t="shared" ca="1" si="13"/>
        <v>1643.37</v>
      </c>
      <c r="E181" s="26">
        <f t="shared" ca="1" si="17"/>
        <v>6964.91</v>
      </c>
      <c r="F181" s="26"/>
      <c r="G181" s="26">
        <f t="shared" ca="1" si="14"/>
        <v>487689.61</v>
      </c>
      <c r="H181" s="2"/>
    </row>
    <row r="182" spans="1:8" x14ac:dyDescent="0.2">
      <c r="A182" s="8">
        <f t="shared" ca="1" si="15"/>
        <v>155</v>
      </c>
      <c r="B182" s="73">
        <f t="shared" ca="1" si="16"/>
        <v>76.481050228309812</v>
      </c>
      <c r="C182" s="28">
        <f t="shared" ca="1" si="12"/>
        <v>52383</v>
      </c>
      <c r="D182" s="26">
        <f t="shared" ca="1" si="13"/>
        <v>1625.63</v>
      </c>
      <c r="E182" s="26">
        <f t="shared" ca="1" si="17"/>
        <v>6979.42</v>
      </c>
      <c r="F182" s="26"/>
      <c r="G182" s="26">
        <f t="shared" ca="1" si="14"/>
        <v>482335.82</v>
      </c>
      <c r="H182" s="2"/>
    </row>
    <row r="183" spans="1:8" x14ac:dyDescent="0.2">
      <c r="A183" s="8">
        <f t="shared" ca="1" si="15"/>
        <v>156</v>
      </c>
      <c r="B183" s="73">
        <f t="shared" ca="1" si="16"/>
        <v>76.56438356164314</v>
      </c>
      <c r="C183" s="28">
        <f t="shared" ca="1" si="12"/>
        <v>52413</v>
      </c>
      <c r="D183" s="26">
        <f t="shared" ca="1" si="13"/>
        <v>1607.79</v>
      </c>
      <c r="E183" s="26">
        <f t="shared" ca="1" si="17"/>
        <v>6993.96</v>
      </c>
      <c r="F183" s="26"/>
      <c r="G183" s="26">
        <f t="shared" ca="1" si="14"/>
        <v>476949.65</v>
      </c>
      <c r="H183" s="2"/>
    </row>
    <row r="184" spans="1:8" x14ac:dyDescent="0.2">
      <c r="A184" s="8">
        <f t="shared" ca="1" si="15"/>
        <v>157</v>
      </c>
      <c r="B184" s="73">
        <f t="shared" ca="1" si="16"/>
        <v>76.647716894976469</v>
      </c>
      <c r="C184" s="28">
        <f t="shared" ca="1" si="12"/>
        <v>52444</v>
      </c>
      <c r="D184" s="26">
        <f t="shared" ca="1" si="13"/>
        <v>1589.83</v>
      </c>
      <c r="E184" s="26">
        <f t="shared" ca="1" si="17"/>
        <v>7008.53</v>
      </c>
      <c r="F184" s="26"/>
      <c r="G184" s="26">
        <f t="shared" ca="1" si="14"/>
        <v>471530.95</v>
      </c>
      <c r="H184" s="2"/>
    </row>
    <row r="185" spans="1:8" x14ac:dyDescent="0.2">
      <c r="A185" s="8">
        <f t="shared" ca="1" si="15"/>
        <v>158</v>
      </c>
      <c r="B185" s="73">
        <f t="shared" ca="1" si="16"/>
        <v>76.731050228309797</v>
      </c>
      <c r="C185" s="28">
        <f t="shared" ca="1" si="12"/>
        <v>52475</v>
      </c>
      <c r="D185" s="26">
        <f t="shared" ca="1" si="13"/>
        <v>1571.77</v>
      </c>
      <c r="E185" s="26">
        <f t="shared" ca="1" si="17"/>
        <v>7023.13</v>
      </c>
      <c r="F185" s="26"/>
      <c r="G185" s="26">
        <f t="shared" ca="1" si="14"/>
        <v>466079.59</v>
      </c>
      <c r="H185" s="2"/>
    </row>
    <row r="186" spans="1:8" x14ac:dyDescent="0.2">
      <c r="A186" s="8">
        <f t="shared" ca="1" si="15"/>
        <v>159</v>
      </c>
      <c r="B186" s="73">
        <f t="shared" ca="1" si="16"/>
        <v>76.814383561643126</v>
      </c>
      <c r="C186" s="28">
        <f t="shared" ca="1" si="12"/>
        <v>52505</v>
      </c>
      <c r="D186" s="26">
        <f t="shared" ca="1" si="13"/>
        <v>1553.6</v>
      </c>
      <c r="E186" s="26">
        <f t="shared" ca="1" si="17"/>
        <v>7037.76</v>
      </c>
      <c r="F186" s="26"/>
      <c r="G186" s="26">
        <f t="shared" ca="1" si="14"/>
        <v>460595.43</v>
      </c>
      <c r="H186" s="2"/>
    </row>
    <row r="187" spans="1:8" x14ac:dyDescent="0.2">
      <c r="A187" s="8">
        <f t="shared" ca="1" si="15"/>
        <v>160</v>
      </c>
      <c r="B187" s="73">
        <f t="shared" ca="1" si="16"/>
        <v>76.897716894976455</v>
      </c>
      <c r="C187" s="28">
        <f t="shared" ca="1" si="12"/>
        <v>52536</v>
      </c>
      <c r="D187" s="26">
        <f t="shared" ca="1" si="13"/>
        <v>1535.32</v>
      </c>
      <c r="E187" s="26">
        <f t="shared" ca="1" si="17"/>
        <v>7052.42</v>
      </c>
      <c r="F187" s="26"/>
      <c r="G187" s="26">
        <f t="shared" ca="1" si="14"/>
        <v>455078.33</v>
      </c>
      <c r="H187" s="2"/>
    </row>
    <row r="188" spans="1:8" x14ac:dyDescent="0.2">
      <c r="A188" s="8">
        <f t="shared" ca="1" si="15"/>
        <v>161</v>
      </c>
      <c r="B188" s="73">
        <f t="shared" ca="1" si="16"/>
        <v>76.981050228309783</v>
      </c>
      <c r="C188" s="28">
        <f t="shared" ca="1" si="12"/>
        <v>52566</v>
      </c>
      <c r="D188" s="26">
        <f t="shared" ca="1" si="13"/>
        <v>1516.93</v>
      </c>
      <c r="E188" s="26">
        <f t="shared" ca="1" si="17"/>
        <v>7067.11</v>
      </c>
      <c r="F188" s="26"/>
      <c r="G188" s="26">
        <f t="shared" ca="1" si="14"/>
        <v>449528.15</v>
      </c>
      <c r="H188" s="2"/>
    </row>
    <row r="189" spans="1:8" x14ac:dyDescent="0.2">
      <c r="A189" s="8">
        <f t="shared" ca="1" si="15"/>
        <v>162</v>
      </c>
      <c r="B189" s="73">
        <f t="shared" ca="1" si="16"/>
        <v>77.064383561643112</v>
      </c>
      <c r="C189" s="28">
        <f t="shared" ca="1" si="12"/>
        <v>52597</v>
      </c>
      <c r="D189" s="26">
        <f t="shared" ca="1" si="13"/>
        <v>1498.43</v>
      </c>
      <c r="E189" s="26">
        <f t="shared" ca="1" si="17"/>
        <v>7081.83</v>
      </c>
      <c r="F189" s="26"/>
      <c r="G189" s="26">
        <f t="shared" ca="1" si="14"/>
        <v>443944.75</v>
      </c>
      <c r="H189" s="2"/>
    </row>
    <row r="190" spans="1:8" x14ac:dyDescent="0.2">
      <c r="A190" s="8">
        <f t="shared" ca="1" si="15"/>
        <v>163</v>
      </c>
      <c r="B190" s="73">
        <f t="shared" ca="1" si="16"/>
        <v>77.14771689497644</v>
      </c>
      <c r="C190" s="28">
        <f t="shared" ca="1" si="12"/>
        <v>52628</v>
      </c>
      <c r="D190" s="26">
        <f t="shared" ca="1" si="13"/>
        <v>1479.82</v>
      </c>
      <c r="E190" s="26">
        <f t="shared" ca="1" si="17"/>
        <v>7096.58</v>
      </c>
      <c r="F190" s="26"/>
      <c r="G190" s="26">
        <f t="shared" ca="1" si="14"/>
        <v>438327.99</v>
      </c>
      <c r="H190" s="2"/>
    </row>
    <row r="191" spans="1:8" x14ac:dyDescent="0.2">
      <c r="A191" s="8">
        <f t="shared" ca="1" si="15"/>
        <v>164</v>
      </c>
      <c r="B191" s="73">
        <f t="shared" ca="1" si="16"/>
        <v>77.231050228309769</v>
      </c>
      <c r="C191" s="28">
        <f t="shared" ca="1" si="12"/>
        <v>52657</v>
      </c>
      <c r="D191" s="26">
        <f t="shared" ca="1" si="13"/>
        <v>1461.09</v>
      </c>
      <c r="E191" s="26">
        <f t="shared" ca="1" si="17"/>
        <v>7111.36</v>
      </c>
      <c r="F191" s="26"/>
      <c r="G191" s="26">
        <f t="shared" ca="1" si="14"/>
        <v>432677.72</v>
      </c>
      <c r="H191" s="2"/>
    </row>
    <row r="192" spans="1:8" x14ac:dyDescent="0.2">
      <c r="A192" s="8">
        <f t="shared" ca="1" si="15"/>
        <v>165</v>
      </c>
      <c r="B192" s="73">
        <f t="shared" ca="1" si="16"/>
        <v>77.314383561643098</v>
      </c>
      <c r="C192" s="28">
        <f t="shared" ca="1" si="12"/>
        <v>52688</v>
      </c>
      <c r="D192" s="26">
        <f t="shared" ca="1" si="13"/>
        <v>1442.26</v>
      </c>
      <c r="E192" s="26">
        <f t="shared" ca="1" si="17"/>
        <v>7126.18</v>
      </c>
      <c r="F192" s="26"/>
      <c r="G192" s="26">
        <f t="shared" ca="1" si="14"/>
        <v>426993.8</v>
      </c>
      <c r="H192" s="2"/>
    </row>
    <row r="193" spans="1:8" x14ac:dyDescent="0.2">
      <c r="A193" s="8">
        <f t="shared" ca="1" si="15"/>
        <v>166</v>
      </c>
      <c r="B193" s="73">
        <f t="shared" ca="1" si="16"/>
        <v>77.397716894976426</v>
      </c>
      <c r="C193" s="28">
        <f t="shared" ca="1" si="12"/>
        <v>52718</v>
      </c>
      <c r="D193" s="26">
        <f t="shared" ca="1" si="13"/>
        <v>1423.31</v>
      </c>
      <c r="E193" s="26">
        <f t="shared" ca="1" si="17"/>
        <v>7141.03</v>
      </c>
      <c r="F193" s="26"/>
      <c r="G193" s="26">
        <f t="shared" ca="1" si="14"/>
        <v>421276.08</v>
      </c>
      <c r="H193" s="2"/>
    </row>
    <row r="194" spans="1:8" x14ac:dyDescent="0.2">
      <c r="A194" s="8">
        <f t="shared" ca="1" si="15"/>
        <v>167</v>
      </c>
      <c r="B194" s="73">
        <f t="shared" ca="1" si="16"/>
        <v>77.481050228309755</v>
      </c>
      <c r="C194" s="28">
        <f t="shared" ca="1" si="12"/>
        <v>52749</v>
      </c>
      <c r="D194" s="26">
        <f t="shared" ca="1" si="13"/>
        <v>1404.25</v>
      </c>
      <c r="E194" s="26">
        <f t="shared" ca="1" si="17"/>
        <v>7155.91</v>
      </c>
      <c r="F194" s="26"/>
      <c r="G194" s="26">
        <f t="shared" ca="1" si="14"/>
        <v>415524.42</v>
      </c>
      <c r="H194" s="2"/>
    </row>
    <row r="195" spans="1:8" x14ac:dyDescent="0.2">
      <c r="A195" s="8">
        <f t="shared" ca="1" si="15"/>
        <v>168</v>
      </c>
      <c r="B195" s="73">
        <f t="shared" ca="1" si="16"/>
        <v>77.564383561643083</v>
      </c>
      <c r="C195" s="28">
        <f t="shared" ca="1" si="12"/>
        <v>52779</v>
      </c>
      <c r="D195" s="26">
        <f t="shared" ca="1" si="13"/>
        <v>1385.08</v>
      </c>
      <c r="E195" s="26">
        <f t="shared" ca="1" si="17"/>
        <v>7170.82</v>
      </c>
      <c r="F195" s="26"/>
      <c r="G195" s="26">
        <f t="shared" ca="1" si="14"/>
        <v>409738.68</v>
      </c>
      <c r="H195" s="2"/>
    </row>
    <row r="196" spans="1:8" x14ac:dyDescent="0.2">
      <c r="A196" s="8">
        <f t="shared" ca="1" si="15"/>
        <v>169</v>
      </c>
      <c r="B196" s="73">
        <f t="shared" ca="1" si="16"/>
        <v>77.647716894976412</v>
      </c>
      <c r="C196" s="28">
        <f t="shared" ca="1" si="12"/>
        <v>52810</v>
      </c>
      <c r="D196" s="26">
        <f t="shared" ca="1" si="13"/>
        <v>1365.8</v>
      </c>
      <c r="E196" s="26">
        <f t="shared" ca="1" si="17"/>
        <v>7185.76</v>
      </c>
      <c r="F196" s="26"/>
      <c r="G196" s="26">
        <f t="shared" ca="1" si="14"/>
        <v>403918.72</v>
      </c>
      <c r="H196" s="2"/>
    </row>
    <row r="197" spans="1:8" x14ac:dyDescent="0.2">
      <c r="A197" s="8">
        <f t="shared" ca="1" si="15"/>
        <v>170</v>
      </c>
      <c r="B197" s="73">
        <f t="shared" ca="1" si="16"/>
        <v>77.731050228309741</v>
      </c>
      <c r="C197" s="28">
        <f t="shared" ca="1" si="12"/>
        <v>52841</v>
      </c>
      <c r="D197" s="26">
        <f t="shared" ca="1" si="13"/>
        <v>1346.4</v>
      </c>
      <c r="E197" s="26">
        <f t="shared" ca="1" si="17"/>
        <v>7200.73</v>
      </c>
      <c r="F197" s="26"/>
      <c r="G197" s="26">
        <f t="shared" ca="1" si="14"/>
        <v>398064.39</v>
      </c>
      <c r="H197" s="2"/>
    </row>
    <row r="198" spans="1:8" x14ac:dyDescent="0.2">
      <c r="A198" s="8">
        <f t="shared" ca="1" si="15"/>
        <v>171</v>
      </c>
      <c r="B198" s="73">
        <f t="shared" ca="1" si="16"/>
        <v>77.814383561643069</v>
      </c>
      <c r="C198" s="28">
        <f t="shared" ca="1" si="12"/>
        <v>52871</v>
      </c>
      <c r="D198" s="26">
        <f t="shared" ca="1" si="13"/>
        <v>1326.88</v>
      </c>
      <c r="E198" s="26">
        <f t="shared" ca="1" si="17"/>
        <v>7215.73</v>
      </c>
      <c r="F198" s="26"/>
      <c r="G198" s="26">
        <f t="shared" ca="1" si="14"/>
        <v>392175.54</v>
      </c>
      <c r="H198" s="2"/>
    </row>
    <row r="199" spans="1:8" x14ac:dyDescent="0.2">
      <c r="A199" s="8">
        <f t="shared" ca="1" si="15"/>
        <v>172</v>
      </c>
      <c r="B199" s="73">
        <f t="shared" ca="1" si="16"/>
        <v>77.897716894976398</v>
      </c>
      <c r="C199" s="28">
        <f t="shared" ca="1" si="12"/>
        <v>52902</v>
      </c>
      <c r="D199" s="26">
        <f t="shared" ca="1" si="13"/>
        <v>1307.25</v>
      </c>
      <c r="E199" s="26">
        <f t="shared" ca="1" si="17"/>
        <v>7230.76</v>
      </c>
      <c r="F199" s="26"/>
      <c r="G199" s="26">
        <f t="shared" ca="1" si="14"/>
        <v>386252.03</v>
      </c>
      <c r="H199" s="2"/>
    </row>
    <row r="200" spans="1:8" x14ac:dyDescent="0.2">
      <c r="A200" s="8">
        <f t="shared" ca="1" si="15"/>
        <v>173</v>
      </c>
      <c r="B200" s="73">
        <f t="shared" ca="1" si="16"/>
        <v>77.981050228309726</v>
      </c>
      <c r="C200" s="28">
        <f t="shared" ca="1" si="12"/>
        <v>52932</v>
      </c>
      <c r="D200" s="26">
        <f t="shared" ca="1" si="13"/>
        <v>1287.51</v>
      </c>
      <c r="E200" s="26">
        <f t="shared" ca="1" si="17"/>
        <v>7245.82</v>
      </c>
      <c r="F200" s="26"/>
      <c r="G200" s="26">
        <f t="shared" ca="1" si="14"/>
        <v>380293.72</v>
      </c>
      <c r="H200" s="2"/>
    </row>
    <row r="201" spans="1:8" x14ac:dyDescent="0.2">
      <c r="A201" s="8">
        <f t="shared" ca="1" si="15"/>
        <v>174</v>
      </c>
      <c r="B201" s="73">
        <f t="shared" ca="1" si="16"/>
        <v>78.064383561643055</v>
      </c>
      <c r="C201" s="28">
        <f t="shared" ca="1" si="12"/>
        <v>52963</v>
      </c>
      <c r="D201" s="26">
        <f t="shared" ca="1" si="13"/>
        <v>1267.6500000000001</v>
      </c>
      <c r="E201" s="26">
        <f t="shared" ca="1" si="17"/>
        <v>7260.92</v>
      </c>
      <c r="F201" s="26"/>
      <c r="G201" s="26">
        <f t="shared" ca="1" si="14"/>
        <v>374300.45</v>
      </c>
      <c r="H201" s="2"/>
    </row>
    <row r="202" spans="1:8" x14ac:dyDescent="0.2">
      <c r="A202" s="8">
        <f t="shared" ca="1" si="15"/>
        <v>175</v>
      </c>
      <c r="B202" s="73">
        <f t="shared" ca="1" si="16"/>
        <v>78.147716894976384</v>
      </c>
      <c r="C202" s="28">
        <f t="shared" ca="1" si="12"/>
        <v>52994</v>
      </c>
      <c r="D202" s="26">
        <f t="shared" ca="1" si="13"/>
        <v>1247.67</v>
      </c>
      <c r="E202" s="26">
        <f t="shared" ca="1" si="17"/>
        <v>7276.05</v>
      </c>
      <c r="F202" s="26"/>
      <c r="G202" s="26">
        <f t="shared" ca="1" si="14"/>
        <v>368272.07</v>
      </c>
      <c r="H202" s="2"/>
    </row>
    <row r="203" spans="1:8" x14ac:dyDescent="0.2">
      <c r="A203" s="8">
        <f t="shared" ca="1" si="15"/>
        <v>176</v>
      </c>
      <c r="B203" s="73">
        <f t="shared" ca="1" si="16"/>
        <v>78.231050228309712</v>
      </c>
      <c r="C203" s="28">
        <f t="shared" ca="1" si="12"/>
        <v>53022</v>
      </c>
      <c r="D203" s="26">
        <f t="shared" ca="1" si="13"/>
        <v>1227.57</v>
      </c>
      <c r="E203" s="26">
        <f t="shared" ca="1" si="17"/>
        <v>7291.21</v>
      </c>
      <c r="F203" s="26"/>
      <c r="G203" s="26">
        <f t="shared" ca="1" si="14"/>
        <v>362208.43</v>
      </c>
      <c r="H203" s="2"/>
    </row>
    <row r="204" spans="1:8" x14ac:dyDescent="0.2">
      <c r="A204" s="8">
        <f t="shared" ca="1" si="15"/>
        <v>177</v>
      </c>
      <c r="B204" s="73">
        <f t="shared" ca="1" si="16"/>
        <v>78.314383561643041</v>
      </c>
      <c r="C204" s="28">
        <f t="shared" ca="1" si="12"/>
        <v>53053</v>
      </c>
      <c r="D204" s="26">
        <f t="shared" ca="1" si="13"/>
        <v>1207.3599999999999</v>
      </c>
      <c r="E204" s="26">
        <f t="shared" ca="1" si="17"/>
        <v>7306.4</v>
      </c>
      <c r="F204" s="26"/>
      <c r="G204" s="26">
        <f t="shared" ca="1" si="14"/>
        <v>356109.39</v>
      </c>
      <c r="H204" s="2"/>
    </row>
    <row r="205" spans="1:8" x14ac:dyDescent="0.2">
      <c r="A205" s="8">
        <f t="shared" ca="1" si="15"/>
        <v>178</v>
      </c>
      <c r="B205" s="73">
        <f t="shared" ca="1" si="16"/>
        <v>78.397716894976369</v>
      </c>
      <c r="C205" s="28">
        <f t="shared" ca="1" si="12"/>
        <v>53083</v>
      </c>
      <c r="D205" s="26">
        <f t="shared" ca="1" si="13"/>
        <v>1187.03</v>
      </c>
      <c r="E205" s="26">
        <f t="shared" ca="1" si="17"/>
        <v>7321.62</v>
      </c>
      <c r="F205" s="26"/>
      <c r="G205" s="26">
        <f t="shared" ca="1" si="14"/>
        <v>349974.8</v>
      </c>
      <c r="H205" s="2"/>
    </row>
    <row r="206" spans="1:8" x14ac:dyDescent="0.2">
      <c r="A206" s="8">
        <f t="shared" ca="1" si="15"/>
        <v>179</v>
      </c>
      <c r="B206" s="73">
        <f t="shared" ca="1" si="16"/>
        <v>78.481050228309698</v>
      </c>
      <c r="C206" s="28">
        <f t="shared" ca="1" si="12"/>
        <v>53114</v>
      </c>
      <c r="D206" s="26">
        <f t="shared" ca="1" si="13"/>
        <v>1166.58</v>
      </c>
      <c r="E206" s="26">
        <f t="shared" ca="1" si="17"/>
        <v>7336.87</v>
      </c>
      <c r="F206" s="26"/>
      <c r="G206" s="26">
        <f t="shared" ca="1" si="14"/>
        <v>343804.51</v>
      </c>
      <c r="H206" s="2"/>
    </row>
    <row r="207" spans="1:8" x14ac:dyDescent="0.2">
      <c r="A207" s="8">
        <f t="shared" ca="1" si="15"/>
        <v>180</v>
      </c>
      <c r="B207" s="73">
        <f t="shared" ca="1" si="16"/>
        <v>78.564383561643027</v>
      </c>
      <c r="C207" s="28">
        <f t="shared" ca="1" si="12"/>
        <v>53144</v>
      </c>
      <c r="D207" s="26">
        <f t="shared" ca="1" si="13"/>
        <v>1146.02</v>
      </c>
      <c r="E207" s="26">
        <f t="shared" ca="1" si="17"/>
        <v>7352.16</v>
      </c>
      <c r="F207" s="26"/>
      <c r="G207" s="26">
        <f t="shared" ca="1" si="14"/>
        <v>337598.37</v>
      </c>
      <c r="H207" s="2"/>
    </row>
    <row r="208" spans="1:8" x14ac:dyDescent="0.2">
      <c r="A208" s="8">
        <f t="shared" ca="1" si="15"/>
        <v>181</v>
      </c>
      <c r="B208" s="73">
        <f t="shared" ca="1" si="16"/>
        <v>78.647716894976355</v>
      </c>
      <c r="C208" s="28">
        <f t="shared" ca="1" si="12"/>
        <v>53175</v>
      </c>
      <c r="D208" s="26">
        <f t="shared" ca="1" si="13"/>
        <v>1125.33</v>
      </c>
      <c r="E208" s="26">
        <f t="shared" ca="1" si="17"/>
        <v>7367.48</v>
      </c>
      <c r="F208" s="26"/>
      <c r="G208" s="26">
        <f t="shared" ca="1" si="14"/>
        <v>331356.21999999997</v>
      </c>
      <c r="H208" s="2"/>
    </row>
    <row r="209" spans="1:8" x14ac:dyDescent="0.2">
      <c r="A209" s="8">
        <f t="shared" ca="1" si="15"/>
        <v>182</v>
      </c>
      <c r="B209" s="73">
        <f t="shared" ca="1" si="16"/>
        <v>78.731050228309684</v>
      </c>
      <c r="C209" s="28">
        <f t="shared" ca="1" si="12"/>
        <v>53206</v>
      </c>
      <c r="D209" s="26">
        <f t="shared" ca="1" si="13"/>
        <v>1104.52</v>
      </c>
      <c r="E209" s="26">
        <f t="shared" ca="1" si="17"/>
        <v>7382.83</v>
      </c>
      <c r="F209" s="26"/>
      <c r="G209" s="26">
        <f t="shared" ca="1" si="14"/>
        <v>325077.90999999997</v>
      </c>
      <c r="H209" s="2"/>
    </row>
    <row r="210" spans="1:8" x14ac:dyDescent="0.2">
      <c r="A210" s="8">
        <f t="shared" ca="1" si="15"/>
        <v>183</v>
      </c>
      <c r="B210" s="73">
        <f t="shared" ca="1" si="16"/>
        <v>78.814383561643012</v>
      </c>
      <c r="C210" s="28">
        <f t="shared" ca="1" si="12"/>
        <v>53236</v>
      </c>
      <c r="D210" s="26">
        <f t="shared" ca="1" si="13"/>
        <v>1083.5899999999999</v>
      </c>
      <c r="E210" s="26">
        <f t="shared" ca="1" si="17"/>
        <v>7398.21</v>
      </c>
      <c r="F210" s="26"/>
      <c r="G210" s="26">
        <f t="shared" ca="1" si="14"/>
        <v>318763.28999999998</v>
      </c>
      <c r="H210" s="2"/>
    </row>
    <row r="211" spans="1:8" x14ac:dyDescent="0.2">
      <c r="A211" s="8">
        <f t="shared" ca="1" si="15"/>
        <v>184</v>
      </c>
      <c r="B211" s="73">
        <f t="shared" ca="1" si="16"/>
        <v>78.897716894976341</v>
      </c>
      <c r="C211" s="28">
        <f t="shared" ca="1" si="12"/>
        <v>53267</v>
      </c>
      <c r="D211" s="26">
        <f t="shared" ca="1" si="13"/>
        <v>1062.54</v>
      </c>
      <c r="E211" s="26">
        <f t="shared" ca="1" si="17"/>
        <v>7413.62</v>
      </c>
      <c r="F211" s="26"/>
      <c r="G211" s="26">
        <f t="shared" ca="1" si="14"/>
        <v>312412.21000000002</v>
      </c>
      <c r="H211" s="2"/>
    </row>
    <row r="212" spans="1:8" x14ac:dyDescent="0.2">
      <c r="A212" s="8">
        <f t="shared" ca="1" si="15"/>
        <v>185</v>
      </c>
      <c r="B212" s="73">
        <f t="shared" ca="1" si="16"/>
        <v>78.98105022830967</v>
      </c>
      <c r="C212" s="28">
        <f t="shared" ca="1" si="12"/>
        <v>53297</v>
      </c>
      <c r="D212" s="26">
        <f t="shared" ca="1" si="13"/>
        <v>1041.3699999999999</v>
      </c>
      <c r="E212" s="26">
        <f t="shared" ca="1" si="17"/>
        <v>7429.07</v>
      </c>
      <c r="F212" s="26"/>
      <c r="G212" s="26">
        <f t="shared" ca="1" si="14"/>
        <v>306024.51</v>
      </c>
      <c r="H212" s="2"/>
    </row>
    <row r="213" spans="1:8" x14ac:dyDescent="0.2">
      <c r="A213" s="8">
        <f t="shared" ca="1" si="15"/>
        <v>186</v>
      </c>
      <c r="B213" s="73">
        <f t="shared" ca="1" si="16"/>
        <v>79.064383561642998</v>
      </c>
      <c r="C213" s="28">
        <f t="shared" ca="1" si="12"/>
        <v>53328</v>
      </c>
      <c r="D213" s="26">
        <f t="shared" ca="1" si="13"/>
        <v>1020.08</v>
      </c>
      <c r="E213" s="26">
        <f t="shared" ca="1" si="17"/>
        <v>7444.55</v>
      </c>
      <c r="F213" s="26"/>
      <c r="G213" s="26">
        <f t="shared" ca="1" si="14"/>
        <v>299600.03999999998</v>
      </c>
      <c r="H213" s="2"/>
    </row>
    <row r="214" spans="1:8" x14ac:dyDescent="0.2">
      <c r="A214" s="8">
        <f t="shared" ca="1" si="15"/>
        <v>187</v>
      </c>
      <c r="B214" s="73">
        <f t="shared" ca="1" si="16"/>
        <v>79.147716894976327</v>
      </c>
      <c r="C214" s="28">
        <f t="shared" ca="1" si="12"/>
        <v>53359</v>
      </c>
      <c r="D214" s="26">
        <f t="shared" ca="1" si="13"/>
        <v>998.67</v>
      </c>
      <c r="E214" s="26">
        <f t="shared" ca="1" si="17"/>
        <v>7460.06</v>
      </c>
      <c r="F214" s="26"/>
      <c r="G214" s="26">
        <f t="shared" ca="1" si="14"/>
        <v>293138.65000000002</v>
      </c>
      <c r="H214" s="2"/>
    </row>
    <row r="215" spans="1:8" x14ac:dyDescent="0.2">
      <c r="A215" s="8">
        <f t="shared" ca="1" si="15"/>
        <v>188</v>
      </c>
      <c r="B215" s="73">
        <f t="shared" ca="1" si="16"/>
        <v>79.231050228309655</v>
      </c>
      <c r="C215" s="28">
        <f t="shared" ca="1" si="12"/>
        <v>53387</v>
      </c>
      <c r="D215" s="26">
        <f t="shared" ca="1" si="13"/>
        <v>977.13</v>
      </c>
      <c r="E215" s="26">
        <f t="shared" ca="1" si="17"/>
        <v>7475.6</v>
      </c>
      <c r="F215" s="26"/>
      <c r="G215" s="26">
        <f t="shared" ca="1" si="14"/>
        <v>286640.18</v>
      </c>
      <c r="H215" s="2"/>
    </row>
    <row r="216" spans="1:8" x14ac:dyDescent="0.2">
      <c r="A216" s="8">
        <f t="shared" ca="1" si="15"/>
        <v>189</v>
      </c>
      <c r="B216" s="73">
        <f t="shared" ca="1" si="16"/>
        <v>79.314383561642984</v>
      </c>
      <c r="C216" s="28">
        <f t="shared" ca="1" si="12"/>
        <v>53418</v>
      </c>
      <c r="D216" s="26">
        <f t="shared" ca="1" si="13"/>
        <v>955.47</v>
      </c>
      <c r="E216" s="26">
        <f t="shared" ca="1" si="17"/>
        <v>7491.17</v>
      </c>
      <c r="F216" s="26"/>
      <c r="G216" s="26">
        <f t="shared" ca="1" si="14"/>
        <v>280104.48</v>
      </c>
      <c r="H216" s="2"/>
    </row>
    <row r="217" spans="1:8" x14ac:dyDescent="0.2">
      <c r="A217" s="8">
        <f t="shared" ca="1" si="15"/>
        <v>190</v>
      </c>
      <c r="B217" s="73">
        <f t="shared" ca="1" si="16"/>
        <v>79.397716894976313</v>
      </c>
      <c r="C217" s="28">
        <f t="shared" ca="1" si="12"/>
        <v>53448</v>
      </c>
      <c r="D217" s="26">
        <f t="shared" ca="1" si="13"/>
        <v>933.68</v>
      </c>
      <c r="E217" s="26">
        <f t="shared" ca="1" si="17"/>
        <v>7506.78</v>
      </c>
      <c r="F217" s="26"/>
      <c r="G217" s="26">
        <f t="shared" ca="1" si="14"/>
        <v>273531.38</v>
      </c>
      <c r="H217" s="2"/>
    </row>
    <row r="218" spans="1:8" x14ac:dyDescent="0.2">
      <c r="A218" s="8">
        <f t="shared" ca="1" si="15"/>
        <v>191</v>
      </c>
      <c r="B218" s="73">
        <f t="shared" ca="1" si="16"/>
        <v>79.481050228309641</v>
      </c>
      <c r="C218" s="28">
        <f t="shared" ca="1" si="12"/>
        <v>53479</v>
      </c>
      <c r="D218" s="26">
        <f t="shared" ca="1" si="13"/>
        <v>911.77</v>
      </c>
      <c r="E218" s="26">
        <f t="shared" ca="1" si="17"/>
        <v>7522.42</v>
      </c>
      <c r="F218" s="26"/>
      <c r="G218" s="26">
        <f t="shared" ca="1" si="14"/>
        <v>266920.73</v>
      </c>
      <c r="H218" s="2"/>
    </row>
    <row r="219" spans="1:8" x14ac:dyDescent="0.2">
      <c r="A219" s="8">
        <f t="shared" ca="1" si="15"/>
        <v>192</v>
      </c>
      <c r="B219" s="73">
        <f t="shared" ca="1" si="16"/>
        <v>79.56438356164297</v>
      </c>
      <c r="C219" s="28">
        <f t="shared" ca="1" si="12"/>
        <v>53509</v>
      </c>
      <c r="D219" s="26">
        <f t="shared" ca="1" si="13"/>
        <v>889.74</v>
      </c>
      <c r="E219" s="26">
        <f t="shared" ca="1" si="17"/>
        <v>7538.09</v>
      </c>
      <c r="F219" s="26"/>
      <c r="G219" s="26">
        <f t="shared" ca="1" si="14"/>
        <v>260272.38</v>
      </c>
      <c r="H219" s="2"/>
    </row>
    <row r="220" spans="1:8" x14ac:dyDescent="0.2">
      <c r="A220" s="8">
        <f t="shared" ca="1" si="15"/>
        <v>193</v>
      </c>
      <c r="B220" s="73">
        <f t="shared" ca="1" si="16"/>
        <v>79.647716894976298</v>
      </c>
      <c r="C220" s="28">
        <f t="shared" ref="C220:C283" ca="1" si="18">IF(ISERROR(A220),"",IF($D$10="Annually",EDATE(C219,12),EDATE(C219,1)))</f>
        <v>53540</v>
      </c>
      <c r="D220" s="26">
        <f t="shared" ref="D220:D283" ca="1" si="19">IF(ISERROR(A220),"",ROUND(G219*rper,2))</f>
        <v>867.57</v>
      </c>
      <c r="E220" s="26">
        <f t="shared" ca="1" si="17"/>
        <v>7553.79</v>
      </c>
      <c r="F220" s="26"/>
      <c r="G220" s="26">
        <f t="shared" ref="G220:G283" ca="1" si="20">IF(ISERROR(A220),"",ROUND(G219-E220-F220+D220,2))</f>
        <v>253586.16</v>
      </c>
      <c r="H220" s="2"/>
    </row>
    <row r="221" spans="1:8" x14ac:dyDescent="0.2">
      <c r="A221" s="8">
        <f t="shared" ref="A221:A284" ca="1" si="21">IF(OR(G220="",G220&lt;=0,B220&gt;110),NA(),A220+1)</f>
        <v>194</v>
      </c>
      <c r="B221" s="73">
        <f t="shared" ref="B221:B284" ca="1" si="22">IF(ISERROR(A221),NA(),B220+IF($D$10="Monthly",1/12,1))</f>
        <v>79.731050228309627</v>
      </c>
      <c r="C221" s="28">
        <f t="shared" ca="1" si="18"/>
        <v>53571</v>
      </c>
      <c r="D221" s="26">
        <f t="shared" ca="1" si="19"/>
        <v>845.29</v>
      </c>
      <c r="E221" s="26">
        <f t="shared" ref="E221:E284" ca="1" si="23">IF(ISERROR(A221),"",MIN(ROUND(G220+D221,2),ROUND((1+gper)*E220,2)))</f>
        <v>7569.53</v>
      </c>
      <c r="F221" s="26"/>
      <c r="G221" s="26">
        <f t="shared" ca="1" si="20"/>
        <v>246861.92</v>
      </c>
      <c r="H221" s="2"/>
    </row>
    <row r="222" spans="1:8" x14ac:dyDescent="0.2">
      <c r="A222" s="8">
        <f t="shared" ca="1" si="21"/>
        <v>195</v>
      </c>
      <c r="B222" s="73">
        <f t="shared" ca="1" si="22"/>
        <v>79.814383561642956</v>
      </c>
      <c r="C222" s="28">
        <f t="shared" ca="1" si="18"/>
        <v>53601</v>
      </c>
      <c r="D222" s="26">
        <f t="shared" ca="1" si="19"/>
        <v>822.87</v>
      </c>
      <c r="E222" s="26">
        <f t="shared" ca="1" si="23"/>
        <v>7585.3</v>
      </c>
      <c r="F222" s="26"/>
      <c r="G222" s="26">
        <f t="shared" ca="1" si="20"/>
        <v>240099.49</v>
      </c>
      <c r="H222" s="2"/>
    </row>
    <row r="223" spans="1:8" x14ac:dyDescent="0.2">
      <c r="A223" s="8">
        <f t="shared" ca="1" si="21"/>
        <v>196</v>
      </c>
      <c r="B223" s="73">
        <f t="shared" ca="1" si="22"/>
        <v>79.897716894976284</v>
      </c>
      <c r="C223" s="28">
        <f t="shared" ca="1" si="18"/>
        <v>53632</v>
      </c>
      <c r="D223" s="26">
        <f t="shared" ca="1" si="19"/>
        <v>800.33</v>
      </c>
      <c r="E223" s="26">
        <f t="shared" ca="1" si="23"/>
        <v>7601.1</v>
      </c>
      <c r="F223" s="26"/>
      <c r="G223" s="26">
        <f t="shared" ca="1" si="20"/>
        <v>233298.72</v>
      </c>
      <c r="H223" s="2"/>
    </row>
    <row r="224" spans="1:8" x14ac:dyDescent="0.2">
      <c r="A224" s="8">
        <f t="shared" ca="1" si="21"/>
        <v>197</v>
      </c>
      <c r="B224" s="73">
        <f t="shared" ca="1" si="22"/>
        <v>79.981050228309613</v>
      </c>
      <c r="C224" s="28">
        <f t="shared" ca="1" si="18"/>
        <v>53662</v>
      </c>
      <c r="D224" s="26">
        <f t="shared" ca="1" si="19"/>
        <v>777.66</v>
      </c>
      <c r="E224" s="26">
        <f t="shared" ca="1" si="23"/>
        <v>7616.94</v>
      </c>
      <c r="F224" s="26"/>
      <c r="G224" s="26">
        <f t="shared" ca="1" si="20"/>
        <v>226459.44</v>
      </c>
      <c r="H224" s="2"/>
    </row>
    <row r="225" spans="1:8" x14ac:dyDescent="0.2">
      <c r="A225" s="8">
        <f t="shared" ca="1" si="21"/>
        <v>198</v>
      </c>
      <c r="B225" s="73">
        <f t="shared" ca="1" si="22"/>
        <v>80.064383561642941</v>
      </c>
      <c r="C225" s="28">
        <f t="shared" ca="1" si="18"/>
        <v>53693</v>
      </c>
      <c r="D225" s="26">
        <f t="shared" ca="1" si="19"/>
        <v>754.86</v>
      </c>
      <c r="E225" s="26">
        <f t="shared" ca="1" si="23"/>
        <v>7632.81</v>
      </c>
      <c r="F225" s="26"/>
      <c r="G225" s="26">
        <f t="shared" ca="1" si="20"/>
        <v>219581.49</v>
      </c>
      <c r="H225" s="2"/>
    </row>
    <row r="226" spans="1:8" x14ac:dyDescent="0.2">
      <c r="A226" s="8">
        <f t="shared" ca="1" si="21"/>
        <v>199</v>
      </c>
      <c r="B226" s="73">
        <f t="shared" ca="1" si="22"/>
        <v>80.14771689497627</v>
      </c>
      <c r="C226" s="28">
        <f t="shared" ca="1" si="18"/>
        <v>53724</v>
      </c>
      <c r="D226" s="26">
        <f t="shared" ca="1" si="19"/>
        <v>731.94</v>
      </c>
      <c r="E226" s="26">
        <f t="shared" ca="1" si="23"/>
        <v>7648.71</v>
      </c>
      <c r="F226" s="26"/>
      <c r="G226" s="26">
        <f t="shared" ca="1" si="20"/>
        <v>212664.72</v>
      </c>
      <c r="H226" s="2"/>
    </row>
    <row r="227" spans="1:8" x14ac:dyDescent="0.2">
      <c r="A227" s="8">
        <f t="shared" ca="1" si="21"/>
        <v>200</v>
      </c>
      <c r="B227" s="73">
        <f t="shared" ca="1" si="22"/>
        <v>80.231050228309599</v>
      </c>
      <c r="C227" s="28">
        <f t="shared" ca="1" si="18"/>
        <v>53752</v>
      </c>
      <c r="D227" s="26">
        <f t="shared" ca="1" si="19"/>
        <v>708.88</v>
      </c>
      <c r="E227" s="26">
        <f t="shared" ca="1" si="23"/>
        <v>7664.64</v>
      </c>
      <c r="F227" s="26"/>
      <c r="G227" s="26">
        <f t="shared" ca="1" si="20"/>
        <v>205708.96</v>
      </c>
      <c r="H227" s="2"/>
    </row>
    <row r="228" spans="1:8" x14ac:dyDescent="0.2">
      <c r="A228" s="8">
        <f t="shared" ca="1" si="21"/>
        <v>201</v>
      </c>
      <c r="B228" s="73">
        <f t="shared" ca="1" si="22"/>
        <v>80.314383561642927</v>
      </c>
      <c r="C228" s="28">
        <f t="shared" ca="1" si="18"/>
        <v>53783</v>
      </c>
      <c r="D228" s="26">
        <f t="shared" ca="1" si="19"/>
        <v>685.7</v>
      </c>
      <c r="E228" s="26">
        <f t="shared" ca="1" si="23"/>
        <v>7680.61</v>
      </c>
      <c r="F228" s="26"/>
      <c r="G228" s="26">
        <f t="shared" ca="1" si="20"/>
        <v>198714.05</v>
      </c>
      <c r="H228" s="2"/>
    </row>
    <row r="229" spans="1:8" x14ac:dyDescent="0.2">
      <c r="A229" s="8">
        <f t="shared" ca="1" si="21"/>
        <v>202</v>
      </c>
      <c r="B229" s="73">
        <f t="shared" ca="1" si="22"/>
        <v>80.397716894976256</v>
      </c>
      <c r="C229" s="28">
        <f t="shared" ca="1" si="18"/>
        <v>53813</v>
      </c>
      <c r="D229" s="26">
        <f t="shared" ca="1" si="19"/>
        <v>662.38</v>
      </c>
      <c r="E229" s="26">
        <f t="shared" ca="1" si="23"/>
        <v>7696.61</v>
      </c>
      <c r="F229" s="26"/>
      <c r="G229" s="26">
        <f t="shared" ca="1" si="20"/>
        <v>191679.82</v>
      </c>
      <c r="H229" s="2"/>
    </row>
    <row r="230" spans="1:8" x14ac:dyDescent="0.2">
      <c r="A230" s="8">
        <f t="shared" ca="1" si="21"/>
        <v>203</v>
      </c>
      <c r="B230" s="73">
        <f t="shared" ca="1" si="22"/>
        <v>80.481050228309584</v>
      </c>
      <c r="C230" s="28">
        <f t="shared" ca="1" si="18"/>
        <v>53844</v>
      </c>
      <c r="D230" s="26">
        <f t="shared" ca="1" si="19"/>
        <v>638.92999999999995</v>
      </c>
      <c r="E230" s="26">
        <f t="shared" ca="1" si="23"/>
        <v>7712.64</v>
      </c>
      <c r="F230" s="26"/>
      <c r="G230" s="26">
        <f t="shared" ca="1" si="20"/>
        <v>184606.11</v>
      </c>
      <c r="H230" s="2"/>
    </row>
    <row r="231" spans="1:8" x14ac:dyDescent="0.2">
      <c r="A231" s="8">
        <f t="shared" ca="1" si="21"/>
        <v>204</v>
      </c>
      <c r="B231" s="73">
        <f t="shared" ca="1" si="22"/>
        <v>80.564383561642913</v>
      </c>
      <c r="C231" s="28">
        <f t="shared" ca="1" si="18"/>
        <v>53874</v>
      </c>
      <c r="D231" s="26">
        <f t="shared" ca="1" si="19"/>
        <v>615.35</v>
      </c>
      <c r="E231" s="26">
        <f t="shared" ca="1" si="23"/>
        <v>7728.71</v>
      </c>
      <c r="F231" s="26"/>
      <c r="G231" s="26">
        <f t="shared" ca="1" si="20"/>
        <v>177492.75</v>
      </c>
      <c r="H231" s="2"/>
    </row>
    <row r="232" spans="1:8" x14ac:dyDescent="0.2">
      <c r="A232" s="8">
        <f t="shared" ca="1" si="21"/>
        <v>205</v>
      </c>
      <c r="B232" s="73">
        <f t="shared" ca="1" si="22"/>
        <v>80.647716894976242</v>
      </c>
      <c r="C232" s="28">
        <f t="shared" ca="1" si="18"/>
        <v>53905</v>
      </c>
      <c r="D232" s="26">
        <f t="shared" ca="1" si="19"/>
        <v>591.64</v>
      </c>
      <c r="E232" s="26">
        <f t="shared" ca="1" si="23"/>
        <v>7744.81</v>
      </c>
      <c r="F232" s="26"/>
      <c r="G232" s="26">
        <f t="shared" ca="1" si="20"/>
        <v>170339.58</v>
      </c>
      <c r="H232" s="2"/>
    </row>
    <row r="233" spans="1:8" x14ac:dyDescent="0.2">
      <c r="A233" s="8">
        <f t="shared" ca="1" si="21"/>
        <v>206</v>
      </c>
      <c r="B233" s="73">
        <f t="shared" ca="1" si="22"/>
        <v>80.73105022830957</v>
      </c>
      <c r="C233" s="28">
        <f t="shared" ca="1" si="18"/>
        <v>53936</v>
      </c>
      <c r="D233" s="26">
        <f t="shared" ca="1" si="19"/>
        <v>567.79999999999995</v>
      </c>
      <c r="E233" s="26">
        <f t="shared" ca="1" si="23"/>
        <v>7760.95</v>
      </c>
      <c r="F233" s="26"/>
      <c r="G233" s="26">
        <f t="shared" ca="1" si="20"/>
        <v>163146.43</v>
      </c>
      <c r="H233" s="2"/>
    </row>
    <row r="234" spans="1:8" x14ac:dyDescent="0.2">
      <c r="A234" s="8">
        <f t="shared" ca="1" si="21"/>
        <v>207</v>
      </c>
      <c r="B234" s="73">
        <f t="shared" ca="1" si="22"/>
        <v>80.814383561642899</v>
      </c>
      <c r="C234" s="28">
        <f t="shared" ca="1" si="18"/>
        <v>53966</v>
      </c>
      <c r="D234" s="26">
        <f t="shared" ca="1" si="19"/>
        <v>543.82000000000005</v>
      </c>
      <c r="E234" s="26">
        <f t="shared" ca="1" si="23"/>
        <v>7777.12</v>
      </c>
      <c r="F234" s="26"/>
      <c r="G234" s="26">
        <f t="shared" ca="1" si="20"/>
        <v>155913.13</v>
      </c>
      <c r="H234" s="2"/>
    </row>
    <row r="235" spans="1:8" x14ac:dyDescent="0.2">
      <c r="A235" s="8">
        <f t="shared" ca="1" si="21"/>
        <v>208</v>
      </c>
      <c r="B235" s="73">
        <f t="shared" ca="1" si="22"/>
        <v>80.897716894976227</v>
      </c>
      <c r="C235" s="28">
        <f t="shared" ca="1" si="18"/>
        <v>53997</v>
      </c>
      <c r="D235" s="26">
        <f t="shared" ca="1" si="19"/>
        <v>519.71</v>
      </c>
      <c r="E235" s="26">
        <f t="shared" ca="1" si="23"/>
        <v>7793.32</v>
      </c>
      <c r="F235" s="26"/>
      <c r="G235" s="26">
        <f t="shared" ca="1" si="20"/>
        <v>148639.51999999999</v>
      </c>
      <c r="H235" s="2"/>
    </row>
    <row r="236" spans="1:8" x14ac:dyDescent="0.2">
      <c r="A236" s="8">
        <f t="shared" ca="1" si="21"/>
        <v>209</v>
      </c>
      <c r="B236" s="73">
        <f t="shared" ca="1" si="22"/>
        <v>80.981050228309556</v>
      </c>
      <c r="C236" s="28">
        <f t="shared" ca="1" si="18"/>
        <v>54027</v>
      </c>
      <c r="D236" s="26">
        <f t="shared" ca="1" si="19"/>
        <v>495.47</v>
      </c>
      <c r="E236" s="26">
        <f t="shared" ca="1" si="23"/>
        <v>7809.56</v>
      </c>
      <c r="F236" s="26"/>
      <c r="G236" s="26">
        <f t="shared" ca="1" si="20"/>
        <v>141325.43</v>
      </c>
      <c r="H236" s="2"/>
    </row>
    <row r="237" spans="1:8" x14ac:dyDescent="0.2">
      <c r="A237" s="8">
        <f t="shared" ca="1" si="21"/>
        <v>210</v>
      </c>
      <c r="B237" s="73">
        <f t="shared" ca="1" si="22"/>
        <v>81.064383561642885</v>
      </c>
      <c r="C237" s="28">
        <f t="shared" ca="1" si="18"/>
        <v>54058</v>
      </c>
      <c r="D237" s="26">
        <f t="shared" ca="1" si="19"/>
        <v>471.08</v>
      </c>
      <c r="E237" s="26">
        <f t="shared" ca="1" si="23"/>
        <v>7825.83</v>
      </c>
      <c r="F237" s="26"/>
      <c r="G237" s="26">
        <f t="shared" ca="1" si="20"/>
        <v>133970.68</v>
      </c>
      <c r="H237" s="2"/>
    </row>
    <row r="238" spans="1:8" x14ac:dyDescent="0.2">
      <c r="A238" s="8">
        <f t="shared" ca="1" si="21"/>
        <v>211</v>
      </c>
      <c r="B238" s="73">
        <f t="shared" ca="1" si="22"/>
        <v>81.147716894976213</v>
      </c>
      <c r="C238" s="28">
        <f t="shared" ca="1" si="18"/>
        <v>54089</v>
      </c>
      <c r="D238" s="26">
        <f t="shared" ca="1" si="19"/>
        <v>446.57</v>
      </c>
      <c r="E238" s="26">
        <f t="shared" ca="1" si="23"/>
        <v>7842.13</v>
      </c>
      <c r="F238" s="26"/>
      <c r="G238" s="26">
        <f t="shared" ca="1" si="20"/>
        <v>126575.12</v>
      </c>
      <c r="H238" s="2"/>
    </row>
    <row r="239" spans="1:8" x14ac:dyDescent="0.2">
      <c r="A239" s="8">
        <f t="shared" ca="1" si="21"/>
        <v>212</v>
      </c>
      <c r="B239" s="73">
        <f t="shared" ca="1" si="22"/>
        <v>81.231050228309542</v>
      </c>
      <c r="C239" s="28">
        <f t="shared" ca="1" si="18"/>
        <v>54118</v>
      </c>
      <c r="D239" s="26">
        <f t="shared" ca="1" si="19"/>
        <v>421.92</v>
      </c>
      <c r="E239" s="26">
        <f t="shared" ca="1" si="23"/>
        <v>7858.47</v>
      </c>
      <c r="F239" s="26"/>
      <c r="G239" s="26">
        <f t="shared" ca="1" si="20"/>
        <v>119138.57</v>
      </c>
      <c r="H239" s="2"/>
    </row>
    <row r="240" spans="1:8" x14ac:dyDescent="0.2">
      <c r="A240" s="8">
        <f t="shared" ca="1" si="21"/>
        <v>213</v>
      </c>
      <c r="B240" s="73">
        <f t="shared" ca="1" si="22"/>
        <v>81.31438356164287</v>
      </c>
      <c r="C240" s="28">
        <f t="shared" ca="1" si="18"/>
        <v>54149</v>
      </c>
      <c r="D240" s="26">
        <f t="shared" ca="1" si="19"/>
        <v>397.13</v>
      </c>
      <c r="E240" s="26">
        <f t="shared" ca="1" si="23"/>
        <v>7874.84</v>
      </c>
      <c r="F240" s="26"/>
      <c r="G240" s="26">
        <f t="shared" ca="1" si="20"/>
        <v>111660.86</v>
      </c>
      <c r="H240" s="2"/>
    </row>
    <row r="241" spans="1:8" x14ac:dyDescent="0.2">
      <c r="A241" s="8">
        <f t="shared" ca="1" si="21"/>
        <v>214</v>
      </c>
      <c r="B241" s="73">
        <f t="shared" ca="1" si="22"/>
        <v>81.397716894976199</v>
      </c>
      <c r="C241" s="28">
        <f t="shared" ca="1" si="18"/>
        <v>54179</v>
      </c>
      <c r="D241" s="26">
        <f t="shared" ca="1" si="19"/>
        <v>372.2</v>
      </c>
      <c r="E241" s="26">
        <f t="shared" ca="1" si="23"/>
        <v>7891.25</v>
      </c>
      <c r="F241" s="26"/>
      <c r="G241" s="26">
        <f t="shared" ca="1" si="20"/>
        <v>104141.81</v>
      </c>
      <c r="H241" s="2"/>
    </row>
    <row r="242" spans="1:8" x14ac:dyDescent="0.2">
      <c r="A242" s="8">
        <f t="shared" ca="1" si="21"/>
        <v>215</v>
      </c>
      <c r="B242" s="73">
        <f t="shared" ca="1" si="22"/>
        <v>81.481050228309527</v>
      </c>
      <c r="C242" s="28">
        <f t="shared" ca="1" si="18"/>
        <v>54210</v>
      </c>
      <c r="D242" s="26">
        <f t="shared" ca="1" si="19"/>
        <v>347.14</v>
      </c>
      <c r="E242" s="26">
        <f t="shared" ca="1" si="23"/>
        <v>7907.69</v>
      </c>
      <c r="F242" s="26"/>
      <c r="G242" s="26">
        <f t="shared" ca="1" si="20"/>
        <v>96581.26</v>
      </c>
      <c r="H242" s="2"/>
    </row>
    <row r="243" spans="1:8" x14ac:dyDescent="0.2">
      <c r="A243" s="8">
        <f t="shared" ca="1" si="21"/>
        <v>216</v>
      </c>
      <c r="B243" s="73">
        <f t="shared" ca="1" si="22"/>
        <v>81.564383561642856</v>
      </c>
      <c r="C243" s="28">
        <f t="shared" ca="1" si="18"/>
        <v>54240</v>
      </c>
      <c r="D243" s="26">
        <f t="shared" ca="1" si="19"/>
        <v>321.94</v>
      </c>
      <c r="E243" s="26">
        <f t="shared" ca="1" si="23"/>
        <v>7924.16</v>
      </c>
      <c r="F243" s="26"/>
      <c r="G243" s="26">
        <f t="shared" ca="1" si="20"/>
        <v>88979.04</v>
      </c>
      <c r="H243" s="2"/>
    </row>
    <row r="244" spans="1:8" x14ac:dyDescent="0.2">
      <c r="A244" s="8">
        <f t="shared" ca="1" si="21"/>
        <v>217</v>
      </c>
      <c r="B244" s="73">
        <f t="shared" ca="1" si="22"/>
        <v>81.647716894976185</v>
      </c>
      <c r="C244" s="28">
        <f t="shared" ca="1" si="18"/>
        <v>54271</v>
      </c>
      <c r="D244" s="26">
        <f t="shared" ca="1" si="19"/>
        <v>296.60000000000002</v>
      </c>
      <c r="E244" s="26">
        <f t="shared" ca="1" si="23"/>
        <v>7940.67</v>
      </c>
      <c r="F244" s="26"/>
      <c r="G244" s="26">
        <f t="shared" ca="1" si="20"/>
        <v>81334.97</v>
      </c>
      <c r="H244" s="2"/>
    </row>
    <row r="245" spans="1:8" x14ac:dyDescent="0.2">
      <c r="A245" s="8">
        <f t="shared" ca="1" si="21"/>
        <v>218</v>
      </c>
      <c r="B245" s="73">
        <f t="shared" ca="1" si="22"/>
        <v>81.731050228309513</v>
      </c>
      <c r="C245" s="28">
        <f t="shared" ca="1" si="18"/>
        <v>54302</v>
      </c>
      <c r="D245" s="26">
        <f t="shared" ca="1" si="19"/>
        <v>271.12</v>
      </c>
      <c r="E245" s="26">
        <f t="shared" ca="1" si="23"/>
        <v>7957.21</v>
      </c>
      <c r="F245" s="26"/>
      <c r="G245" s="26">
        <f t="shared" ca="1" si="20"/>
        <v>73648.88</v>
      </c>
      <c r="H245" s="2"/>
    </row>
    <row r="246" spans="1:8" x14ac:dyDescent="0.2">
      <c r="A246" s="8">
        <f t="shared" ca="1" si="21"/>
        <v>219</v>
      </c>
      <c r="B246" s="73">
        <f t="shared" ca="1" si="22"/>
        <v>81.814383561642842</v>
      </c>
      <c r="C246" s="28">
        <f t="shared" ca="1" si="18"/>
        <v>54332</v>
      </c>
      <c r="D246" s="26">
        <f t="shared" ca="1" si="19"/>
        <v>245.5</v>
      </c>
      <c r="E246" s="26">
        <f t="shared" ca="1" si="23"/>
        <v>7973.79</v>
      </c>
      <c r="F246" s="26"/>
      <c r="G246" s="26">
        <f t="shared" ca="1" si="20"/>
        <v>65920.59</v>
      </c>
      <c r="H246" s="2"/>
    </row>
    <row r="247" spans="1:8" x14ac:dyDescent="0.2">
      <c r="A247" s="8">
        <f t="shared" ca="1" si="21"/>
        <v>220</v>
      </c>
      <c r="B247" s="73">
        <f t="shared" ca="1" si="22"/>
        <v>81.89771689497617</v>
      </c>
      <c r="C247" s="28">
        <f t="shared" ca="1" si="18"/>
        <v>54363</v>
      </c>
      <c r="D247" s="26">
        <f t="shared" ca="1" si="19"/>
        <v>219.74</v>
      </c>
      <c r="E247" s="26">
        <f t="shared" ca="1" si="23"/>
        <v>7990.4</v>
      </c>
      <c r="F247" s="26"/>
      <c r="G247" s="26">
        <f t="shared" ca="1" si="20"/>
        <v>58149.93</v>
      </c>
      <c r="H247" s="2"/>
    </row>
    <row r="248" spans="1:8" x14ac:dyDescent="0.2">
      <c r="A248" s="8">
        <f t="shared" ca="1" si="21"/>
        <v>221</v>
      </c>
      <c r="B248" s="73">
        <f t="shared" ca="1" si="22"/>
        <v>81.981050228309499</v>
      </c>
      <c r="C248" s="28">
        <f t="shared" ca="1" si="18"/>
        <v>54393</v>
      </c>
      <c r="D248" s="26">
        <f t="shared" ca="1" si="19"/>
        <v>193.83</v>
      </c>
      <c r="E248" s="26">
        <f t="shared" ca="1" si="23"/>
        <v>8007.05</v>
      </c>
      <c r="F248" s="26"/>
      <c r="G248" s="26">
        <f t="shared" ca="1" si="20"/>
        <v>50336.71</v>
      </c>
      <c r="H248" s="2"/>
    </row>
    <row r="249" spans="1:8" x14ac:dyDescent="0.2">
      <c r="A249" s="8">
        <f t="shared" ca="1" si="21"/>
        <v>222</v>
      </c>
      <c r="B249" s="73">
        <f t="shared" ca="1" si="22"/>
        <v>82.064383561642828</v>
      </c>
      <c r="C249" s="28">
        <f t="shared" ca="1" si="18"/>
        <v>54424</v>
      </c>
      <c r="D249" s="26">
        <f t="shared" ca="1" si="19"/>
        <v>167.79</v>
      </c>
      <c r="E249" s="26">
        <f t="shared" ca="1" si="23"/>
        <v>8023.73</v>
      </c>
      <c r="F249" s="26"/>
      <c r="G249" s="26">
        <f t="shared" ca="1" si="20"/>
        <v>42480.77</v>
      </c>
      <c r="H249" s="2"/>
    </row>
    <row r="250" spans="1:8" x14ac:dyDescent="0.2">
      <c r="A250" s="8">
        <f t="shared" ca="1" si="21"/>
        <v>223</v>
      </c>
      <c r="B250" s="73">
        <f t="shared" ca="1" si="22"/>
        <v>82.147716894976156</v>
      </c>
      <c r="C250" s="28">
        <f t="shared" ca="1" si="18"/>
        <v>54455</v>
      </c>
      <c r="D250" s="26">
        <f t="shared" ca="1" si="19"/>
        <v>141.6</v>
      </c>
      <c r="E250" s="26">
        <f t="shared" ca="1" si="23"/>
        <v>8040.45</v>
      </c>
      <c r="F250" s="26"/>
      <c r="G250" s="26">
        <f t="shared" ca="1" si="20"/>
        <v>34581.919999999998</v>
      </c>
      <c r="H250" s="2"/>
    </row>
    <row r="251" spans="1:8" x14ac:dyDescent="0.2">
      <c r="A251" s="8">
        <f t="shared" ca="1" si="21"/>
        <v>224</v>
      </c>
      <c r="B251" s="73">
        <f t="shared" ca="1" si="22"/>
        <v>82.231050228309485</v>
      </c>
      <c r="C251" s="28">
        <f t="shared" ca="1" si="18"/>
        <v>54483</v>
      </c>
      <c r="D251" s="26">
        <f t="shared" ca="1" si="19"/>
        <v>115.27</v>
      </c>
      <c r="E251" s="26">
        <f t="shared" ca="1" si="23"/>
        <v>8057.2</v>
      </c>
      <c r="F251" s="26"/>
      <c r="G251" s="26">
        <f t="shared" ca="1" si="20"/>
        <v>26639.99</v>
      </c>
      <c r="H251" s="2"/>
    </row>
    <row r="252" spans="1:8" x14ac:dyDescent="0.2">
      <c r="A252" s="8">
        <f t="shared" ca="1" si="21"/>
        <v>225</v>
      </c>
      <c r="B252" s="73">
        <f t="shared" ca="1" si="22"/>
        <v>82.314383561642813</v>
      </c>
      <c r="C252" s="28">
        <f t="shared" ca="1" si="18"/>
        <v>54514</v>
      </c>
      <c r="D252" s="26">
        <f t="shared" ca="1" si="19"/>
        <v>88.8</v>
      </c>
      <c r="E252" s="26">
        <f t="shared" ca="1" si="23"/>
        <v>8073.99</v>
      </c>
      <c r="F252" s="26"/>
      <c r="G252" s="26">
        <f t="shared" ca="1" si="20"/>
        <v>18654.8</v>
      </c>
      <c r="H252" s="2"/>
    </row>
    <row r="253" spans="1:8" x14ac:dyDescent="0.2">
      <c r="A253" s="8">
        <f t="shared" ca="1" si="21"/>
        <v>226</v>
      </c>
      <c r="B253" s="73">
        <f t="shared" ca="1" si="22"/>
        <v>82.397716894976142</v>
      </c>
      <c r="C253" s="28">
        <f t="shared" ca="1" si="18"/>
        <v>54544</v>
      </c>
      <c r="D253" s="26">
        <f t="shared" ca="1" si="19"/>
        <v>62.18</v>
      </c>
      <c r="E253" s="26">
        <f t="shared" ca="1" si="23"/>
        <v>8090.81</v>
      </c>
      <c r="F253" s="26"/>
      <c r="G253" s="26">
        <f t="shared" ca="1" si="20"/>
        <v>10626.17</v>
      </c>
      <c r="H253" s="2"/>
    </row>
    <row r="254" spans="1:8" x14ac:dyDescent="0.2">
      <c r="A254" s="8">
        <f t="shared" ca="1" si="21"/>
        <v>227</v>
      </c>
      <c r="B254" s="73">
        <f t="shared" ca="1" si="22"/>
        <v>82.481050228309471</v>
      </c>
      <c r="C254" s="28">
        <f t="shared" ca="1" si="18"/>
        <v>54575</v>
      </c>
      <c r="D254" s="26">
        <f t="shared" ca="1" si="19"/>
        <v>35.42</v>
      </c>
      <c r="E254" s="26">
        <f t="shared" ca="1" si="23"/>
        <v>8107.67</v>
      </c>
      <c r="F254" s="26"/>
      <c r="G254" s="26">
        <f t="shared" ca="1" si="20"/>
        <v>2553.92</v>
      </c>
      <c r="H254" s="2"/>
    </row>
    <row r="255" spans="1:8" x14ac:dyDescent="0.2">
      <c r="A255" s="8">
        <f t="shared" ca="1" si="21"/>
        <v>228</v>
      </c>
      <c r="B255" s="73">
        <f t="shared" ca="1" si="22"/>
        <v>82.564383561642799</v>
      </c>
      <c r="C255" s="28">
        <f t="shared" ca="1" si="18"/>
        <v>54605</v>
      </c>
      <c r="D255" s="26">
        <f t="shared" ca="1" si="19"/>
        <v>8.51</v>
      </c>
      <c r="E255" s="26">
        <f t="shared" ca="1" si="23"/>
        <v>2562.4299999999998</v>
      </c>
      <c r="F255" s="26"/>
      <c r="G255" s="26">
        <f t="shared" ca="1" si="20"/>
        <v>0</v>
      </c>
      <c r="H255" s="2"/>
    </row>
    <row r="256" spans="1:8" x14ac:dyDescent="0.2">
      <c r="A256" s="8" t="e">
        <f t="shared" ca="1" si="21"/>
        <v>#N/A</v>
      </c>
      <c r="B256" s="73" t="e">
        <f t="shared" ca="1" si="22"/>
        <v>#N/A</v>
      </c>
      <c r="C256" s="28" t="str">
        <f t="shared" ca="1" si="18"/>
        <v/>
      </c>
      <c r="D256" s="26" t="str">
        <f t="shared" ca="1" si="19"/>
        <v/>
      </c>
      <c r="E256" s="26" t="str">
        <f t="shared" ca="1" si="23"/>
        <v/>
      </c>
      <c r="F256" s="26"/>
      <c r="G256" s="26" t="str">
        <f t="shared" ca="1" si="20"/>
        <v/>
      </c>
      <c r="H256" s="2"/>
    </row>
    <row r="257" spans="1:8" x14ac:dyDescent="0.2">
      <c r="A257" s="8" t="e">
        <f t="shared" ca="1" si="21"/>
        <v>#N/A</v>
      </c>
      <c r="B257" s="73" t="e">
        <f t="shared" ca="1" si="22"/>
        <v>#N/A</v>
      </c>
      <c r="C257" s="28" t="str">
        <f t="shared" ca="1" si="18"/>
        <v/>
      </c>
      <c r="D257" s="26" t="str">
        <f t="shared" ca="1" si="19"/>
        <v/>
      </c>
      <c r="E257" s="26" t="str">
        <f t="shared" ca="1" si="23"/>
        <v/>
      </c>
      <c r="F257" s="26"/>
      <c r="G257" s="26" t="str">
        <f t="shared" ca="1" si="20"/>
        <v/>
      </c>
      <c r="H257" s="2"/>
    </row>
    <row r="258" spans="1:8" x14ac:dyDescent="0.2">
      <c r="A258" s="8" t="e">
        <f t="shared" ca="1" si="21"/>
        <v>#N/A</v>
      </c>
      <c r="B258" s="73" t="e">
        <f t="shared" ca="1" si="22"/>
        <v>#N/A</v>
      </c>
      <c r="C258" s="28" t="str">
        <f t="shared" ca="1" si="18"/>
        <v/>
      </c>
      <c r="D258" s="26" t="str">
        <f t="shared" ca="1" si="19"/>
        <v/>
      </c>
      <c r="E258" s="26" t="str">
        <f t="shared" ca="1" si="23"/>
        <v/>
      </c>
      <c r="F258" s="26"/>
      <c r="G258" s="26" t="str">
        <f t="shared" ca="1" si="20"/>
        <v/>
      </c>
      <c r="H258" s="2"/>
    </row>
    <row r="259" spans="1:8" x14ac:dyDescent="0.2">
      <c r="A259" s="8" t="e">
        <f t="shared" ca="1" si="21"/>
        <v>#N/A</v>
      </c>
      <c r="B259" s="73" t="e">
        <f t="shared" ca="1" si="22"/>
        <v>#N/A</v>
      </c>
      <c r="C259" s="28" t="str">
        <f t="shared" ca="1" si="18"/>
        <v/>
      </c>
      <c r="D259" s="26" t="str">
        <f t="shared" ca="1" si="19"/>
        <v/>
      </c>
      <c r="E259" s="26" t="str">
        <f t="shared" ca="1" si="23"/>
        <v/>
      </c>
      <c r="F259" s="26"/>
      <c r="G259" s="26" t="str">
        <f t="shared" ca="1" si="20"/>
        <v/>
      </c>
      <c r="H259" s="2"/>
    </row>
    <row r="260" spans="1:8" x14ac:dyDescent="0.2">
      <c r="A260" s="8" t="e">
        <f t="shared" ca="1" si="21"/>
        <v>#N/A</v>
      </c>
      <c r="B260" s="73" t="e">
        <f t="shared" ca="1" si="22"/>
        <v>#N/A</v>
      </c>
      <c r="C260" s="28" t="str">
        <f t="shared" ca="1" si="18"/>
        <v/>
      </c>
      <c r="D260" s="26" t="str">
        <f t="shared" ca="1" si="19"/>
        <v/>
      </c>
      <c r="E260" s="26" t="str">
        <f t="shared" ca="1" si="23"/>
        <v/>
      </c>
      <c r="F260" s="26"/>
      <c r="G260" s="26" t="str">
        <f t="shared" ca="1" si="20"/>
        <v/>
      </c>
      <c r="H260" s="2"/>
    </row>
    <row r="261" spans="1:8" x14ac:dyDescent="0.2">
      <c r="A261" s="8" t="e">
        <f t="shared" ca="1" si="21"/>
        <v>#N/A</v>
      </c>
      <c r="B261" s="73" t="e">
        <f t="shared" ca="1" si="22"/>
        <v>#N/A</v>
      </c>
      <c r="C261" s="28" t="str">
        <f t="shared" ca="1" si="18"/>
        <v/>
      </c>
      <c r="D261" s="26" t="str">
        <f t="shared" ca="1" si="19"/>
        <v/>
      </c>
      <c r="E261" s="26" t="str">
        <f t="shared" ca="1" si="23"/>
        <v/>
      </c>
      <c r="F261" s="26"/>
      <c r="G261" s="26" t="str">
        <f t="shared" ca="1" si="20"/>
        <v/>
      </c>
      <c r="H261" s="2"/>
    </row>
    <row r="262" spans="1:8" x14ac:dyDescent="0.2">
      <c r="A262" s="8" t="e">
        <f t="shared" ca="1" si="21"/>
        <v>#N/A</v>
      </c>
      <c r="B262" s="73" t="e">
        <f t="shared" ca="1" si="22"/>
        <v>#N/A</v>
      </c>
      <c r="C262" s="28" t="str">
        <f t="shared" ca="1" si="18"/>
        <v/>
      </c>
      <c r="D262" s="26" t="str">
        <f t="shared" ca="1" si="19"/>
        <v/>
      </c>
      <c r="E262" s="26" t="str">
        <f t="shared" ca="1" si="23"/>
        <v/>
      </c>
      <c r="F262" s="26"/>
      <c r="G262" s="26" t="str">
        <f t="shared" ca="1" si="20"/>
        <v/>
      </c>
      <c r="H262" s="2"/>
    </row>
    <row r="263" spans="1:8" x14ac:dyDescent="0.2">
      <c r="A263" s="8" t="e">
        <f t="shared" ca="1" si="21"/>
        <v>#N/A</v>
      </c>
      <c r="B263" s="73" t="e">
        <f t="shared" ca="1" si="22"/>
        <v>#N/A</v>
      </c>
      <c r="C263" s="28" t="str">
        <f t="shared" ca="1" si="18"/>
        <v/>
      </c>
      <c r="D263" s="26" t="str">
        <f t="shared" ca="1" si="19"/>
        <v/>
      </c>
      <c r="E263" s="26" t="str">
        <f t="shared" ca="1" si="23"/>
        <v/>
      </c>
      <c r="F263" s="26"/>
      <c r="G263" s="26" t="str">
        <f t="shared" ca="1" si="20"/>
        <v/>
      </c>
      <c r="H263" s="2"/>
    </row>
    <row r="264" spans="1:8" x14ac:dyDescent="0.2">
      <c r="A264" s="8" t="e">
        <f t="shared" ca="1" si="21"/>
        <v>#N/A</v>
      </c>
      <c r="B264" s="73" t="e">
        <f t="shared" ca="1" si="22"/>
        <v>#N/A</v>
      </c>
      <c r="C264" s="28" t="str">
        <f t="shared" ca="1" si="18"/>
        <v/>
      </c>
      <c r="D264" s="26" t="str">
        <f t="shared" ca="1" si="19"/>
        <v/>
      </c>
      <c r="E264" s="26" t="str">
        <f t="shared" ca="1" si="23"/>
        <v/>
      </c>
      <c r="F264" s="26"/>
      <c r="G264" s="26" t="str">
        <f t="shared" ca="1" si="20"/>
        <v/>
      </c>
      <c r="H264" s="2"/>
    </row>
    <row r="265" spans="1:8" x14ac:dyDescent="0.2">
      <c r="A265" s="8" t="e">
        <f t="shared" ca="1" si="21"/>
        <v>#N/A</v>
      </c>
      <c r="B265" s="73" t="e">
        <f t="shared" ca="1" si="22"/>
        <v>#N/A</v>
      </c>
      <c r="C265" s="28" t="str">
        <f t="shared" ca="1" si="18"/>
        <v/>
      </c>
      <c r="D265" s="26" t="str">
        <f t="shared" ca="1" si="19"/>
        <v/>
      </c>
      <c r="E265" s="26" t="str">
        <f t="shared" ca="1" si="23"/>
        <v/>
      </c>
      <c r="F265" s="26"/>
      <c r="G265" s="26" t="str">
        <f t="shared" ca="1" si="20"/>
        <v/>
      </c>
      <c r="H265" s="2"/>
    </row>
    <row r="266" spans="1:8" x14ac:dyDescent="0.2">
      <c r="A266" s="8" t="e">
        <f t="shared" ca="1" si="21"/>
        <v>#N/A</v>
      </c>
      <c r="B266" s="73" t="e">
        <f t="shared" ca="1" si="22"/>
        <v>#N/A</v>
      </c>
      <c r="C266" s="28" t="str">
        <f t="shared" ca="1" si="18"/>
        <v/>
      </c>
      <c r="D266" s="26" t="str">
        <f t="shared" ca="1" si="19"/>
        <v/>
      </c>
      <c r="E266" s="26" t="str">
        <f t="shared" ca="1" si="23"/>
        <v/>
      </c>
      <c r="F266" s="26"/>
      <c r="G266" s="26" t="str">
        <f t="shared" ca="1" si="20"/>
        <v/>
      </c>
      <c r="H266" s="2"/>
    </row>
    <row r="267" spans="1:8" x14ac:dyDescent="0.2">
      <c r="A267" s="8" t="e">
        <f t="shared" ca="1" si="21"/>
        <v>#N/A</v>
      </c>
      <c r="B267" s="73" t="e">
        <f t="shared" ca="1" si="22"/>
        <v>#N/A</v>
      </c>
      <c r="C267" s="28" t="str">
        <f t="shared" ca="1" si="18"/>
        <v/>
      </c>
      <c r="D267" s="26" t="str">
        <f t="shared" ca="1" si="19"/>
        <v/>
      </c>
      <c r="E267" s="26" t="str">
        <f t="shared" ca="1" si="23"/>
        <v/>
      </c>
      <c r="F267" s="26"/>
      <c r="G267" s="26" t="str">
        <f t="shared" ca="1" si="20"/>
        <v/>
      </c>
      <c r="H267" s="2"/>
    </row>
    <row r="268" spans="1:8" x14ac:dyDescent="0.2">
      <c r="A268" s="8" t="e">
        <f t="shared" ca="1" si="21"/>
        <v>#N/A</v>
      </c>
      <c r="B268" s="73" t="e">
        <f t="shared" ca="1" si="22"/>
        <v>#N/A</v>
      </c>
      <c r="C268" s="28" t="str">
        <f t="shared" ca="1" si="18"/>
        <v/>
      </c>
      <c r="D268" s="26" t="str">
        <f t="shared" ca="1" si="19"/>
        <v/>
      </c>
      <c r="E268" s="26" t="str">
        <f t="shared" ca="1" si="23"/>
        <v/>
      </c>
      <c r="F268" s="26"/>
      <c r="G268" s="26" t="str">
        <f t="shared" ca="1" si="20"/>
        <v/>
      </c>
      <c r="H268" s="2"/>
    </row>
    <row r="269" spans="1:8" x14ac:dyDescent="0.2">
      <c r="A269" s="8" t="e">
        <f t="shared" ca="1" si="21"/>
        <v>#N/A</v>
      </c>
      <c r="B269" s="73" t="e">
        <f t="shared" ca="1" si="22"/>
        <v>#N/A</v>
      </c>
      <c r="C269" s="28" t="str">
        <f t="shared" ca="1" si="18"/>
        <v/>
      </c>
      <c r="D269" s="26" t="str">
        <f t="shared" ca="1" si="19"/>
        <v/>
      </c>
      <c r="E269" s="26" t="str">
        <f t="shared" ca="1" si="23"/>
        <v/>
      </c>
      <c r="F269" s="26"/>
      <c r="G269" s="26" t="str">
        <f t="shared" ca="1" si="20"/>
        <v/>
      </c>
      <c r="H269" s="2"/>
    </row>
    <row r="270" spans="1:8" x14ac:dyDescent="0.2">
      <c r="A270" s="8" t="e">
        <f t="shared" ca="1" si="21"/>
        <v>#N/A</v>
      </c>
      <c r="B270" s="73" t="e">
        <f t="shared" ca="1" si="22"/>
        <v>#N/A</v>
      </c>
      <c r="C270" s="28" t="str">
        <f t="shared" ca="1" si="18"/>
        <v/>
      </c>
      <c r="D270" s="26" t="str">
        <f t="shared" ca="1" si="19"/>
        <v/>
      </c>
      <c r="E270" s="26" t="str">
        <f t="shared" ca="1" si="23"/>
        <v/>
      </c>
      <c r="F270" s="26"/>
      <c r="G270" s="26" t="str">
        <f t="shared" ca="1" si="20"/>
        <v/>
      </c>
      <c r="H270" s="2"/>
    </row>
    <row r="271" spans="1:8" x14ac:dyDescent="0.2">
      <c r="A271" s="8" t="e">
        <f t="shared" ca="1" si="21"/>
        <v>#N/A</v>
      </c>
      <c r="B271" s="73" t="e">
        <f t="shared" ca="1" si="22"/>
        <v>#N/A</v>
      </c>
      <c r="C271" s="28" t="str">
        <f t="shared" ca="1" si="18"/>
        <v/>
      </c>
      <c r="D271" s="26" t="str">
        <f t="shared" ca="1" si="19"/>
        <v/>
      </c>
      <c r="E271" s="26" t="str">
        <f t="shared" ca="1" si="23"/>
        <v/>
      </c>
      <c r="F271" s="26"/>
      <c r="G271" s="26" t="str">
        <f t="shared" ca="1" si="20"/>
        <v/>
      </c>
      <c r="H271" s="2"/>
    </row>
    <row r="272" spans="1:8" x14ac:dyDescent="0.2">
      <c r="A272" s="8" t="e">
        <f t="shared" ca="1" si="21"/>
        <v>#N/A</v>
      </c>
      <c r="B272" s="73" t="e">
        <f t="shared" ca="1" si="22"/>
        <v>#N/A</v>
      </c>
      <c r="C272" s="28" t="str">
        <f t="shared" ca="1" si="18"/>
        <v/>
      </c>
      <c r="D272" s="26" t="str">
        <f t="shared" ca="1" si="19"/>
        <v/>
      </c>
      <c r="E272" s="26" t="str">
        <f t="shared" ca="1" si="23"/>
        <v/>
      </c>
      <c r="F272" s="26"/>
      <c r="G272" s="26" t="str">
        <f t="shared" ca="1" si="20"/>
        <v/>
      </c>
      <c r="H272" s="2"/>
    </row>
    <row r="273" spans="1:8" x14ac:dyDescent="0.2">
      <c r="A273" s="8" t="e">
        <f t="shared" ca="1" si="21"/>
        <v>#N/A</v>
      </c>
      <c r="B273" s="73" t="e">
        <f t="shared" ca="1" si="22"/>
        <v>#N/A</v>
      </c>
      <c r="C273" s="28" t="str">
        <f t="shared" ca="1" si="18"/>
        <v/>
      </c>
      <c r="D273" s="26" t="str">
        <f t="shared" ca="1" si="19"/>
        <v/>
      </c>
      <c r="E273" s="26" t="str">
        <f t="shared" ca="1" si="23"/>
        <v/>
      </c>
      <c r="F273" s="26"/>
      <c r="G273" s="26" t="str">
        <f t="shared" ca="1" si="20"/>
        <v/>
      </c>
      <c r="H273" s="2"/>
    </row>
    <row r="274" spans="1:8" x14ac:dyDescent="0.2">
      <c r="A274" s="8" t="e">
        <f t="shared" ca="1" si="21"/>
        <v>#N/A</v>
      </c>
      <c r="B274" s="73" t="e">
        <f t="shared" ca="1" si="22"/>
        <v>#N/A</v>
      </c>
      <c r="C274" s="28" t="str">
        <f t="shared" ca="1" si="18"/>
        <v/>
      </c>
      <c r="D274" s="26" t="str">
        <f t="shared" ca="1" si="19"/>
        <v/>
      </c>
      <c r="E274" s="26" t="str">
        <f t="shared" ca="1" si="23"/>
        <v/>
      </c>
      <c r="F274" s="26"/>
      <c r="G274" s="26" t="str">
        <f t="shared" ca="1" si="20"/>
        <v/>
      </c>
      <c r="H274" s="2"/>
    </row>
    <row r="275" spans="1:8" x14ac:dyDescent="0.2">
      <c r="A275" s="8" t="e">
        <f t="shared" ca="1" si="21"/>
        <v>#N/A</v>
      </c>
      <c r="B275" s="73" t="e">
        <f t="shared" ca="1" si="22"/>
        <v>#N/A</v>
      </c>
      <c r="C275" s="28" t="str">
        <f t="shared" ca="1" si="18"/>
        <v/>
      </c>
      <c r="D275" s="26" t="str">
        <f t="shared" ca="1" si="19"/>
        <v/>
      </c>
      <c r="E275" s="26" t="str">
        <f t="shared" ca="1" si="23"/>
        <v/>
      </c>
      <c r="F275" s="26"/>
      <c r="G275" s="26" t="str">
        <f t="shared" ca="1" si="20"/>
        <v/>
      </c>
      <c r="H275" s="2"/>
    </row>
    <row r="276" spans="1:8" x14ac:dyDescent="0.2">
      <c r="A276" s="8" t="e">
        <f t="shared" ca="1" si="21"/>
        <v>#N/A</v>
      </c>
      <c r="B276" s="73" t="e">
        <f t="shared" ca="1" si="22"/>
        <v>#N/A</v>
      </c>
      <c r="C276" s="28" t="str">
        <f t="shared" ca="1" si="18"/>
        <v/>
      </c>
      <c r="D276" s="26" t="str">
        <f t="shared" ca="1" si="19"/>
        <v/>
      </c>
      <c r="E276" s="26" t="str">
        <f t="shared" ca="1" si="23"/>
        <v/>
      </c>
      <c r="F276" s="26"/>
      <c r="G276" s="26" t="str">
        <f t="shared" ca="1" si="20"/>
        <v/>
      </c>
      <c r="H276" s="2"/>
    </row>
    <row r="277" spans="1:8" x14ac:dyDescent="0.2">
      <c r="A277" s="8" t="e">
        <f t="shared" ca="1" si="21"/>
        <v>#N/A</v>
      </c>
      <c r="B277" s="73" t="e">
        <f t="shared" ca="1" si="22"/>
        <v>#N/A</v>
      </c>
      <c r="C277" s="28" t="str">
        <f t="shared" ca="1" si="18"/>
        <v/>
      </c>
      <c r="D277" s="26" t="str">
        <f t="shared" ca="1" si="19"/>
        <v/>
      </c>
      <c r="E277" s="26" t="str">
        <f t="shared" ca="1" si="23"/>
        <v/>
      </c>
      <c r="F277" s="26"/>
      <c r="G277" s="26" t="str">
        <f t="shared" ca="1" si="20"/>
        <v/>
      </c>
      <c r="H277" s="2"/>
    </row>
    <row r="278" spans="1:8" x14ac:dyDescent="0.2">
      <c r="A278" s="8" t="e">
        <f t="shared" ca="1" si="21"/>
        <v>#N/A</v>
      </c>
      <c r="B278" s="73" t="e">
        <f t="shared" ca="1" si="22"/>
        <v>#N/A</v>
      </c>
      <c r="C278" s="28" t="str">
        <f t="shared" ca="1" si="18"/>
        <v/>
      </c>
      <c r="D278" s="26" t="str">
        <f t="shared" ca="1" si="19"/>
        <v/>
      </c>
      <c r="E278" s="26" t="str">
        <f t="shared" ca="1" si="23"/>
        <v/>
      </c>
      <c r="F278" s="26"/>
      <c r="G278" s="26" t="str">
        <f t="shared" ca="1" si="20"/>
        <v/>
      </c>
      <c r="H278" s="2"/>
    </row>
    <row r="279" spans="1:8" x14ac:dyDescent="0.2">
      <c r="A279" s="8" t="e">
        <f t="shared" ca="1" si="21"/>
        <v>#N/A</v>
      </c>
      <c r="B279" s="73" t="e">
        <f t="shared" ca="1" si="22"/>
        <v>#N/A</v>
      </c>
      <c r="C279" s="28" t="str">
        <f t="shared" ca="1" si="18"/>
        <v/>
      </c>
      <c r="D279" s="26" t="str">
        <f t="shared" ca="1" si="19"/>
        <v/>
      </c>
      <c r="E279" s="26" t="str">
        <f t="shared" ca="1" si="23"/>
        <v/>
      </c>
      <c r="F279" s="26"/>
      <c r="G279" s="26" t="str">
        <f t="shared" ca="1" si="20"/>
        <v/>
      </c>
      <c r="H279" s="2"/>
    </row>
    <row r="280" spans="1:8" x14ac:dyDescent="0.2">
      <c r="A280" s="8" t="e">
        <f t="shared" ca="1" si="21"/>
        <v>#N/A</v>
      </c>
      <c r="B280" s="73" t="e">
        <f t="shared" ca="1" si="22"/>
        <v>#N/A</v>
      </c>
      <c r="C280" s="28" t="str">
        <f t="shared" ca="1" si="18"/>
        <v/>
      </c>
      <c r="D280" s="26" t="str">
        <f t="shared" ca="1" si="19"/>
        <v/>
      </c>
      <c r="E280" s="26" t="str">
        <f t="shared" ca="1" si="23"/>
        <v/>
      </c>
      <c r="F280" s="26"/>
      <c r="G280" s="26" t="str">
        <f t="shared" ca="1" si="20"/>
        <v/>
      </c>
      <c r="H280" s="2"/>
    </row>
    <row r="281" spans="1:8" x14ac:dyDescent="0.2">
      <c r="A281" s="8" t="e">
        <f t="shared" ca="1" si="21"/>
        <v>#N/A</v>
      </c>
      <c r="B281" s="73" t="e">
        <f t="shared" ca="1" si="22"/>
        <v>#N/A</v>
      </c>
      <c r="C281" s="28" t="str">
        <f t="shared" ca="1" si="18"/>
        <v/>
      </c>
      <c r="D281" s="26" t="str">
        <f t="shared" ca="1" si="19"/>
        <v/>
      </c>
      <c r="E281" s="26" t="str">
        <f t="shared" ca="1" si="23"/>
        <v/>
      </c>
      <c r="F281" s="26"/>
      <c r="G281" s="26" t="str">
        <f t="shared" ca="1" si="20"/>
        <v/>
      </c>
      <c r="H281" s="2"/>
    </row>
    <row r="282" spans="1:8" x14ac:dyDescent="0.2">
      <c r="A282" s="8" t="e">
        <f t="shared" ca="1" si="21"/>
        <v>#N/A</v>
      </c>
      <c r="B282" s="73" t="e">
        <f t="shared" ca="1" si="22"/>
        <v>#N/A</v>
      </c>
      <c r="C282" s="28" t="str">
        <f t="shared" ca="1" si="18"/>
        <v/>
      </c>
      <c r="D282" s="26" t="str">
        <f t="shared" ca="1" si="19"/>
        <v/>
      </c>
      <c r="E282" s="26" t="str">
        <f t="shared" ca="1" si="23"/>
        <v/>
      </c>
      <c r="F282" s="26"/>
      <c r="G282" s="26" t="str">
        <f t="shared" ca="1" si="20"/>
        <v/>
      </c>
      <c r="H282" s="2"/>
    </row>
    <row r="283" spans="1:8" x14ac:dyDescent="0.2">
      <c r="A283" s="8" t="e">
        <f t="shared" ca="1" si="21"/>
        <v>#N/A</v>
      </c>
      <c r="B283" s="73" t="e">
        <f t="shared" ca="1" si="22"/>
        <v>#N/A</v>
      </c>
      <c r="C283" s="28" t="str">
        <f t="shared" ca="1" si="18"/>
        <v/>
      </c>
      <c r="D283" s="26" t="str">
        <f t="shared" ca="1" si="19"/>
        <v/>
      </c>
      <c r="E283" s="26" t="str">
        <f t="shared" ca="1" si="23"/>
        <v/>
      </c>
      <c r="F283" s="26"/>
      <c r="G283" s="26" t="str">
        <f t="shared" ca="1" si="20"/>
        <v/>
      </c>
      <c r="H283" s="2"/>
    </row>
    <row r="284" spans="1:8" x14ac:dyDescent="0.2">
      <c r="A284" s="8" t="e">
        <f t="shared" ca="1" si="21"/>
        <v>#N/A</v>
      </c>
      <c r="B284" s="73" t="e">
        <f t="shared" ca="1" si="22"/>
        <v>#N/A</v>
      </c>
      <c r="C284" s="28" t="str">
        <f t="shared" ref="C284:C347" ca="1" si="24">IF(ISERROR(A284),"",IF($D$10="Annually",EDATE(C283,12),EDATE(C283,1)))</f>
        <v/>
      </c>
      <c r="D284" s="26" t="str">
        <f t="shared" ref="D284:D347" ca="1" si="25">IF(ISERROR(A284),"",ROUND(G283*rper,2))</f>
        <v/>
      </c>
      <c r="E284" s="26" t="str">
        <f t="shared" ca="1" si="23"/>
        <v/>
      </c>
      <c r="F284" s="26"/>
      <c r="G284" s="26" t="str">
        <f t="shared" ref="G284:G347" ca="1" si="26">IF(ISERROR(A284),"",ROUND(G283-E284-F284+D284,2))</f>
        <v/>
      </c>
      <c r="H284" s="2"/>
    </row>
    <row r="285" spans="1:8" x14ac:dyDescent="0.2">
      <c r="A285" s="8" t="e">
        <f t="shared" ref="A285:A348" ca="1" si="27">IF(OR(G284="",G284&lt;=0,B284&gt;110),NA(),A284+1)</f>
        <v>#N/A</v>
      </c>
      <c r="B285" s="73" t="e">
        <f t="shared" ref="B285:B348" ca="1" si="28">IF(ISERROR(A285),NA(),B284+IF($D$10="Monthly",1/12,1))</f>
        <v>#N/A</v>
      </c>
      <c r="C285" s="28" t="str">
        <f t="shared" ca="1" si="24"/>
        <v/>
      </c>
      <c r="D285" s="26" t="str">
        <f t="shared" ca="1" si="25"/>
        <v/>
      </c>
      <c r="E285" s="26" t="str">
        <f t="shared" ref="E285:E348" ca="1" si="29">IF(ISERROR(A285),"",MIN(ROUND(G284+D285,2),ROUND((1+gper)*E284,2)))</f>
        <v/>
      </c>
      <c r="F285" s="26"/>
      <c r="G285" s="26" t="str">
        <f t="shared" ca="1" si="26"/>
        <v/>
      </c>
      <c r="H285" s="2"/>
    </row>
    <row r="286" spans="1:8" x14ac:dyDescent="0.2">
      <c r="A286" s="8" t="e">
        <f t="shared" ca="1" si="27"/>
        <v>#N/A</v>
      </c>
      <c r="B286" s="73" t="e">
        <f t="shared" ca="1" si="28"/>
        <v>#N/A</v>
      </c>
      <c r="C286" s="28" t="str">
        <f t="shared" ca="1" si="24"/>
        <v/>
      </c>
      <c r="D286" s="26" t="str">
        <f t="shared" ca="1" si="25"/>
        <v/>
      </c>
      <c r="E286" s="26" t="str">
        <f t="shared" ca="1" si="29"/>
        <v/>
      </c>
      <c r="F286" s="26"/>
      <c r="G286" s="26" t="str">
        <f t="shared" ca="1" si="26"/>
        <v/>
      </c>
      <c r="H286" s="2"/>
    </row>
    <row r="287" spans="1:8" x14ac:dyDescent="0.2">
      <c r="A287" s="8" t="e">
        <f t="shared" ca="1" si="27"/>
        <v>#N/A</v>
      </c>
      <c r="B287" s="73" t="e">
        <f t="shared" ca="1" si="28"/>
        <v>#N/A</v>
      </c>
      <c r="C287" s="28" t="str">
        <f t="shared" ca="1" si="24"/>
        <v/>
      </c>
      <c r="D287" s="26" t="str">
        <f t="shared" ca="1" si="25"/>
        <v/>
      </c>
      <c r="E287" s="26" t="str">
        <f t="shared" ca="1" si="29"/>
        <v/>
      </c>
      <c r="F287" s="26"/>
      <c r="G287" s="26" t="str">
        <f t="shared" ca="1" si="26"/>
        <v/>
      </c>
      <c r="H287" s="2"/>
    </row>
    <row r="288" spans="1:8" x14ac:dyDescent="0.2">
      <c r="A288" s="8" t="e">
        <f t="shared" ca="1" si="27"/>
        <v>#N/A</v>
      </c>
      <c r="B288" s="73" t="e">
        <f t="shared" ca="1" si="28"/>
        <v>#N/A</v>
      </c>
      <c r="C288" s="28" t="str">
        <f t="shared" ca="1" si="24"/>
        <v/>
      </c>
      <c r="D288" s="26" t="str">
        <f t="shared" ca="1" si="25"/>
        <v/>
      </c>
      <c r="E288" s="26" t="str">
        <f t="shared" ca="1" si="29"/>
        <v/>
      </c>
      <c r="F288" s="26"/>
      <c r="G288" s="26" t="str">
        <f t="shared" ca="1" si="26"/>
        <v/>
      </c>
      <c r="H288" s="2"/>
    </row>
    <row r="289" spans="1:8" x14ac:dyDescent="0.2">
      <c r="A289" s="8" t="e">
        <f t="shared" ca="1" si="27"/>
        <v>#N/A</v>
      </c>
      <c r="B289" s="73" t="e">
        <f t="shared" ca="1" si="28"/>
        <v>#N/A</v>
      </c>
      <c r="C289" s="28" t="str">
        <f t="shared" ca="1" si="24"/>
        <v/>
      </c>
      <c r="D289" s="26" t="str">
        <f t="shared" ca="1" si="25"/>
        <v/>
      </c>
      <c r="E289" s="26" t="str">
        <f t="shared" ca="1" si="29"/>
        <v/>
      </c>
      <c r="F289" s="26"/>
      <c r="G289" s="26" t="str">
        <f t="shared" ca="1" si="26"/>
        <v/>
      </c>
      <c r="H289" s="2"/>
    </row>
    <row r="290" spans="1:8" x14ac:dyDescent="0.2">
      <c r="A290" s="8" t="e">
        <f t="shared" ca="1" si="27"/>
        <v>#N/A</v>
      </c>
      <c r="B290" s="73" t="e">
        <f t="shared" ca="1" si="28"/>
        <v>#N/A</v>
      </c>
      <c r="C290" s="28" t="str">
        <f t="shared" ca="1" si="24"/>
        <v/>
      </c>
      <c r="D290" s="26" t="str">
        <f t="shared" ca="1" si="25"/>
        <v/>
      </c>
      <c r="E290" s="26" t="str">
        <f t="shared" ca="1" si="29"/>
        <v/>
      </c>
      <c r="F290" s="26"/>
      <c r="G290" s="26" t="str">
        <f t="shared" ca="1" si="26"/>
        <v/>
      </c>
      <c r="H290" s="2"/>
    </row>
    <row r="291" spans="1:8" x14ac:dyDescent="0.2">
      <c r="A291" s="8" t="e">
        <f t="shared" ca="1" si="27"/>
        <v>#N/A</v>
      </c>
      <c r="B291" s="73" t="e">
        <f t="shared" ca="1" si="28"/>
        <v>#N/A</v>
      </c>
      <c r="C291" s="28" t="str">
        <f t="shared" ca="1" si="24"/>
        <v/>
      </c>
      <c r="D291" s="26" t="str">
        <f t="shared" ca="1" si="25"/>
        <v/>
      </c>
      <c r="E291" s="26" t="str">
        <f t="shared" ca="1" si="29"/>
        <v/>
      </c>
      <c r="F291" s="26"/>
      <c r="G291" s="26" t="str">
        <f t="shared" ca="1" si="26"/>
        <v/>
      </c>
      <c r="H291" s="2"/>
    </row>
    <row r="292" spans="1:8" x14ac:dyDescent="0.2">
      <c r="A292" s="8" t="e">
        <f t="shared" ca="1" si="27"/>
        <v>#N/A</v>
      </c>
      <c r="B292" s="73" t="e">
        <f t="shared" ca="1" si="28"/>
        <v>#N/A</v>
      </c>
      <c r="C292" s="28" t="str">
        <f t="shared" ca="1" si="24"/>
        <v/>
      </c>
      <c r="D292" s="26" t="str">
        <f t="shared" ca="1" si="25"/>
        <v/>
      </c>
      <c r="E292" s="26" t="str">
        <f t="shared" ca="1" si="29"/>
        <v/>
      </c>
      <c r="F292" s="26"/>
      <c r="G292" s="26" t="str">
        <f t="shared" ca="1" si="26"/>
        <v/>
      </c>
      <c r="H292" s="2"/>
    </row>
    <row r="293" spans="1:8" x14ac:dyDescent="0.2">
      <c r="A293" s="8" t="e">
        <f t="shared" ca="1" si="27"/>
        <v>#N/A</v>
      </c>
      <c r="B293" s="73" t="e">
        <f t="shared" ca="1" si="28"/>
        <v>#N/A</v>
      </c>
      <c r="C293" s="28" t="str">
        <f t="shared" ca="1" si="24"/>
        <v/>
      </c>
      <c r="D293" s="26" t="str">
        <f t="shared" ca="1" si="25"/>
        <v/>
      </c>
      <c r="E293" s="26" t="str">
        <f t="shared" ca="1" si="29"/>
        <v/>
      </c>
      <c r="F293" s="26"/>
      <c r="G293" s="26" t="str">
        <f t="shared" ca="1" si="26"/>
        <v/>
      </c>
      <c r="H293" s="2"/>
    </row>
    <row r="294" spans="1:8" x14ac:dyDescent="0.2">
      <c r="A294" s="8" t="e">
        <f t="shared" ca="1" si="27"/>
        <v>#N/A</v>
      </c>
      <c r="B294" s="73" t="e">
        <f t="shared" ca="1" si="28"/>
        <v>#N/A</v>
      </c>
      <c r="C294" s="28" t="str">
        <f t="shared" ca="1" si="24"/>
        <v/>
      </c>
      <c r="D294" s="26" t="str">
        <f t="shared" ca="1" si="25"/>
        <v/>
      </c>
      <c r="E294" s="26" t="str">
        <f t="shared" ca="1" si="29"/>
        <v/>
      </c>
      <c r="F294" s="26"/>
      <c r="G294" s="26" t="str">
        <f t="shared" ca="1" si="26"/>
        <v/>
      </c>
      <c r="H294" s="2"/>
    </row>
    <row r="295" spans="1:8" x14ac:dyDescent="0.2">
      <c r="A295" s="8" t="e">
        <f t="shared" ca="1" si="27"/>
        <v>#N/A</v>
      </c>
      <c r="B295" s="73" t="e">
        <f t="shared" ca="1" si="28"/>
        <v>#N/A</v>
      </c>
      <c r="C295" s="28" t="str">
        <f t="shared" ca="1" si="24"/>
        <v/>
      </c>
      <c r="D295" s="26" t="str">
        <f t="shared" ca="1" si="25"/>
        <v/>
      </c>
      <c r="E295" s="26" t="str">
        <f t="shared" ca="1" si="29"/>
        <v/>
      </c>
      <c r="F295" s="26"/>
      <c r="G295" s="26" t="str">
        <f t="shared" ca="1" si="26"/>
        <v/>
      </c>
      <c r="H295" s="2"/>
    </row>
    <row r="296" spans="1:8" x14ac:dyDescent="0.2">
      <c r="A296" s="8" t="e">
        <f t="shared" ca="1" si="27"/>
        <v>#N/A</v>
      </c>
      <c r="B296" s="73" t="e">
        <f t="shared" ca="1" si="28"/>
        <v>#N/A</v>
      </c>
      <c r="C296" s="28" t="str">
        <f t="shared" ca="1" si="24"/>
        <v/>
      </c>
      <c r="D296" s="26" t="str">
        <f t="shared" ca="1" si="25"/>
        <v/>
      </c>
      <c r="E296" s="26" t="str">
        <f t="shared" ca="1" si="29"/>
        <v/>
      </c>
      <c r="F296" s="26"/>
      <c r="G296" s="26" t="str">
        <f t="shared" ca="1" si="26"/>
        <v/>
      </c>
      <c r="H296" s="2"/>
    </row>
    <row r="297" spans="1:8" x14ac:dyDescent="0.2">
      <c r="A297" s="8" t="e">
        <f t="shared" ca="1" si="27"/>
        <v>#N/A</v>
      </c>
      <c r="B297" s="73" t="e">
        <f t="shared" ca="1" si="28"/>
        <v>#N/A</v>
      </c>
      <c r="C297" s="28" t="str">
        <f t="shared" ca="1" si="24"/>
        <v/>
      </c>
      <c r="D297" s="26" t="str">
        <f t="shared" ca="1" si="25"/>
        <v/>
      </c>
      <c r="E297" s="26" t="str">
        <f t="shared" ca="1" si="29"/>
        <v/>
      </c>
      <c r="F297" s="26"/>
      <c r="G297" s="26" t="str">
        <f t="shared" ca="1" si="26"/>
        <v/>
      </c>
      <c r="H297" s="2"/>
    </row>
    <row r="298" spans="1:8" x14ac:dyDescent="0.2">
      <c r="A298" s="8" t="e">
        <f t="shared" ca="1" si="27"/>
        <v>#N/A</v>
      </c>
      <c r="B298" s="73" t="e">
        <f t="shared" ca="1" si="28"/>
        <v>#N/A</v>
      </c>
      <c r="C298" s="28" t="str">
        <f t="shared" ca="1" si="24"/>
        <v/>
      </c>
      <c r="D298" s="26" t="str">
        <f t="shared" ca="1" si="25"/>
        <v/>
      </c>
      <c r="E298" s="26" t="str">
        <f t="shared" ca="1" si="29"/>
        <v/>
      </c>
      <c r="F298" s="26"/>
      <c r="G298" s="26" t="str">
        <f t="shared" ca="1" si="26"/>
        <v/>
      </c>
      <c r="H298" s="2"/>
    </row>
    <row r="299" spans="1:8" x14ac:dyDescent="0.2">
      <c r="A299" s="8" t="e">
        <f t="shared" ca="1" si="27"/>
        <v>#N/A</v>
      </c>
      <c r="B299" s="73" t="e">
        <f t="shared" ca="1" si="28"/>
        <v>#N/A</v>
      </c>
      <c r="C299" s="28" t="str">
        <f t="shared" ca="1" si="24"/>
        <v/>
      </c>
      <c r="D299" s="26" t="str">
        <f t="shared" ca="1" si="25"/>
        <v/>
      </c>
      <c r="E299" s="26" t="str">
        <f t="shared" ca="1" si="29"/>
        <v/>
      </c>
      <c r="F299" s="26"/>
      <c r="G299" s="26" t="str">
        <f t="shared" ca="1" si="26"/>
        <v/>
      </c>
      <c r="H299" s="2"/>
    </row>
    <row r="300" spans="1:8" x14ac:dyDescent="0.2">
      <c r="A300" s="8" t="e">
        <f t="shared" ca="1" si="27"/>
        <v>#N/A</v>
      </c>
      <c r="B300" s="73" t="e">
        <f t="shared" ca="1" si="28"/>
        <v>#N/A</v>
      </c>
      <c r="C300" s="28" t="str">
        <f t="shared" ca="1" si="24"/>
        <v/>
      </c>
      <c r="D300" s="26" t="str">
        <f t="shared" ca="1" si="25"/>
        <v/>
      </c>
      <c r="E300" s="26" t="str">
        <f t="shared" ca="1" si="29"/>
        <v/>
      </c>
      <c r="F300" s="26"/>
      <c r="G300" s="26" t="str">
        <f t="shared" ca="1" si="26"/>
        <v/>
      </c>
      <c r="H300" s="2"/>
    </row>
    <row r="301" spans="1:8" x14ac:dyDescent="0.2">
      <c r="A301" s="8" t="e">
        <f t="shared" ca="1" si="27"/>
        <v>#N/A</v>
      </c>
      <c r="B301" s="73" t="e">
        <f t="shared" ca="1" si="28"/>
        <v>#N/A</v>
      </c>
      <c r="C301" s="28" t="str">
        <f t="shared" ca="1" si="24"/>
        <v/>
      </c>
      <c r="D301" s="26" t="str">
        <f t="shared" ca="1" si="25"/>
        <v/>
      </c>
      <c r="E301" s="26" t="str">
        <f t="shared" ca="1" si="29"/>
        <v/>
      </c>
      <c r="F301" s="26"/>
      <c r="G301" s="26" t="str">
        <f t="shared" ca="1" si="26"/>
        <v/>
      </c>
      <c r="H301" s="2"/>
    </row>
    <row r="302" spans="1:8" x14ac:dyDescent="0.2">
      <c r="A302" s="8" t="e">
        <f t="shared" ca="1" si="27"/>
        <v>#N/A</v>
      </c>
      <c r="B302" s="73" t="e">
        <f t="shared" ca="1" si="28"/>
        <v>#N/A</v>
      </c>
      <c r="C302" s="28" t="str">
        <f t="shared" ca="1" si="24"/>
        <v/>
      </c>
      <c r="D302" s="26" t="str">
        <f t="shared" ca="1" si="25"/>
        <v/>
      </c>
      <c r="E302" s="26" t="str">
        <f t="shared" ca="1" si="29"/>
        <v/>
      </c>
      <c r="F302" s="26"/>
      <c r="G302" s="26" t="str">
        <f t="shared" ca="1" si="26"/>
        <v/>
      </c>
      <c r="H302" s="2"/>
    </row>
    <row r="303" spans="1:8" x14ac:dyDescent="0.2">
      <c r="A303" s="8" t="e">
        <f t="shared" ca="1" si="27"/>
        <v>#N/A</v>
      </c>
      <c r="B303" s="73" t="e">
        <f t="shared" ca="1" si="28"/>
        <v>#N/A</v>
      </c>
      <c r="C303" s="28" t="str">
        <f t="shared" ca="1" si="24"/>
        <v/>
      </c>
      <c r="D303" s="26" t="str">
        <f t="shared" ca="1" si="25"/>
        <v/>
      </c>
      <c r="E303" s="26" t="str">
        <f t="shared" ca="1" si="29"/>
        <v/>
      </c>
      <c r="F303" s="26"/>
      <c r="G303" s="26" t="str">
        <f t="shared" ca="1" si="26"/>
        <v/>
      </c>
      <c r="H303" s="2"/>
    </row>
    <row r="304" spans="1:8" x14ac:dyDescent="0.2">
      <c r="A304" s="8" t="e">
        <f t="shared" ca="1" si="27"/>
        <v>#N/A</v>
      </c>
      <c r="B304" s="73" t="e">
        <f t="shared" ca="1" si="28"/>
        <v>#N/A</v>
      </c>
      <c r="C304" s="28" t="str">
        <f t="shared" ca="1" si="24"/>
        <v/>
      </c>
      <c r="D304" s="26" t="str">
        <f t="shared" ca="1" si="25"/>
        <v/>
      </c>
      <c r="E304" s="26" t="str">
        <f t="shared" ca="1" si="29"/>
        <v/>
      </c>
      <c r="F304" s="26"/>
      <c r="G304" s="26" t="str">
        <f t="shared" ca="1" si="26"/>
        <v/>
      </c>
      <c r="H304" s="2"/>
    </row>
    <row r="305" spans="1:8" x14ac:dyDescent="0.2">
      <c r="A305" s="8" t="e">
        <f t="shared" ca="1" si="27"/>
        <v>#N/A</v>
      </c>
      <c r="B305" s="73" t="e">
        <f t="shared" ca="1" si="28"/>
        <v>#N/A</v>
      </c>
      <c r="C305" s="28" t="str">
        <f t="shared" ca="1" si="24"/>
        <v/>
      </c>
      <c r="D305" s="26" t="str">
        <f t="shared" ca="1" si="25"/>
        <v/>
      </c>
      <c r="E305" s="26" t="str">
        <f t="shared" ca="1" si="29"/>
        <v/>
      </c>
      <c r="F305" s="26"/>
      <c r="G305" s="26" t="str">
        <f t="shared" ca="1" si="26"/>
        <v/>
      </c>
      <c r="H305" s="2"/>
    </row>
    <row r="306" spans="1:8" x14ac:dyDescent="0.2">
      <c r="A306" s="8" t="e">
        <f t="shared" ca="1" si="27"/>
        <v>#N/A</v>
      </c>
      <c r="B306" s="73" t="e">
        <f t="shared" ca="1" si="28"/>
        <v>#N/A</v>
      </c>
      <c r="C306" s="28" t="str">
        <f t="shared" ca="1" si="24"/>
        <v/>
      </c>
      <c r="D306" s="26" t="str">
        <f t="shared" ca="1" si="25"/>
        <v/>
      </c>
      <c r="E306" s="26" t="str">
        <f t="shared" ca="1" si="29"/>
        <v/>
      </c>
      <c r="F306" s="26"/>
      <c r="G306" s="26" t="str">
        <f t="shared" ca="1" si="26"/>
        <v/>
      </c>
      <c r="H306" s="2"/>
    </row>
    <row r="307" spans="1:8" x14ac:dyDescent="0.2">
      <c r="A307" s="8" t="e">
        <f t="shared" ca="1" si="27"/>
        <v>#N/A</v>
      </c>
      <c r="B307" s="73" t="e">
        <f t="shared" ca="1" si="28"/>
        <v>#N/A</v>
      </c>
      <c r="C307" s="28" t="str">
        <f t="shared" ca="1" si="24"/>
        <v/>
      </c>
      <c r="D307" s="26" t="str">
        <f t="shared" ca="1" si="25"/>
        <v/>
      </c>
      <c r="E307" s="26" t="str">
        <f t="shared" ca="1" si="29"/>
        <v/>
      </c>
      <c r="F307" s="26"/>
      <c r="G307" s="26" t="str">
        <f t="shared" ca="1" si="26"/>
        <v/>
      </c>
      <c r="H307" s="2"/>
    </row>
    <row r="308" spans="1:8" x14ac:dyDescent="0.2">
      <c r="A308" s="8" t="e">
        <f t="shared" ca="1" si="27"/>
        <v>#N/A</v>
      </c>
      <c r="B308" s="73" t="e">
        <f t="shared" ca="1" si="28"/>
        <v>#N/A</v>
      </c>
      <c r="C308" s="28" t="str">
        <f t="shared" ca="1" si="24"/>
        <v/>
      </c>
      <c r="D308" s="26" t="str">
        <f t="shared" ca="1" si="25"/>
        <v/>
      </c>
      <c r="E308" s="26" t="str">
        <f t="shared" ca="1" si="29"/>
        <v/>
      </c>
      <c r="F308" s="26"/>
      <c r="G308" s="26" t="str">
        <f t="shared" ca="1" si="26"/>
        <v/>
      </c>
      <c r="H308" s="2"/>
    </row>
    <row r="309" spans="1:8" x14ac:dyDescent="0.2">
      <c r="A309" s="8" t="e">
        <f t="shared" ca="1" si="27"/>
        <v>#N/A</v>
      </c>
      <c r="B309" s="73" t="e">
        <f t="shared" ca="1" si="28"/>
        <v>#N/A</v>
      </c>
      <c r="C309" s="28" t="str">
        <f t="shared" ca="1" si="24"/>
        <v/>
      </c>
      <c r="D309" s="26" t="str">
        <f t="shared" ca="1" si="25"/>
        <v/>
      </c>
      <c r="E309" s="26" t="str">
        <f t="shared" ca="1" si="29"/>
        <v/>
      </c>
      <c r="F309" s="26"/>
      <c r="G309" s="26" t="str">
        <f t="shared" ca="1" si="26"/>
        <v/>
      </c>
      <c r="H309" s="2"/>
    </row>
    <row r="310" spans="1:8" x14ac:dyDescent="0.2">
      <c r="A310" s="8" t="e">
        <f t="shared" ca="1" si="27"/>
        <v>#N/A</v>
      </c>
      <c r="B310" s="73" t="e">
        <f t="shared" ca="1" si="28"/>
        <v>#N/A</v>
      </c>
      <c r="C310" s="28" t="str">
        <f t="shared" ca="1" si="24"/>
        <v/>
      </c>
      <c r="D310" s="26" t="str">
        <f t="shared" ca="1" si="25"/>
        <v/>
      </c>
      <c r="E310" s="26" t="str">
        <f t="shared" ca="1" si="29"/>
        <v/>
      </c>
      <c r="F310" s="26"/>
      <c r="G310" s="26" t="str">
        <f t="shared" ca="1" si="26"/>
        <v/>
      </c>
      <c r="H310" s="2"/>
    </row>
    <row r="311" spans="1:8" x14ac:dyDescent="0.2">
      <c r="A311" s="8" t="e">
        <f t="shared" ca="1" si="27"/>
        <v>#N/A</v>
      </c>
      <c r="B311" s="73" t="e">
        <f t="shared" ca="1" si="28"/>
        <v>#N/A</v>
      </c>
      <c r="C311" s="28" t="str">
        <f t="shared" ca="1" si="24"/>
        <v/>
      </c>
      <c r="D311" s="26" t="str">
        <f t="shared" ca="1" si="25"/>
        <v/>
      </c>
      <c r="E311" s="26" t="str">
        <f t="shared" ca="1" si="29"/>
        <v/>
      </c>
      <c r="F311" s="26"/>
      <c r="G311" s="26" t="str">
        <f t="shared" ca="1" si="26"/>
        <v/>
      </c>
      <c r="H311" s="2"/>
    </row>
    <row r="312" spans="1:8" x14ac:dyDescent="0.2">
      <c r="A312" s="8" t="e">
        <f t="shared" ca="1" si="27"/>
        <v>#N/A</v>
      </c>
      <c r="B312" s="73" t="e">
        <f t="shared" ca="1" si="28"/>
        <v>#N/A</v>
      </c>
      <c r="C312" s="28" t="str">
        <f t="shared" ca="1" si="24"/>
        <v/>
      </c>
      <c r="D312" s="26" t="str">
        <f t="shared" ca="1" si="25"/>
        <v/>
      </c>
      <c r="E312" s="26" t="str">
        <f t="shared" ca="1" si="29"/>
        <v/>
      </c>
      <c r="F312" s="26"/>
      <c r="G312" s="26" t="str">
        <f t="shared" ca="1" si="26"/>
        <v/>
      </c>
      <c r="H312" s="2"/>
    </row>
    <row r="313" spans="1:8" x14ac:dyDescent="0.2">
      <c r="A313" s="8" t="e">
        <f t="shared" ca="1" si="27"/>
        <v>#N/A</v>
      </c>
      <c r="B313" s="73" t="e">
        <f t="shared" ca="1" si="28"/>
        <v>#N/A</v>
      </c>
      <c r="C313" s="28" t="str">
        <f t="shared" ca="1" si="24"/>
        <v/>
      </c>
      <c r="D313" s="26" t="str">
        <f t="shared" ca="1" si="25"/>
        <v/>
      </c>
      <c r="E313" s="26" t="str">
        <f t="shared" ca="1" si="29"/>
        <v/>
      </c>
      <c r="F313" s="26"/>
      <c r="G313" s="26" t="str">
        <f t="shared" ca="1" si="26"/>
        <v/>
      </c>
      <c r="H313" s="2"/>
    </row>
    <row r="314" spans="1:8" x14ac:dyDescent="0.2">
      <c r="A314" s="8" t="e">
        <f t="shared" ca="1" si="27"/>
        <v>#N/A</v>
      </c>
      <c r="B314" s="73" t="e">
        <f t="shared" ca="1" si="28"/>
        <v>#N/A</v>
      </c>
      <c r="C314" s="28" t="str">
        <f t="shared" ca="1" si="24"/>
        <v/>
      </c>
      <c r="D314" s="26" t="str">
        <f t="shared" ca="1" si="25"/>
        <v/>
      </c>
      <c r="E314" s="26" t="str">
        <f t="shared" ca="1" si="29"/>
        <v/>
      </c>
      <c r="F314" s="26"/>
      <c r="G314" s="26" t="str">
        <f t="shared" ca="1" si="26"/>
        <v/>
      </c>
      <c r="H314" s="2"/>
    </row>
    <row r="315" spans="1:8" x14ac:dyDescent="0.2">
      <c r="A315" s="8" t="e">
        <f t="shared" ca="1" si="27"/>
        <v>#N/A</v>
      </c>
      <c r="B315" s="73" t="e">
        <f t="shared" ca="1" si="28"/>
        <v>#N/A</v>
      </c>
      <c r="C315" s="28" t="str">
        <f t="shared" ca="1" si="24"/>
        <v/>
      </c>
      <c r="D315" s="26" t="str">
        <f t="shared" ca="1" si="25"/>
        <v/>
      </c>
      <c r="E315" s="26" t="str">
        <f t="shared" ca="1" si="29"/>
        <v/>
      </c>
      <c r="F315" s="26"/>
      <c r="G315" s="26" t="str">
        <f t="shared" ca="1" si="26"/>
        <v/>
      </c>
      <c r="H315" s="2"/>
    </row>
    <row r="316" spans="1:8" x14ac:dyDescent="0.2">
      <c r="A316" s="8" t="e">
        <f t="shared" ca="1" si="27"/>
        <v>#N/A</v>
      </c>
      <c r="B316" s="73" t="e">
        <f t="shared" ca="1" si="28"/>
        <v>#N/A</v>
      </c>
      <c r="C316" s="28" t="str">
        <f t="shared" ca="1" si="24"/>
        <v/>
      </c>
      <c r="D316" s="26" t="str">
        <f t="shared" ca="1" si="25"/>
        <v/>
      </c>
      <c r="E316" s="26" t="str">
        <f t="shared" ca="1" si="29"/>
        <v/>
      </c>
      <c r="F316" s="26"/>
      <c r="G316" s="26" t="str">
        <f t="shared" ca="1" si="26"/>
        <v/>
      </c>
      <c r="H316" s="2"/>
    </row>
    <row r="317" spans="1:8" x14ac:dyDescent="0.2">
      <c r="A317" s="8" t="e">
        <f t="shared" ca="1" si="27"/>
        <v>#N/A</v>
      </c>
      <c r="B317" s="73" t="e">
        <f t="shared" ca="1" si="28"/>
        <v>#N/A</v>
      </c>
      <c r="C317" s="28" t="str">
        <f t="shared" ca="1" si="24"/>
        <v/>
      </c>
      <c r="D317" s="26" t="str">
        <f t="shared" ca="1" si="25"/>
        <v/>
      </c>
      <c r="E317" s="26" t="str">
        <f t="shared" ca="1" si="29"/>
        <v/>
      </c>
      <c r="F317" s="26"/>
      <c r="G317" s="26" t="str">
        <f t="shared" ca="1" si="26"/>
        <v/>
      </c>
      <c r="H317" s="2"/>
    </row>
    <row r="318" spans="1:8" x14ac:dyDescent="0.2">
      <c r="A318" s="8" t="e">
        <f t="shared" ca="1" si="27"/>
        <v>#N/A</v>
      </c>
      <c r="B318" s="73" t="e">
        <f t="shared" ca="1" si="28"/>
        <v>#N/A</v>
      </c>
      <c r="C318" s="28" t="str">
        <f t="shared" ca="1" si="24"/>
        <v/>
      </c>
      <c r="D318" s="26" t="str">
        <f t="shared" ca="1" si="25"/>
        <v/>
      </c>
      <c r="E318" s="26" t="str">
        <f t="shared" ca="1" si="29"/>
        <v/>
      </c>
      <c r="F318" s="26"/>
      <c r="G318" s="26" t="str">
        <f t="shared" ca="1" si="26"/>
        <v/>
      </c>
      <c r="H318" s="2"/>
    </row>
    <row r="319" spans="1:8" x14ac:dyDescent="0.2">
      <c r="A319" s="8" t="e">
        <f t="shared" ca="1" si="27"/>
        <v>#N/A</v>
      </c>
      <c r="B319" s="73" t="e">
        <f t="shared" ca="1" si="28"/>
        <v>#N/A</v>
      </c>
      <c r="C319" s="28" t="str">
        <f t="shared" ca="1" si="24"/>
        <v/>
      </c>
      <c r="D319" s="26" t="str">
        <f t="shared" ca="1" si="25"/>
        <v/>
      </c>
      <c r="E319" s="26" t="str">
        <f t="shared" ca="1" si="29"/>
        <v/>
      </c>
      <c r="F319" s="26"/>
      <c r="G319" s="26" t="str">
        <f t="shared" ca="1" si="26"/>
        <v/>
      </c>
      <c r="H319" s="2"/>
    </row>
    <row r="320" spans="1:8" x14ac:dyDescent="0.2">
      <c r="A320" s="8" t="e">
        <f t="shared" ca="1" si="27"/>
        <v>#N/A</v>
      </c>
      <c r="B320" s="73" t="e">
        <f t="shared" ca="1" si="28"/>
        <v>#N/A</v>
      </c>
      <c r="C320" s="28" t="str">
        <f t="shared" ca="1" si="24"/>
        <v/>
      </c>
      <c r="D320" s="26" t="str">
        <f t="shared" ca="1" si="25"/>
        <v/>
      </c>
      <c r="E320" s="26" t="str">
        <f t="shared" ca="1" si="29"/>
        <v/>
      </c>
      <c r="F320" s="26"/>
      <c r="G320" s="26" t="str">
        <f t="shared" ca="1" si="26"/>
        <v/>
      </c>
      <c r="H320" s="2"/>
    </row>
    <row r="321" spans="1:8" x14ac:dyDescent="0.2">
      <c r="A321" s="8" t="e">
        <f t="shared" ca="1" si="27"/>
        <v>#N/A</v>
      </c>
      <c r="B321" s="73" t="e">
        <f t="shared" ca="1" si="28"/>
        <v>#N/A</v>
      </c>
      <c r="C321" s="28" t="str">
        <f t="shared" ca="1" si="24"/>
        <v/>
      </c>
      <c r="D321" s="26" t="str">
        <f t="shared" ca="1" si="25"/>
        <v/>
      </c>
      <c r="E321" s="26" t="str">
        <f t="shared" ca="1" si="29"/>
        <v/>
      </c>
      <c r="F321" s="26"/>
      <c r="G321" s="26" t="str">
        <f t="shared" ca="1" si="26"/>
        <v/>
      </c>
      <c r="H321" s="2"/>
    </row>
    <row r="322" spans="1:8" x14ac:dyDescent="0.2">
      <c r="A322" s="8" t="e">
        <f t="shared" ca="1" si="27"/>
        <v>#N/A</v>
      </c>
      <c r="B322" s="73" t="e">
        <f t="shared" ca="1" si="28"/>
        <v>#N/A</v>
      </c>
      <c r="C322" s="28" t="str">
        <f t="shared" ca="1" si="24"/>
        <v/>
      </c>
      <c r="D322" s="26" t="str">
        <f t="shared" ca="1" si="25"/>
        <v/>
      </c>
      <c r="E322" s="26" t="str">
        <f t="shared" ca="1" si="29"/>
        <v/>
      </c>
      <c r="F322" s="26"/>
      <c r="G322" s="26" t="str">
        <f t="shared" ca="1" si="26"/>
        <v/>
      </c>
      <c r="H322" s="2"/>
    </row>
    <row r="323" spans="1:8" x14ac:dyDescent="0.2">
      <c r="A323" s="8" t="e">
        <f t="shared" ca="1" si="27"/>
        <v>#N/A</v>
      </c>
      <c r="B323" s="73" t="e">
        <f t="shared" ca="1" si="28"/>
        <v>#N/A</v>
      </c>
      <c r="C323" s="28" t="str">
        <f t="shared" ca="1" si="24"/>
        <v/>
      </c>
      <c r="D323" s="26" t="str">
        <f t="shared" ca="1" si="25"/>
        <v/>
      </c>
      <c r="E323" s="26" t="str">
        <f t="shared" ca="1" si="29"/>
        <v/>
      </c>
      <c r="F323" s="26"/>
      <c r="G323" s="26" t="str">
        <f t="shared" ca="1" si="26"/>
        <v/>
      </c>
      <c r="H323" s="2"/>
    </row>
    <row r="324" spans="1:8" x14ac:dyDescent="0.2">
      <c r="A324" s="8" t="e">
        <f t="shared" ca="1" si="27"/>
        <v>#N/A</v>
      </c>
      <c r="B324" s="73" t="e">
        <f t="shared" ca="1" si="28"/>
        <v>#N/A</v>
      </c>
      <c r="C324" s="28" t="str">
        <f t="shared" ca="1" si="24"/>
        <v/>
      </c>
      <c r="D324" s="26" t="str">
        <f t="shared" ca="1" si="25"/>
        <v/>
      </c>
      <c r="E324" s="26" t="str">
        <f t="shared" ca="1" si="29"/>
        <v/>
      </c>
      <c r="F324" s="26"/>
      <c r="G324" s="26" t="str">
        <f t="shared" ca="1" si="26"/>
        <v/>
      </c>
      <c r="H324" s="2"/>
    </row>
    <row r="325" spans="1:8" x14ac:dyDescent="0.2">
      <c r="A325" s="8" t="e">
        <f t="shared" ca="1" si="27"/>
        <v>#N/A</v>
      </c>
      <c r="B325" s="73" t="e">
        <f t="shared" ca="1" si="28"/>
        <v>#N/A</v>
      </c>
      <c r="C325" s="28" t="str">
        <f t="shared" ca="1" si="24"/>
        <v/>
      </c>
      <c r="D325" s="26" t="str">
        <f t="shared" ca="1" si="25"/>
        <v/>
      </c>
      <c r="E325" s="26" t="str">
        <f t="shared" ca="1" si="29"/>
        <v/>
      </c>
      <c r="F325" s="26"/>
      <c r="G325" s="26" t="str">
        <f t="shared" ca="1" si="26"/>
        <v/>
      </c>
      <c r="H325" s="2"/>
    </row>
    <row r="326" spans="1:8" x14ac:dyDescent="0.2">
      <c r="A326" s="8" t="e">
        <f t="shared" ca="1" si="27"/>
        <v>#N/A</v>
      </c>
      <c r="B326" s="73" t="e">
        <f t="shared" ca="1" si="28"/>
        <v>#N/A</v>
      </c>
      <c r="C326" s="28" t="str">
        <f t="shared" ca="1" si="24"/>
        <v/>
      </c>
      <c r="D326" s="26" t="str">
        <f t="shared" ca="1" si="25"/>
        <v/>
      </c>
      <c r="E326" s="26" t="str">
        <f t="shared" ca="1" si="29"/>
        <v/>
      </c>
      <c r="F326" s="26"/>
      <c r="G326" s="26" t="str">
        <f t="shared" ca="1" si="26"/>
        <v/>
      </c>
      <c r="H326" s="2"/>
    </row>
    <row r="327" spans="1:8" x14ac:dyDescent="0.2">
      <c r="A327" s="8" t="e">
        <f t="shared" ca="1" si="27"/>
        <v>#N/A</v>
      </c>
      <c r="B327" s="73" t="e">
        <f t="shared" ca="1" si="28"/>
        <v>#N/A</v>
      </c>
      <c r="C327" s="28" t="str">
        <f t="shared" ca="1" si="24"/>
        <v/>
      </c>
      <c r="D327" s="26" t="str">
        <f t="shared" ca="1" si="25"/>
        <v/>
      </c>
      <c r="E327" s="26" t="str">
        <f t="shared" ca="1" si="29"/>
        <v/>
      </c>
      <c r="F327" s="26"/>
      <c r="G327" s="26" t="str">
        <f t="shared" ca="1" si="26"/>
        <v/>
      </c>
      <c r="H327" s="2"/>
    </row>
    <row r="328" spans="1:8" x14ac:dyDescent="0.2">
      <c r="A328" s="8" t="e">
        <f t="shared" ca="1" si="27"/>
        <v>#N/A</v>
      </c>
      <c r="B328" s="73" t="e">
        <f t="shared" ca="1" si="28"/>
        <v>#N/A</v>
      </c>
      <c r="C328" s="28" t="str">
        <f t="shared" ca="1" si="24"/>
        <v/>
      </c>
      <c r="D328" s="26" t="str">
        <f t="shared" ca="1" si="25"/>
        <v/>
      </c>
      <c r="E328" s="26" t="str">
        <f t="shared" ca="1" si="29"/>
        <v/>
      </c>
      <c r="F328" s="26"/>
      <c r="G328" s="26" t="str">
        <f t="shared" ca="1" si="26"/>
        <v/>
      </c>
      <c r="H328" s="2"/>
    </row>
    <row r="329" spans="1:8" x14ac:dyDescent="0.2">
      <c r="A329" s="8" t="e">
        <f t="shared" ca="1" si="27"/>
        <v>#N/A</v>
      </c>
      <c r="B329" s="73" t="e">
        <f t="shared" ca="1" si="28"/>
        <v>#N/A</v>
      </c>
      <c r="C329" s="28" t="str">
        <f t="shared" ca="1" si="24"/>
        <v/>
      </c>
      <c r="D329" s="26" t="str">
        <f t="shared" ca="1" si="25"/>
        <v/>
      </c>
      <c r="E329" s="26" t="str">
        <f t="shared" ca="1" si="29"/>
        <v/>
      </c>
      <c r="F329" s="26"/>
      <c r="G329" s="26" t="str">
        <f t="shared" ca="1" si="26"/>
        <v/>
      </c>
      <c r="H329" s="2"/>
    </row>
    <row r="330" spans="1:8" x14ac:dyDescent="0.2">
      <c r="A330" s="8" t="e">
        <f t="shared" ca="1" si="27"/>
        <v>#N/A</v>
      </c>
      <c r="B330" s="73" t="e">
        <f t="shared" ca="1" si="28"/>
        <v>#N/A</v>
      </c>
      <c r="C330" s="28" t="str">
        <f t="shared" ca="1" si="24"/>
        <v/>
      </c>
      <c r="D330" s="26" t="str">
        <f t="shared" ca="1" si="25"/>
        <v/>
      </c>
      <c r="E330" s="26" t="str">
        <f t="shared" ca="1" si="29"/>
        <v/>
      </c>
      <c r="F330" s="26"/>
      <c r="G330" s="26" t="str">
        <f t="shared" ca="1" si="26"/>
        <v/>
      </c>
      <c r="H330" s="2"/>
    </row>
    <row r="331" spans="1:8" x14ac:dyDescent="0.2">
      <c r="A331" s="8" t="e">
        <f t="shared" ca="1" si="27"/>
        <v>#N/A</v>
      </c>
      <c r="B331" s="73" t="e">
        <f t="shared" ca="1" si="28"/>
        <v>#N/A</v>
      </c>
      <c r="C331" s="28" t="str">
        <f t="shared" ca="1" si="24"/>
        <v/>
      </c>
      <c r="D331" s="26" t="str">
        <f t="shared" ca="1" si="25"/>
        <v/>
      </c>
      <c r="E331" s="26" t="str">
        <f t="shared" ca="1" si="29"/>
        <v/>
      </c>
      <c r="F331" s="26"/>
      <c r="G331" s="26" t="str">
        <f t="shared" ca="1" si="26"/>
        <v/>
      </c>
      <c r="H331" s="2"/>
    </row>
    <row r="332" spans="1:8" x14ac:dyDescent="0.2">
      <c r="A332" s="8" t="e">
        <f t="shared" ca="1" si="27"/>
        <v>#N/A</v>
      </c>
      <c r="B332" s="73" t="e">
        <f t="shared" ca="1" si="28"/>
        <v>#N/A</v>
      </c>
      <c r="C332" s="28" t="str">
        <f t="shared" ca="1" si="24"/>
        <v/>
      </c>
      <c r="D332" s="26" t="str">
        <f t="shared" ca="1" si="25"/>
        <v/>
      </c>
      <c r="E332" s="26" t="str">
        <f t="shared" ca="1" si="29"/>
        <v/>
      </c>
      <c r="F332" s="26"/>
      <c r="G332" s="26" t="str">
        <f t="shared" ca="1" si="26"/>
        <v/>
      </c>
      <c r="H332" s="2"/>
    </row>
    <row r="333" spans="1:8" x14ac:dyDescent="0.2">
      <c r="A333" s="8" t="e">
        <f t="shared" ca="1" si="27"/>
        <v>#N/A</v>
      </c>
      <c r="B333" s="73" t="e">
        <f t="shared" ca="1" si="28"/>
        <v>#N/A</v>
      </c>
      <c r="C333" s="28" t="str">
        <f t="shared" ca="1" si="24"/>
        <v/>
      </c>
      <c r="D333" s="26" t="str">
        <f t="shared" ca="1" si="25"/>
        <v/>
      </c>
      <c r="E333" s="26" t="str">
        <f t="shared" ca="1" si="29"/>
        <v/>
      </c>
      <c r="F333" s="26"/>
      <c r="G333" s="26" t="str">
        <f t="shared" ca="1" si="26"/>
        <v/>
      </c>
      <c r="H333" s="2"/>
    </row>
    <row r="334" spans="1:8" x14ac:dyDescent="0.2">
      <c r="A334" s="8" t="e">
        <f t="shared" ca="1" si="27"/>
        <v>#N/A</v>
      </c>
      <c r="B334" s="73" t="e">
        <f t="shared" ca="1" si="28"/>
        <v>#N/A</v>
      </c>
      <c r="C334" s="28" t="str">
        <f t="shared" ca="1" si="24"/>
        <v/>
      </c>
      <c r="D334" s="26" t="str">
        <f t="shared" ca="1" si="25"/>
        <v/>
      </c>
      <c r="E334" s="26" t="str">
        <f t="shared" ca="1" si="29"/>
        <v/>
      </c>
      <c r="F334" s="26"/>
      <c r="G334" s="26" t="str">
        <f t="shared" ca="1" si="26"/>
        <v/>
      </c>
      <c r="H334" s="2"/>
    </row>
    <row r="335" spans="1:8" x14ac:dyDescent="0.2">
      <c r="A335" s="8" t="e">
        <f t="shared" ca="1" si="27"/>
        <v>#N/A</v>
      </c>
      <c r="B335" s="73" t="e">
        <f t="shared" ca="1" si="28"/>
        <v>#N/A</v>
      </c>
      <c r="C335" s="28" t="str">
        <f t="shared" ca="1" si="24"/>
        <v/>
      </c>
      <c r="D335" s="26" t="str">
        <f t="shared" ca="1" si="25"/>
        <v/>
      </c>
      <c r="E335" s="26" t="str">
        <f t="shared" ca="1" si="29"/>
        <v/>
      </c>
      <c r="F335" s="26"/>
      <c r="G335" s="26" t="str">
        <f t="shared" ca="1" si="26"/>
        <v/>
      </c>
      <c r="H335" s="2"/>
    </row>
    <row r="336" spans="1:8" x14ac:dyDescent="0.2">
      <c r="A336" s="8" t="e">
        <f t="shared" ca="1" si="27"/>
        <v>#N/A</v>
      </c>
      <c r="B336" s="73" t="e">
        <f t="shared" ca="1" si="28"/>
        <v>#N/A</v>
      </c>
      <c r="C336" s="28" t="str">
        <f t="shared" ca="1" si="24"/>
        <v/>
      </c>
      <c r="D336" s="26" t="str">
        <f t="shared" ca="1" si="25"/>
        <v/>
      </c>
      <c r="E336" s="26" t="str">
        <f t="shared" ca="1" si="29"/>
        <v/>
      </c>
      <c r="F336" s="26"/>
      <c r="G336" s="26" t="str">
        <f t="shared" ca="1" si="26"/>
        <v/>
      </c>
      <c r="H336" s="2"/>
    </row>
    <row r="337" spans="1:8" x14ac:dyDescent="0.2">
      <c r="A337" s="8" t="e">
        <f t="shared" ca="1" si="27"/>
        <v>#N/A</v>
      </c>
      <c r="B337" s="73" t="e">
        <f t="shared" ca="1" si="28"/>
        <v>#N/A</v>
      </c>
      <c r="C337" s="28" t="str">
        <f t="shared" ca="1" si="24"/>
        <v/>
      </c>
      <c r="D337" s="26" t="str">
        <f t="shared" ca="1" si="25"/>
        <v/>
      </c>
      <c r="E337" s="26" t="str">
        <f t="shared" ca="1" si="29"/>
        <v/>
      </c>
      <c r="F337" s="26"/>
      <c r="G337" s="26" t="str">
        <f t="shared" ca="1" si="26"/>
        <v/>
      </c>
      <c r="H337" s="2"/>
    </row>
    <row r="338" spans="1:8" x14ac:dyDescent="0.2">
      <c r="A338" s="8" t="e">
        <f t="shared" ca="1" si="27"/>
        <v>#N/A</v>
      </c>
      <c r="B338" s="73" t="e">
        <f t="shared" ca="1" si="28"/>
        <v>#N/A</v>
      </c>
      <c r="C338" s="28" t="str">
        <f t="shared" ca="1" si="24"/>
        <v/>
      </c>
      <c r="D338" s="26" t="str">
        <f t="shared" ca="1" si="25"/>
        <v/>
      </c>
      <c r="E338" s="26" t="str">
        <f t="shared" ca="1" si="29"/>
        <v/>
      </c>
      <c r="F338" s="26"/>
      <c r="G338" s="26" t="str">
        <f t="shared" ca="1" si="26"/>
        <v/>
      </c>
      <c r="H338" s="2"/>
    </row>
    <row r="339" spans="1:8" x14ac:dyDescent="0.2">
      <c r="A339" s="8" t="e">
        <f t="shared" ca="1" si="27"/>
        <v>#N/A</v>
      </c>
      <c r="B339" s="73" t="e">
        <f t="shared" ca="1" si="28"/>
        <v>#N/A</v>
      </c>
      <c r="C339" s="28" t="str">
        <f t="shared" ca="1" si="24"/>
        <v/>
      </c>
      <c r="D339" s="26" t="str">
        <f t="shared" ca="1" si="25"/>
        <v/>
      </c>
      <c r="E339" s="26" t="str">
        <f t="shared" ca="1" si="29"/>
        <v/>
      </c>
      <c r="F339" s="26"/>
      <c r="G339" s="26" t="str">
        <f t="shared" ca="1" si="26"/>
        <v/>
      </c>
      <c r="H339" s="2"/>
    </row>
    <row r="340" spans="1:8" x14ac:dyDescent="0.2">
      <c r="A340" s="8" t="e">
        <f t="shared" ca="1" si="27"/>
        <v>#N/A</v>
      </c>
      <c r="B340" s="73" t="e">
        <f t="shared" ca="1" si="28"/>
        <v>#N/A</v>
      </c>
      <c r="C340" s="28" t="str">
        <f t="shared" ca="1" si="24"/>
        <v/>
      </c>
      <c r="D340" s="26" t="str">
        <f t="shared" ca="1" si="25"/>
        <v/>
      </c>
      <c r="E340" s="26" t="str">
        <f t="shared" ca="1" si="29"/>
        <v/>
      </c>
      <c r="F340" s="26"/>
      <c r="G340" s="26" t="str">
        <f t="shared" ca="1" si="26"/>
        <v/>
      </c>
      <c r="H340" s="2"/>
    </row>
    <row r="341" spans="1:8" x14ac:dyDescent="0.2">
      <c r="A341" s="8" t="e">
        <f t="shared" ca="1" si="27"/>
        <v>#N/A</v>
      </c>
      <c r="B341" s="73" t="e">
        <f t="shared" ca="1" si="28"/>
        <v>#N/A</v>
      </c>
      <c r="C341" s="28" t="str">
        <f t="shared" ca="1" si="24"/>
        <v/>
      </c>
      <c r="D341" s="26" t="str">
        <f t="shared" ca="1" si="25"/>
        <v/>
      </c>
      <c r="E341" s="26" t="str">
        <f t="shared" ca="1" si="29"/>
        <v/>
      </c>
      <c r="F341" s="26"/>
      <c r="G341" s="26" t="str">
        <f t="shared" ca="1" si="26"/>
        <v/>
      </c>
      <c r="H341" s="2"/>
    </row>
    <row r="342" spans="1:8" x14ac:dyDescent="0.2">
      <c r="A342" s="8" t="e">
        <f t="shared" ca="1" si="27"/>
        <v>#N/A</v>
      </c>
      <c r="B342" s="73" t="e">
        <f t="shared" ca="1" si="28"/>
        <v>#N/A</v>
      </c>
      <c r="C342" s="28" t="str">
        <f t="shared" ca="1" si="24"/>
        <v/>
      </c>
      <c r="D342" s="26" t="str">
        <f t="shared" ca="1" si="25"/>
        <v/>
      </c>
      <c r="E342" s="26" t="str">
        <f t="shared" ca="1" si="29"/>
        <v/>
      </c>
      <c r="F342" s="26"/>
      <c r="G342" s="26" t="str">
        <f t="shared" ca="1" si="26"/>
        <v/>
      </c>
      <c r="H342" s="2"/>
    </row>
    <row r="343" spans="1:8" x14ac:dyDescent="0.2">
      <c r="A343" s="8" t="e">
        <f t="shared" ca="1" si="27"/>
        <v>#N/A</v>
      </c>
      <c r="B343" s="73" t="e">
        <f t="shared" ca="1" si="28"/>
        <v>#N/A</v>
      </c>
      <c r="C343" s="28" t="str">
        <f t="shared" ca="1" si="24"/>
        <v/>
      </c>
      <c r="D343" s="26" t="str">
        <f t="shared" ca="1" si="25"/>
        <v/>
      </c>
      <c r="E343" s="26" t="str">
        <f t="shared" ca="1" si="29"/>
        <v/>
      </c>
      <c r="F343" s="26"/>
      <c r="G343" s="26" t="str">
        <f t="shared" ca="1" si="26"/>
        <v/>
      </c>
      <c r="H343" s="2"/>
    </row>
    <row r="344" spans="1:8" x14ac:dyDescent="0.2">
      <c r="A344" s="8" t="e">
        <f t="shared" ca="1" si="27"/>
        <v>#N/A</v>
      </c>
      <c r="B344" s="73" t="e">
        <f t="shared" ca="1" si="28"/>
        <v>#N/A</v>
      </c>
      <c r="C344" s="28" t="str">
        <f t="shared" ca="1" si="24"/>
        <v/>
      </c>
      <c r="D344" s="26" t="str">
        <f t="shared" ca="1" si="25"/>
        <v/>
      </c>
      <c r="E344" s="26" t="str">
        <f t="shared" ca="1" si="29"/>
        <v/>
      </c>
      <c r="F344" s="26"/>
      <c r="G344" s="26" t="str">
        <f t="shared" ca="1" si="26"/>
        <v/>
      </c>
      <c r="H344" s="2"/>
    </row>
    <row r="345" spans="1:8" x14ac:dyDescent="0.2">
      <c r="A345" s="8" t="e">
        <f t="shared" ca="1" si="27"/>
        <v>#N/A</v>
      </c>
      <c r="B345" s="73" t="e">
        <f t="shared" ca="1" si="28"/>
        <v>#N/A</v>
      </c>
      <c r="C345" s="28" t="str">
        <f t="shared" ca="1" si="24"/>
        <v/>
      </c>
      <c r="D345" s="26" t="str">
        <f t="shared" ca="1" si="25"/>
        <v/>
      </c>
      <c r="E345" s="26" t="str">
        <f t="shared" ca="1" si="29"/>
        <v/>
      </c>
      <c r="F345" s="26"/>
      <c r="G345" s="26" t="str">
        <f t="shared" ca="1" si="26"/>
        <v/>
      </c>
      <c r="H345" s="2"/>
    </row>
    <row r="346" spans="1:8" x14ac:dyDescent="0.2">
      <c r="A346" s="8" t="e">
        <f t="shared" ca="1" si="27"/>
        <v>#N/A</v>
      </c>
      <c r="B346" s="73" t="e">
        <f t="shared" ca="1" si="28"/>
        <v>#N/A</v>
      </c>
      <c r="C346" s="28" t="str">
        <f t="shared" ca="1" si="24"/>
        <v/>
      </c>
      <c r="D346" s="26" t="str">
        <f t="shared" ca="1" si="25"/>
        <v/>
      </c>
      <c r="E346" s="26" t="str">
        <f t="shared" ca="1" si="29"/>
        <v/>
      </c>
      <c r="F346" s="26"/>
      <c r="G346" s="26" t="str">
        <f t="shared" ca="1" si="26"/>
        <v/>
      </c>
      <c r="H346" s="2"/>
    </row>
    <row r="347" spans="1:8" x14ac:dyDescent="0.2">
      <c r="A347" s="8" t="e">
        <f t="shared" ca="1" si="27"/>
        <v>#N/A</v>
      </c>
      <c r="B347" s="73" t="e">
        <f t="shared" ca="1" si="28"/>
        <v>#N/A</v>
      </c>
      <c r="C347" s="28" t="str">
        <f t="shared" ca="1" si="24"/>
        <v/>
      </c>
      <c r="D347" s="26" t="str">
        <f t="shared" ca="1" si="25"/>
        <v/>
      </c>
      <c r="E347" s="26" t="str">
        <f t="shared" ca="1" si="29"/>
        <v/>
      </c>
      <c r="F347" s="26"/>
      <c r="G347" s="26" t="str">
        <f t="shared" ca="1" si="26"/>
        <v/>
      </c>
      <c r="H347" s="2"/>
    </row>
    <row r="348" spans="1:8" x14ac:dyDescent="0.2">
      <c r="A348" s="8" t="e">
        <f t="shared" ca="1" si="27"/>
        <v>#N/A</v>
      </c>
      <c r="B348" s="73" t="e">
        <f t="shared" ca="1" si="28"/>
        <v>#N/A</v>
      </c>
      <c r="C348" s="28" t="str">
        <f t="shared" ref="C348:C411" ca="1" si="30">IF(ISERROR(A348),"",IF($D$10="Annually",EDATE(C347,12),EDATE(C347,1)))</f>
        <v/>
      </c>
      <c r="D348" s="26" t="str">
        <f t="shared" ref="D348:D411" ca="1" si="31">IF(ISERROR(A348),"",ROUND(G347*rper,2))</f>
        <v/>
      </c>
      <c r="E348" s="26" t="str">
        <f t="shared" ca="1" si="29"/>
        <v/>
      </c>
      <c r="F348" s="26"/>
      <c r="G348" s="26" t="str">
        <f t="shared" ref="G348:G411" ca="1" si="32">IF(ISERROR(A348),"",ROUND(G347-E348-F348+D348,2))</f>
        <v/>
      </c>
      <c r="H348" s="2"/>
    </row>
    <row r="349" spans="1:8" x14ac:dyDescent="0.2">
      <c r="A349" s="8" t="e">
        <f t="shared" ref="A349:A412" ca="1" si="33">IF(OR(G348="",G348&lt;=0,B348&gt;110),NA(),A348+1)</f>
        <v>#N/A</v>
      </c>
      <c r="B349" s="73" t="e">
        <f t="shared" ref="B349:B412" ca="1" si="34">IF(ISERROR(A349),NA(),B348+IF($D$10="Monthly",1/12,1))</f>
        <v>#N/A</v>
      </c>
      <c r="C349" s="28" t="str">
        <f t="shared" ca="1" si="30"/>
        <v/>
      </c>
      <c r="D349" s="26" t="str">
        <f t="shared" ca="1" si="31"/>
        <v/>
      </c>
      <c r="E349" s="26" t="str">
        <f t="shared" ref="E349:E412" ca="1" si="35">IF(ISERROR(A349),"",MIN(ROUND(G348+D349,2),ROUND((1+gper)*E348,2)))</f>
        <v/>
      </c>
      <c r="F349" s="26"/>
      <c r="G349" s="26" t="str">
        <f t="shared" ca="1" si="32"/>
        <v/>
      </c>
      <c r="H349" s="2"/>
    </row>
    <row r="350" spans="1:8" x14ac:dyDescent="0.2">
      <c r="A350" s="8" t="e">
        <f t="shared" ca="1" si="33"/>
        <v>#N/A</v>
      </c>
      <c r="B350" s="73" t="e">
        <f t="shared" ca="1" si="34"/>
        <v>#N/A</v>
      </c>
      <c r="C350" s="28" t="str">
        <f t="shared" ca="1" si="30"/>
        <v/>
      </c>
      <c r="D350" s="26" t="str">
        <f t="shared" ca="1" si="31"/>
        <v/>
      </c>
      <c r="E350" s="26" t="str">
        <f t="shared" ca="1" si="35"/>
        <v/>
      </c>
      <c r="F350" s="26"/>
      <c r="G350" s="26" t="str">
        <f t="shared" ca="1" si="32"/>
        <v/>
      </c>
      <c r="H350" s="2"/>
    </row>
    <row r="351" spans="1:8" x14ac:dyDescent="0.2">
      <c r="A351" s="8" t="e">
        <f t="shared" ca="1" si="33"/>
        <v>#N/A</v>
      </c>
      <c r="B351" s="73" t="e">
        <f t="shared" ca="1" si="34"/>
        <v>#N/A</v>
      </c>
      <c r="C351" s="28" t="str">
        <f t="shared" ca="1" si="30"/>
        <v/>
      </c>
      <c r="D351" s="26" t="str">
        <f t="shared" ca="1" si="31"/>
        <v/>
      </c>
      <c r="E351" s="26" t="str">
        <f t="shared" ca="1" si="35"/>
        <v/>
      </c>
      <c r="F351" s="26"/>
      <c r="G351" s="26" t="str">
        <f t="shared" ca="1" si="32"/>
        <v/>
      </c>
      <c r="H351" s="2"/>
    </row>
    <row r="352" spans="1:8" x14ac:dyDescent="0.2">
      <c r="A352" s="8" t="e">
        <f t="shared" ca="1" si="33"/>
        <v>#N/A</v>
      </c>
      <c r="B352" s="73" t="e">
        <f t="shared" ca="1" si="34"/>
        <v>#N/A</v>
      </c>
      <c r="C352" s="28" t="str">
        <f t="shared" ca="1" si="30"/>
        <v/>
      </c>
      <c r="D352" s="26" t="str">
        <f t="shared" ca="1" si="31"/>
        <v/>
      </c>
      <c r="E352" s="26" t="str">
        <f t="shared" ca="1" si="35"/>
        <v/>
      </c>
      <c r="F352" s="26"/>
      <c r="G352" s="26" t="str">
        <f t="shared" ca="1" si="32"/>
        <v/>
      </c>
      <c r="H352" s="2"/>
    </row>
    <row r="353" spans="1:8" x14ac:dyDescent="0.2">
      <c r="A353" s="8" t="e">
        <f t="shared" ca="1" si="33"/>
        <v>#N/A</v>
      </c>
      <c r="B353" s="73" t="e">
        <f t="shared" ca="1" si="34"/>
        <v>#N/A</v>
      </c>
      <c r="C353" s="28" t="str">
        <f t="shared" ca="1" si="30"/>
        <v/>
      </c>
      <c r="D353" s="26" t="str">
        <f t="shared" ca="1" si="31"/>
        <v/>
      </c>
      <c r="E353" s="26" t="str">
        <f t="shared" ca="1" si="35"/>
        <v/>
      </c>
      <c r="F353" s="26"/>
      <c r="G353" s="26" t="str">
        <f t="shared" ca="1" si="32"/>
        <v/>
      </c>
      <c r="H353" s="2"/>
    </row>
    <row r="354" spans="1:8" x14ac:dyDescent="0.2">
      <c r="A354" s="8" t="e">
        <f t="shared" ca="1" si="33"/>
        <v>#N/A</v>
      </c>
      <c r="B354" s="73" t="e">
        <f t="shared" ca="1" si="34"/>
        <v>#N/A</v>
      </c>
      <c r="C354" s="28" t="str">
        <f t="shared" ca="1" si="30"/>
        <v/>
      </c>
      <c r="D354" s="26" t="str">
        <f t="shared" ca="1" si="31"/>
        <v/>
      </c>
      <c r="E354" s="26" t="str">
        <f t="shared" ca="1" si="35"/>
        <v/>
      </c>
      <c r="F354" s="26"/>
      <c r="G354" s="26" t="str">
        <f t="shared" ca="1" si="32"/>
        <v/>
      </c>
      <c r="H354" s="2"/>
    </row>
    <row r="355" spans="1:8" x14ac:dyDescent="0.2">
      <c r="A355" s="8" t="e">
        <f t="shared" ca="1" si="33"/>
        <v>#N/A</v>
      </c>
      <c r="B355" s="73" t="e">
        <f t="shared" ca="1" si="34"/>
        <v>#N/A</v>
      </c>
      <c r="C355" s="28" t="str">
        <f t="shared" ca="1" si="30"/>
        <v/>
      </c>
      <c r="D355" s="26" t="str">
        <f t="shared" ca="1" si="31"/>
        <v/>
      </c>
      <c r="E355" s="26" t="str">
        <f t="shared" ca="1" si="35"/>
        <v/>
      </c>
      <c r="F355" s="26"/>
      <c r="G355" s="26" t="str">
        <f t="shared" ca="1" si="32"/>
        <v/>
      </c>
      <c r="H355" s="2"/>
    </row>
    <row r="356" spans="1:8" x14ac:dyDescent="0.2">
      <c r="A356" s="8" t="e">
        <f t="shared" ca="1" si="33"/>
        <v>#N/A</v>
      </c>
      <c r="B356" s="73" t="e">
        <f t="shared" ca="1" si="34"/>
        <v>#N/A</v>
      </c>
      <c r="C356" s="28" t="str">
        <f t="shared" ca="1" si="30"/>
        <v/>
      </c>
      <c r="D356" s="26" t="str">
        <f t="shared" ca="1" si="31"/>
        <v/>
      </c>
      <c r="E356" s="26" t="str">
        <f t="shared" ca="1" si="35"/>
        <v/>
      </c>
      <c r="F356" s="26"/>
      <c r="G356" s="26" t="str">
        <f t="shared" ca="1" si="32"/>
        <v/>
      </c>
      <c r="H356" s="2"/>
    </row>
    <row r="357" spans="1:8" x14ac:dyDescent="0.2">
      <c r="A357" s="8" t="e">
        <f t="shared" ca="1" si="33"/>
        <v>#N/A</v>
      </c>
      <c r="B357" s="73" t="e">
        <f t="shared" ca="1" si="34"/>
        <v>#N/A</v>
      </c>
      <c r="C357" s="28" t="str">
        <f t="shared" ca="1" si="30"/>
        <v/>
      </c>
      <c r="D357" s="26" t="str">
        <f t="shared" ca="1" si="31"/>
        <v/>
      </c>
      <c r="E357" s="26" t="str">
        <f t="shared" ca="1" si="35"/>
        <v/>
      </c>
      <c r="F357" s="26"/>
      <c r="G357" s="26" t="str">
        <f t="shared" ca="1" si="32"/>
        <v/>
      </c>
      <c r="H357" s="2"/>
    </row>
    <row r="358" spans="1:8" x14ac:dyDescent="0.2">
      <c r="A358" s="8" t="e">
        <f t="shared" ca="1" si="33"/>
        <v>#N/A</v>
      </c>
      <c r="B358" s="73" t="e">
        <f t="shared" ca="1" si="34"/>
        <v>#N/A</v>
      </c>
      <c r="C358" s="28" t="str">
        <f t="shared" ca="1" si="30"/>
        <v/>
      </c>
      <c r="D358" s="26" t="str">
        <f t="shared" ca="1" si="31"/>
        <v/>
      </c>
      <c r="E358" s="26" t="str">
        <f t="shared" ca="1" si="35"/>
        <v/>
      </c>
      <c r="F358" s="26"/>
      <c r="G358" s="26" t="str">
        <f t="shared" ca="1" si="32"/>
        <v/>
      </c>
      <c r="H358" s="2"/>
    </row>
    <row r="359" spans="1:8" x14ac:dyDescent="0.2">
      <c r="A359" s="8" t="e">
        <f t="shared" ca="1" si="33"/>
        <v>#N/A</v>
      </c>
      <c r="B359" s="73" t="e">
        <f t="shared" ca="1" si="34"/>
        <v>#N/A</v>
      </c>
      <c r="C359" s="28" t="str">
        <f t="shared" ca="1" si="30"/>
        <v/>
      </c>
      <c r="D359" s="26" t="str">
        <f t="shared" ca="1" si="31"/>
        <v/>
      </c>
      <c r="E359" s="26" t="str">
        <f t="shared" ca="1" si="35"/>
        <v/>
      </c>
      <c r="F359" s="26"/>
      <c r="G359" s="26" t="str">
        <f t="shared" ca="1" si="32"/>
        <v/>
      </c>
      <c r="H359" s="2"/>
    </row>
    <row r="360" spans="1:8" x14ac:dyDescent="0.2">
      <c r="A360" s="8" t="e">
        <f t="shared" ca="1" si="33"/>
        <v>#N/A</v>
      </c>
      <c r="B360" s="73" t="e">
        <f t="shared" ca="1" si="34"/>
        <v>#N/A</v>
      </c>
      <c r="C360" s="28" t="str">
        <f t="shared" ca="1" si="30"/>
        <v/>
      </c>
      <c r="D360" s="26" t="str">
        <f t="shared" ca="1" si="31"/>
        <v/>
      </c>
      <c r="E360" s="26" t="str">
        <f t="shared" ca="1" si="35"/>
        <v/>
      </c>
      <c r="F360" s="26"/>
      <c r="G360" s="26" t="str">
        <f t="shared" ca="1" si="32"/>
        <v/>
      </c>
      <c r="H360" s="2"/>
    </row>
    <row r="361" spans="1:8" x14ac:dyDescent="0.2">
      <c r="A361" s="8" t="e">
        <f t="shared" ca="1" si="33"/>
        <v>#N/A</v>
      </c>
      <c r="B361" s="73" t="e">
        <f t="shared" ca="1" si="34"/>
        <v>#N/A</v>
      </c>
      <c r="C361" s="28" t="str">
        <f t="shared" ca="1" si="30"/>
        <v/>
      </c>
      <c r="D361" s="26" t="str">
        <f t="shared" ca="1" si="31"/>
        <v/>
      </c>
      <c r="E361" s="26" t="str">
        <f t="shared" ca="1" si="35"/>
        <v/>
      </c>
      <c r="F361" s="26"/>
      <c r="G361" s="26" t="str">
        <f t="shared" ca="1" si="32"/>
        <v/>
      </c>
      <c r="H361" s="2"/>
    </row>
    <row r="362" spans="1:8" x14ac:dyDescent="0.2">
      <c r="A362" s="8" t="e">
        <f t="shared" ca="1" si="33"/>
        <v>#N/A</v>
      </c>
      <c r="B362" s="73" t="e">
        <f t="shared" ca="1" si="34"/>
        <v>#N/A</v>
      </c>
      <c r="C362" s="28" t="str">
        <f t="shared" ca="1" si="30"/>
        <v/>
      </c>
      <c r="D362" s="26" t="str">
        <f t="shared" ca="1" si="31"/>
        <v/>
      </c>
      <c r="E362" s="26" t="str">
        <f t="shared" ca="1" si="35"/>
        <v/>
      </c>
      <c r="F362" s="26"/>
      <c r="G362" s="26" t="str">
        <f t="shared" ca="1" si="32"/>
        <v/>
      </c>
      <c r="H362" s="2"/>
    </row>
    <row r="363" spans="1:8" x14ac:dyDescent="0.2">
      <c r="A363" s="8" t="e">
        <f t="shared" ca="1" si="33"/>
        <v>#N/A</v>
      </c>
      <c r="B363" s="73" t="e">
        <f t="shared" ca="1" si="34"/>
        <v>#N/A</v>
      </c>
      <c r="C363" s="28" t="str">
        <f t="shared" ca="1" si="30"/>
        <v/>
      </c>
      <c r="D363" s="26" t="str">
        <f t="shared" ca="1" si="31"/>
        <v/>
      </c>
      <c r="E363" s="26" t="str">
        <f t="shared" ca="1" si="35"/>
        <v/>
      </c>
      <c r="F363" s="26"/>
      <c r="G363" s="26" t="str">
        <f t="shared" ca="1" si="32"/>
        <v/>
      </c>
      <c r="H363" s="2"/>
    </row>
    <row r="364" spans="1:8" x14ac:dyDescent="0.2">
      <c r="A364" s="8" t="e">
        <f t="shared" ca="1" si="33"/>
        <v>#N/A</v>
      </c>
      <c r="B364" s="73" t="e">
        <f t="shared" ca="1" si="34"/>
        <v>#N/A</v>
      </c>
      <c r="C364" s="28" t="str">
        <f t="shared" ca="1" si="30"/>
        <v/>
      </c>
      <c r="D364" s="26" t="str">
        <f t="shared" ca="1" si="31"/>
        <v/>
      </c>
      <c r="E364" s="26" t="str">
        <f t="shared" ca="1" si="35"/>
        <v/>
      </c>
      <c r="F364" s="26"/>
      <c r="G364" s="26" t="str">
        <f t="shared" ca="1" si="32"/>
        <v/>
      </c>
      <c r="H364" s="2"/>
    </row>
    <row r="365" spans="1:8" x14ac:dyDescent="0.2">
      <c r="A365" s="8" t="e">
        <f t="shared" ca="1" si="33"/>
        <v>#N/A</v>
      </c>
      <c r="B365" s="73" t="e">
        <f t="shared" ca="1" si="34"/>
        <v>#N/A</v>
      </c>
      <c r="C365" s="28" t="str">
        <f t="shared" ca="1" si="30"/>
        <v/>
      </c>
      <c r="D365" s="26" t="str">
        <f t="shared" ca="1" si="31"/>
        <v/>
      </c>
      <c r="E365" s="26" t="str">
        <f t="shared" ca="1" si="35"/>
        <v/>
      </c>
      <c r="F365" s="26"/>
      <c r="G365" s="26" t="str">
        <f t="shared" ca="1" si="32"/>
        <v/>
      </c>
      <c r="H365" s="2"/>
    </row>
    <row r="366" spans="1:8" x14ac:dyDescent="0.2">
      <c r="A366" s="8" t="e">
        <f t="shared" ca="1" si="33"/>
        <v>#N/A</v>
      </c>
      <c r="B366" s="73" t="e">
        <f t="shared" ca="1" si="34"/>
        <v>#N/A</v>
      </c>
      <c r="C366" s="28" t="str">
        <f t="shared" ca="1" si="30"/>
        <v/>
      </c>
      <c r="D366" s="26" t="str">
        <f t="shared" ca="1" si="31"/>
        <v/>
      </c>
      <c r="E366" s="26" t="str">
        <f t="shared" ca="1" si="35"/>
        <v/>
      </c>
      <c r="F366" s="26"/>
      <c r="G366" s="26" t="str">
        <f t="shared" ca="1" si="32"/>
        <v/>
      </c>
      <c r="H366" s="2"/>
    </row>
    <row r="367" spans="1:8" x14ac:dyDescent="0.2">
      <c r="A367" s="8" t="e">
        <f t="shared" ca="1" si="33"/>
        <v>#N/A</v>
      </c>
      <c r="B367" s="73" t="e">
        <f t="shared" ca="1" si="34"/>
        <v>#N/A</v>
      </c>
      <c r="C367" s="28" t="str">
        <f t="shared" ca="1" si="30"/>
        <v/>
      </c>
      <c r="D367" s="26" t="str">
        <f t="shared" ca="1" si="31"/>
        <v/>
      </c>
      <c r="E367" s="26" t="str">
        <f t="shared" ca="1" si="35"/>
        <v/>
      </c>
      <c r="F367" s="26"/>
      <c r="G367" s="26" t="str">
        <f t="shared" ca="1" si="32"/>
        <v/>
      </c>
      <c r="H367" s="2"/>
    </row>
    <row r="368" spans="1:8" x14ac:dyDescent="0.2">
      <c r="A368" s="8" t="e">
        <f t="shared" ca="1" si="33"/>
        <v>#N/A</v>
      </c>
      <c r="B368" s="73" t="e">
        <f t="shared" ca="1" si="34"/>
        <v>#N/A</v>
      </c>
      <c r="C368" s="28" t="str">
        <f t="shared" ca="1" si="30"/>
        <v/>
      </c>
      <c r="D368" s="26" t="str">
        <f t="shared" ca="1" si="31"/>
        <v/>
      </c>
      <c r="E368" s="26" t="str">
        <f t="shared" ca="1" si="35"/>
        <v/>
      </c>
      <c r="F368" s="26"/>
      <c r="G368" s="26" t="str">
        <f t="shared" ca="1" si="32"/>
        <v/>
      </c>
      <c r="H368" s="2"/>
    </row>
    <row r="369" spans="1:8" x14ac:dyDescent="0.2">
      <c r="A369" s="8" t="e">
        <f t="shared" ca="1" si="33"/>
        <v>#N/A</v>
      </c>
      <c r="B369" s="73" t="e">
        <f t="shared" ca="1" si="34"/>
        <v>#N/A</v>
      </c>
      <c r="C369" s="28" t="str">
        <f t="shared" ca="1" si="30"/>
        <v/>
      </c>
      <c r="D369" s="26" t="str">
        <f t="shared" ca="1" si="31"/>
        <v/>
      </c>
      <c r="E369" s="26" t="str">
        <f t="shared" ca="1" si="35"/>
        <v/>
      </c>
      <c r="F369" s="26"/>
      <c r="G369" s="26" t="str">
        <f t="shared" ca="1" si="32"/>
        <v/>
      </c>
      <c r="H369" s="2"/>
    </row>
    <row r="370" spans="1:8" x14ac:dyDescent="0.2">
      <c r="A370" s="8" t="e">
        <f t="shared" ca="1" si="33"/>
        <v>#N/A</v>
      </c>
      <c r="B370" s="73" t="e">
        <f t="shared" ca="1" si="34"/>
        <v>#N/A</v>
      </c>
      <c r="C370" s="28" t="str">
        <f t="shared" ca="1" si="30"/>
        <v/>
      </c>
      <c r="D370" s="26" t="str">
        <f t="shared" ca="1" si="31"/>
        <v/>
      </c>
      <c r="E370" s="26" t="str">
        <f t="shared" ca="1" si="35"/>
        <v/>
      </c>
      <c r="F370" s="26"/>
      <c r="G370" s="26" t="str">
        <f t="shared" ca="1" si="32"/>
        <v/>
      </c>
      <c r="H370" s="2"/>
    </row>
    <row r="371" spans="1:8" x14ac:dyDescent="0.2">
      <c r="A371" s="8" t="e">
        <f t="shared" ca="1" si="33"/>
        <v>#N/A</v>
      </c>
      <c r="B371" s="73" t="e">
        <f t="shared" ca="1" si="34"/>
        <v>#N/A</v>
      </c>
      <c r="C371" s="28" t="str">
        <f t="shared" ca="1" si="30"/>
        <v/>
      </c>
      <c r="D371" s="26" t="str">
        <f t="shared" ca="1" si="31"/>
        <v/>
      </c>
      <c r="E371" s="26" t="str">
        <f t="shared" ca="1" si="35"/>
        <v/>
      </c>
      <c r="F371" s="26"/>
      <c r="G371" s="26" t="str">
        <f t="shared" ca="1" si="32"/>
        <v/>
      </c>
      <c r="H371" s="2"/>
    </row>
    <row r="372" spans="1:8" x14ac:dyDescent="0.2">
      <c r="A372" s="8" t="e">
        <f t="shared" ca="1" si="33"/>
        <v>#N/A</v>
      </c>
      <c r="B372" s="73" t="e">
        <f t="shared" ca="1" si="34"/>
        <v>#N/A</v>
      </c>
      <c r="C372" s="28" t="str">
        <f t="shared" ca="1" si="30"/>
        <v/>
      </c>
      <c r="D372" s="26" t="str">
        <f t="shared" ca="1" si="31"/>
        <v/>
      </c>
      <c r="E372" s="26" t="str">
        <f t="shared" ca="1" si="35"/>
        <v/>
      </c>
      <c r="F372" s="26"/>
      <c r="G372" s="26" t="str">
        <f t="shared" ca="1" si="32"/>
        <v/>
      </c>
      <c r="H372" s="2"/>
    </row>
    <row r="373" spans="1:8" x14ac:dyDescent="0.2">
      <c r="A373" s="8" t="e">
        <f t="shared" ca="1" si="33"/>
        <v>#N/A</v>
      </c>
      <c r="B373" s="73" t="e">
        <f t="shared" ca="1" si="34"/>
        <v>#N/A</v>
      </c>
      <c r="C373" s="28" t="str">
        <f t="shared" ca="1" si="30"/>
        <v/>
      </c>
      <c r="D373" s="26" t="str">
        <f t="shared" ca="1" si="31"/>
        <v/>
      </c>
      <c r="E373" s="26" t="str">
        <f t="shared" ca="1" si="35"/>
        <v/>
      </c>
      <c r="F373" s="26"/>
      <c r="G373" s="26" t="str">
        <f t="shared" ca="1" si="32"/>
        <v/>
      </c>
      <c r="H373" s="2"/>
    </row>
    <row r="374" spans="1:8" x14ac:dyDescent="0.2">
      <c r="A374" s="8" t="e">
        <f t="shared" ca="1" si="33"/>
        <v>#N/A</v>
      </c>
      <c r="B374" s="73" t="e">
        <f t="shared" ca="1" si="34"/>
        <v>#N/A</v>
      </c>
      <c r="C374" s="28" t="str">
        <f t="shared" ca="1" si="30"/>
        <v/>
      </c>
      <c r="D374" s="26" t="str">
        <f t="shared" ca="1" si="31"/>
        <v/>
      </c>
      <c r="E374" s="26" t="str">
        <f t="shared" ca="1" si="35"/>
        <v/>
      </c>
      <c r="F374" s="26"/>
      <c r="G374" s="26" t="str">
        <f t="shared" ca="1" si="32"/>
        <v/>
      </c>
      <c r="H374" s="2"/>
    </row>
    <row r="375" spans="1:8" x14ac:dyDescent="0.2">
      <c r="A375" s="8" t="e">
        <f t="shared" ca="1" si="33"/>
        <v>#N/A</v>
      </c>
      <c r="B375" s="73" t="e">
        <f t="shared" ca="1" si="34"/>
        <v>#N/A</v>
      </c>
      <c r="C375" s="28" t="str">
        <f t="shared" ca="1" si="30"/>
        <v/>
      </c>
      <c r="D375" s="26" t="str">
        <f t="shared" ca="1" si="31"/>
        <v/>
      </c>
      <c r="E375" s="26" t="str">
        <f t="shared" ca="1" si="35"/>
        <v/>
      </c>
      <c r="F375" s="26"/>
      <c r="G375" s="26" t="str">
        <f t="shared" ca="1" si="32"/>
        <v/>
      </c>
      <c r="H375" s="2"/>
    </row>
    <row r="376" spans="1:8" x14ac:dyDescent="0.2">
      <c r="A376" s="8" t="e">
        <f t="shared" ca="1" si="33"/>
        <v>#N/A</v>
      </c>
      <c r="B376" s="73" t="e">
        <f t="shared" ca="1" si="34"/>
        <v>#N/A</v>
      </c>
      <c r="C376" s="28" t="str">
        <f t="shared" ca="1" si="30"/>
        <v/>
      </c>
      <c r="D376" s="26" t="str">
        <f t="shared" ca="1" si="31"/>
        <v/>
      </c>
      <c r="E376" s="26" t="str">
        <f t="shared" ca="1" si="35"/>
        <v/>
      </c>
      <c r="F376" s="26"/>
      <c r="G376" s="26" t="str">
        <f t="shared" ca="1" si="32"/>
        <v/>
      </c>
      <c r="H376" s="2"/>
    </row>
    <row r="377" spans="1:8" x14ac:dyDescent="0.2">
      <c r="A377" s="8" t="e">
        <f t="shared" ca="1" si="33"/>
        <v>#N/A</v>
      </c>
      <c r="B377" s="73" t="e">
        <f t="shared" ca="1" si="34"/>
        <v>#N/A</v>
      </c>
      <c r="C377" s="28" t="str">
        <f t="shared" ca="1" si="30"/>
        <v/>
      </c>
      <c r="D377" s="26" t="str">
        <f t="shared" ca="1" si="31"/>
        <v/>
      </c>
      <c r="E377" s="26" t="str">
        <f t="shared" ca="1" si="35"/>
        <v/>
      </c>
      <c r="F377" s="26"/>
      <c r="G377" s="26" t="str">
        <f t="shared" ca="1" si="32"/>
        <v/>
      </c>
      <c r="H377" s="2"/>
    </row>
    <row r="378" spans="1:8" x14ac:dyDescent="0.2">
      <c r="A378" s="8" t="e">
        <f t="shared" ca="1" si="33"/>
        <v>#N/A</v>
      </c>
      <c r="B378" s="73" t="e">
        <f t="shared" ca="1" si="34"/>
        <v>#N/A</v>
      </c>
      <c r="C378" s="28" t="str">
        <f t="shared" ca="1" si="30"/>
        <v/>
      </c>
      <c r="D378" s="26" t="str">
        <f t="shared" ca="1" si="31"/>
        <v/>
      </c>
      <c r="E378" s="26" t="str">
        <f t="shared" ca="1" si="35"/>
        <v/>
      </c>
      <c r="F378" s="26"/>
      <c r="G378" s="26" t="str">
        <f t="shared" ca="1" si="32"/>
        <v/>
      </c>
      <c r="H378" s="2"/>
    </row>
    <row r="379" spans="1:8" x14ac:dyDescent="0.2">
      <c r="A379" s="8" t="e">
        <f t="shared" ca="1" si="33"/>
        <v>#N/A</v>
      </c>
      <c r="B379" s="73" t="e">
        <f t="shared" ca="1" si="34"/>
        <v>#N/A</v>
      </c>
      <c r="C379" s="28" t="str">
        <f t="shared" ca="1" si="30"/>
        <v/>
      </c>
      <c r="D379" s="26" t="str">
        <f t="shared" ca="1" si="31"/>
        <v/>
      </c>
      <c r="E379" s="26" t="str">
        <f t="shared" ca="1" si="35"/>
        <v/>
      </c>
      <c r="F379" s="26"/>
      <c r="G379" s="26" t="str">
        <f t="shared" ca="1" si="32"/>
        <v/>
      </c>
      <c r="H379" s="2"/>
    </row>
    <row r="380" spans="1:8" x14ac:dyDescent="0.2">
      <c r="A380" s="8" t="e">
        <f t="shared" ca="1" si="33"/>
        <v>#N/A</v>
      </c>
      <c r="B380" s="73" t="e">
        <f t="shared" ca="1" si="34"/>
        <v>#N/A</v>
      </c>
      <c r="C380" s="28" t="str">
        <f t="shared" ca="1" si="30"/>
        <v/>
      </c>
      <c r="D380" s="26" t="str">
        <f t="shared" ca="1" si="31"/>
        <v/>
      </c>
      <c r="E380" s="26" t="str">
        <f t="shared" ca="1" si="35"/>
        <v/>
      </c>
      <c r="F380" s="26"/>
      <c r="G380" s="26" t="str">
        <f t="shared" ca="1" si="32"/>
        <v/>
      </c>
      <c r="H380" s="2"/>
    </row>
    <row r="381" spans="1:8" x14ac:dyDescent="0.2">
      <c r="A381" s="8" t="e">
        <f t="shared" ca="1" si="33"/>
        <v>#N/A</v>
      </c>
      <c r="B381" s="73" t="e">
        <f t="shared" ca="1" si="34"/>
        <v>#N/A</v>
      </c>
      <c r="C381" s="28" t="str">
        <f t="shared" ca="1" si="30"/>
        <v/>
      </c>
      <c r="D381" s="26" t="str">
        <f t="shared" ca="1" si="31"/>
        <v/>
      </c>
      <c r="E381" s="26" t="str">
        <f t="shared" ca="1" si="35"/>
        <v/>
      </c>
      <c r="F381" s="26"/>
      <c r="G381" s="26" t="str">
        <f t="shared" ca="1" si="32"/>
        <v/>
      </c>
      <c r="H381" s="2"/>
    </row>
    <row r="382" spans="1:8" x14ac:dyDescent="0.2">
      <c r="A382" s="8" t="e">
        <f t="shared" ca="1" si="33"/>
        <v>#N/A</v>
      </c>
      <c r="B382" s="73" t="e">
        <f t="shared" ca="1" si="34"/>
        <v>#N/A</v>
      </c>
      <c r="C382" s="28" t="str">
        <f t="shared" ca="1" si="30"/>
        <v/>
      </c>
      <c r="D382" s="26" t="str">
        <f t="shared" ca="1" si="31"/>
        <v/>
      </c>
      <c r="E382" s="26" t="str">
        <f t="shared" ca="1" si="35"/>
        <v/>
      </c>
      <c r="F382" s="26"/>
      <c r="G382" s="26" t="str">
        <f t="shared" ca="1" si="32"/>
        <v/>
      </c>
      <c r="H382" s="2"/>
    </row>
    <row r="383" spans="1:8" x14ac:dyDescent="0.2">
      <c r="A383" s="8" t="e">
        <f t="shared" ca="1" si="33"/>
        <v>#N/A</v>
      </c>
      <c r="B383" s="73" t="e">
        <f t="shared" ca="1" si="34"/>
        <v>#N/A</v>
      </c>
      <c r="C383" s="28" t="str">
        <f t="shared" ca="1" si="30"/>
        <v/>
      </c>
      <c r="D383" s="26" t="str">
        <f t="shared" ca="1" si="31"/>
        <v/>
      </c>
      <c r="E383" s="26" t="str">
        <f t="shared" ca="1" si="35"/>
        <v/>
      </c>
      <c r="F383" s="26"/>
      <c r="G383" s="26" t="str">
        <f t="shared" ca="1" si="32"/>
        <v/>
      </c>
      <c r="H383" s="2"/>
    </row>
    <row r="384" spans="1:8" x14ac:dyDescent="0.2">
      <c r="A384" s="8" t="e">
        <f t="shared" ca="1" si="33"/>
        <v>#N/A</v>
      </c>
      <c r="B384" s="73" t="e">
        <f t="shared" ca="1" si="34"/>
        <v>#N/A</v>
      </c>
      <c r="C384" s="28" t="str">
        <f t="shared" ca="1" si="30"/>
        <v/>
      </c>
      <c r="D384" s="26" t="str">
        <f t="shared" ca="1" si="31"/>
        <v/>
      </c>
      <c r="E384" s="26" t="str">
        <f t="shared" ca="1" si="35"/>
        <v/>
      </c>
      <c r="F384" s="26"/>
      <c r="G384" s="26" t="str">
        <f t="shared" ca="1" si="32"/>
        <v/>
      </c>
      <c r="H384" s="2"/>
    </row>
    <row r="385" spans="1:8" x14ac:dyDescent="0.2">
      <c r="A385" s="8" t="e">
        <f t="shared" ca="1" si="33"/>
        <v>#N/A</v>
      </c>
      <c r="B385" s="73" t="e">
        <f t="shared" ca="1" si="34"/>
        <v>#N/A</v>
      </c>
      <c r="C385" s="28" t="str">
        <f t="shared" ca="1" si="30"/>
        <v/>
      </c>
      <c r="D385" s="26" t="str">
        <f t="shared" ca="1" si="31"/>
        <v/>
      </c>
      <c r="E385" s="26" t="str">
        <f t="shared" ca="1" si="35"/>
        <v/>
      </c>
      <c r="F385" s="26"/>
      <c r="G385" s="26" t="str">
        <f t="shared" ca="1" si="32"/>
        <v/>
      </c>
      <c r="H385" s="2"/>
    </row>
    <row r="386" spans="1:8" x14ac:dyDescent="0.2">
      <c r="A386" s="8" t="e">
        <f t="shared" ca="1" si="33"/>
        <v>#N/A</v>
      </c>
      <c r="B386" s="73" t="e">
        <f t="shared" ca="1" si="34"/>
        <v>#N/A</v>
      </c>
      <c r="C386" s="28" t="str">
        <f t="shared" ca="1" si="30"/>
        <v/>
      </c>
      <c r="D386" s="26" t="str">
        <f t="shared" ca="1" si="31"/>
        <v/>
      </c>
      <c r="E386" s="26" t="str">
        <f t="shared" ca="1" si="35"/>
        <v/>
      </c>
      <c r="F386" s="26"/>
      <c r="G386" s="26" t="str">
        <f t="shared" ca="1" si="32"/>
        <v/>
      </c>
      <c r="H386" s="2"/>
    </row>
    <row r="387" spans="1:8" x14ac:dyDescent="0.2">
      <c r="A387" s="8" t="e">
        <f t="shared" ca="1" si="33"/>
        <v>#N/A</v>
      </c>
      <c r="B387" s="73" t="e">
        <f t="shared" ca="1" si="34"/>
        <v>#N/A</v>
      </c>
      <c r="C387" s="28" t="str">
        <f t="shared" ca="1" si="30"/>
        <v/>
      </c>
      <c r="D387" s="26" t="str">
        <f t="shared" ca="1" si="31"/>
        <v/>
      </c>
      <c r="E387" s="26" t="str">
        <f t="shared" ca="1" si="35"/>
        <v/>
      </c>
      <c r="F387" s="26"/>
      <c r="G387" s="26" t="str">
        <f t="shared" ca="1" si="32"/>
        <v/>
      </c>
      <c r="H387" s="2"/>
    </row>
    <row r="388" spans="1:8" x14ac:dyDescent="0.2">
      <c r="A388" s="8" t="e">
        <f t="shared" ca="1" si="33"/>
        <v>#N/A</v>
      </c>
      <c r="B388" s="73" t="e">
        <f t="shared" ca="1" si="34"/>
        <v>#N/A</v>
      </c>
      <c r="C388" s="28" t="str">
        <f t="shared" ca="1" si="30"/>
        <v/>
      </c>
      <c r="D388" s="26" t="str">
        <f t="shared" ca="1" si="31"/>
        <v/>
      </c>
      <c r="E388" s="26" t="str">
        <f t="shared" ca="1" si="35"/>
        <v/>
      </c>
      <c r="F388" s="26"/>
      <c r="G388" s="26" t="str">
        <f t="shared" ca="1" si="32"/>
        <v/>
      </c>
      <c r="H388" s="2"/>
    </row>
    <row r="389" spans="1:8" x14ac:dyDescent="0.2">
      <c r="A389" s="8" t="e">
        <f t="shared" ca="1" si="33"/>
        <v>#N/A</v>
      </c>
      <c r="B389" s="73" t="e">
        <f t="shared" ca="1" si="34"/>
        <v>#N/A</v>
      </c>
      <c r="C389" s="28" t="str">
        <f t="shared" ca="1" si="30"/>
        <v/>
      </c>
      <c r="D389" s="26" t="str">
        <f t="shared" ca="1" si="31"/>
        <v/>
      </c>
      <c r="E389" s="26" t="str">
        <f t="shared" ca="1" si="35"/>
        <v/>
      </c>
      <c r="F389" s="26"/>
      <c r="G389" s="26" t="str">
        <f t="shared" ca="1" si="32"/>
        <v/>
      </c>
      <c r="H389" s="2"/>
    </row>
    <row r="390" spans="1:8" x14ac:dyDescent="0.2">
      <c r="A390" s="8" t="e">
        <f t="shared" ca="1" si="33"/>
        <v>#N/A</v>
      </c>
      <c r="B390" s="73" t="e">
        <f t="shared" ca="1" si="34"/>
        <v>#N/A</v>
      </c>
      <c r="C390" s="28" t="str">
        <f t="shared" ca="1" si="30"/>
        <v/>
      </c>
      <c r="D390" s="26" t="str">
        <f t="shared" ca="1" si="31"/>
        <v/>
      </c>
      <c r="E390" s="26" t="str">
        <f t="shared" ca="1" si="35"/>
        <v/>
      </c>
      <c r="F390" s="26"/>
      <c r="G390" s="26" t="str">
        <f t="shared" ca="1" si="32"/>
        <v/>
      </c>
      <c r="H390" s="2"/>
    </row>
    <row r="391" spans="1:8" x14ac:dyDescent="0.2">
      <c r="A391" s="8" t="e">
        <f t="shared" ca="1" si="33"/>
        <v>#N/A</v>
      </c>
      <c r="B391" s="73" t="e">
        <f t="shared" ca="1" si="34"/>
        <v>#N/A</v>
      </c>
      <c r="C391" s="28" t="str">
        <f t="shared" ca="1" si="30"/>
        <v/>
      </c>
      <c r="D391" s="26" t="str">
        <f t="shared" ca="1" si="31"/>
        <v/>
      </c>
      <c r="E391" s="26" t="str">
        <f t="shared" ca="1" si="35"/>
        <v/>
      </c>
      <c r="F391" s="26"/>
      <c r="G391" s="26" t="str">
        <f t="shared" ca="1" si="32"/>
        <v/>
      </c>
      <c r="H391" s="2"/>
    </row>
    <row r="392" spans="1:8" x14ac:dyDescent="0.2">
      <c r="A392" s="8" t="e">
        <f t="shared" ca="1" si="33"/>
        <v>#N/A</v>
      </c>
      <c r="B392" s="73" t="e">
        <f t="shared" ca="1" si="34"/>
        <v>#N/A</v>
      </c>
      <c r="C392" s="28" t="str">
        <f t="shared" ca="1" si="30"/>
        <v/>
      </c>
      <c r="D392" s="26" t="str">
        <f t="shared" ca="1" si="31"/>
        <v/>
      </c>
      <c r="E392" s="26" t="str">
        <f t="shared" ca="1" si="35"/>
        <v/>
      </c>
      <c r="F392" s="26"/>
      <c r="G392" s="26" t="str">
        <f t="shared" ca="1" si="32"/>
        <v/>
      </c>
      <c r="H392" s="2"/>
    </row>
    <row r="393" spans="1:8" x14ac:dyDescent="0.2">
      <c r="A393" s="8" t="e">
        <f t="shared" ca="1" si="33"/>
        <v>#N/A</v>
      </c>
      <c r="B393" s="73" t="e">
        <f t="shared" ca="1" si="34"/>
        <v>#N/A</v>
      </c>
      <c r="C393" s="28" t="str">
        <f t="shared" ca="1" si="30"/>
        <v/>
      </c>
      <c r="D393" s="26" t="str">
        <f t="shared" ca="1" si="31"/>
        <v/>
      </c>
      <c r="E393" s="26" t="str">
        <f t="shared" ca="1" si="35"/>
        <v/>
      </c>
      <c r="F393" s="26"/>
      <c r="G393" s="26" t="str">
        <f t="shared" ca="1" si="32"/>
        <v/>
      </c>
      <c r="H393" s="2"/>
    </row>
    <row r="394" spans="1:8" x14ac:dyDescent="0.2">
      <c r="A394" s="8" t="e">
        <f t="shared" ca="1" si="33"/>
        <v>#N/A</v>
      </c>
      <c r="B394" s="73" t="e">
        <f t="shared" ca="1" si="34"/>
        <v>#N/A</v>
      </c>
      <c r="C394" s="28" t="str">
        <f t="shared" ca="1" si="30"/>
        <v/>
      </c>
      <c r="D394" s="26" t="str">
        <f t="shared" ca="1" si="31"/>
        <v/>
      </c>
      <c r="E394" s="26" t="str">
        <f t="shared" ca="1" si="35"/>
        <v/>
      </c>
      <c r="F394" s="26"/>
      <c r="G394" s="26" t="str">
        <f t="shared" ca="1" si="32"/>
        <v/>
      </c>
      <c r="H394" s="2"/>
    </row>
    <row r="395" spans="1:8" x14ac:dyDescent="0.2">
      <c r="A395" s="8" t="e">
        <f t="shared" ca="1" si="33"/>
        <v>#N/A</v>
      </c>
      <c r="B395" s="73" t="e">
        <f t="shared" ca="1" si="34"/>
        <v>#N/A</v>
      </c>
      <c r="C395" s="28" t="str">
        <f t="shared" ca="1" si="30"/>
        <v/>
      </c>
      <c r="D395" s="26" t="str">
        <f t="shared" ca="1" si="31"/>
        <v/>
      </c>
      <c r="E395" s="26" t="str">
        <f t="shared" ca="1" si="35"/>
        <v/>
      </c>
      <c r="F395" s="26"/>
      <c r="G395" s="26" t="str">
        <f t="shared" ca="1" si="32"/>
        <v/>
      </c>
      <c r="H395" s="2"/>
    </row>
    <row r="396" spans="1:8" x14ac:dyDescent="0.2">
      <c r="A396" s="8" t="e">
        <f t="shared" ca="1" si="33"/>
        <v>#N/A</v>
      </c>
      <c r="B396" s="73" t="e">
        <f t="shared" ca="1" si="34"/>
        <v>#N/A</v>
      </c>
      <c r="C396" s="28" t="str">
        <f t="shared" ca="1" si="30"/>
        <v/>
      </c>
      <c r="D396" s="26" t="str">
        <f t="shared" ca="1" si="31"/>
        <v/>
      </c>
      <c r="E396" s="26" t="str">
        <f t="shared" ca="1" si="35"/>
        <v/>
      </c>
      <c r="F396" s="26"/>
      <c r="G396" s="26" t="str">
        <f t="shared" ca="1" si="32"/>
        <v/>
      </c>
      <c r="H396" s="2"/>
    </row>
    <row r="397" spans="1:8" x14ac:dyDescent="0.2">
      <c r="A397" s="8" t="e">
        <f t="shared" ca="1" si="33"/>
        <v>#N/A</v>
      </c>
      <c r="B397" s="73" t="e">
        <f t="shared" ca="1" si="34"/>
        <v>#N/A</v>
      </c>
      <c r="C397" s="28" t="str">
        <f t="shared" ca="1" si="30"/>
        <v/>
      </c>
      <c r="D397" s="26" t="str">
        <f t="shared" ca="1" si="31"/>
        <v/>
      </c>
      <c r="E397" s="26" t="str">
        <f t="shared" ca="1" si="35"/>
        <v/>
      </c>
      <c r="F397" s="26"/>
      <c r="G397" s="26" t="str">
        <f t="shared" ca="1" si="32"/>
        <v/>
      </c>
      <c r="H397" s="2"/>
    </row>
    <row r="398" spans="1:8" x14ac:dyDescent="0.2">
      <c r="A398" s="8" t="e">
        <f t="shared" ca="1" si="33"/>
        <v>#N/A</v>
      </c>
      <c r="B398" s="73" t="e">
        <f t="shared" ca="1" si="34"/>
        <v>#N/A</v>
      </c>
      <c r="C398" s="28" t="str">
        <f t="shared" ca="1" si="30"/>
        <v/>
      </c>
      <c r="D398" s="26" t="str">
        <f t="shared" ca="1" si="31"/>
        <v/>
      </c>
      <c r="E398" s="26" t="str">
        <f t="shared" ca="1" si="35"/>
        <v/>
      </c>
      <c r="F398" s="26"/>
      <c r="G398" s="26" t="str">
        <f t="shared" ca="1" si="32"/>
        <v/>
      </c>
      <c r="H398" s="2"/>
    </row>
    <row r="399" spans="1:8" x14ac:dyDescent="0.2">
      <c r="A399" s="8" t="e">
        <f t="shared" ca="1" si="33"/>
        <v>#N/A</v>
      </c>
      <c r="B399" s="73" t="e">
        <f t="shared" ca="1" si="34"/>
        <v>#N/A</v>
      </c>
      <c r="C399" s="28" t="str">
        <f t="shared" ca="1" si="30"/>
        <v/>
      </c>
      <c r="D399" s="26" t="str">
        <f t="shared" ca="1" si="31"/>
        <v/>
      </c>
      <c r="E399" s="26" t="str">
        <f t="shared" ca="1" si="35"/>
        <v/>
      </c>
      <c r="F399" s="26"/>
      <c r="G399" s="26" t="str">
        <f t="shared" ca="1" si="32"/>
        <v/>
      </c>
      <c r="H399" s="2"/>
    </row>
    <row r="400" spans="1:8" x14ac:dyDescent="0.2">
      <c r="A400" s="8" t="e">
        <f t="shared" ca="1" si="33"/>
        <v>#N/A</v>
      </c>
      <c r="B400" s="73" t="e">
        <f t="shared" ca="1" si="34"/>
        <v>#N/A</v>
      </c>
      <c r="C400" s="28" t="str">
        <f t="shared" ca="1" si="30"/>
        <v/>
      </c>
      <c r="D400" s="26" t="str">
        <f t="shared" ca="1" si="31"/>
        <v/>
      </c>
      <c r="E400" s="26" t="str">
        <f t="shared" ca="1" si="35"/>
        <v/>
      </c>
      <c r="F400" s="26"/>
      <c r="G400" s="26" t="str">
        <f t="shared" ca="1" si="32"/>
        <v/>
      </c>
      <c r="H400" s="2"/>
    </row>
    <row r="401" spans="1:8" x14ac:dyDescent="0.2">
      <c r="A401" s="8" t="e">
        <f t="shared" ca="1" si="33"/>
        <v>#N/A</v>
      </c>
      <c r="B401" s="73" t="e">
        <f t="shared" ca="1" si="34"/>
        <v>#N/A</v>
      </c>
      <c r="C401" s="28" t="str">
        <f t="shared" ca="1" si="30"/>
        <v/>
      </c>
      <c r="D401" s="26" t="str">
        <f t="shared" ca="1" si="31"/>
        <v/>
      </c>
      <c r="E401" s="26" t="str">
        <f t="shared" ca="1" si="35"/>
        <v/>
      </c>
      <c r="F401" s="26"/>
      <c r="G401" s="26" t="str">
        <f t="shared" ca="1" si="32"/>
        <v/>
      </c>
      <c r="H401" s="2"/>
    </row>
    <row r="402" spans="1:8" x14ac:dyDescent="0.2">
      <c r="A402" s="8" t="e">
        <f t="shared" ca="1" si="33"/>
        <v>#N/A</v>
      </c>
      <c r="B402" s="73" t="e">
        <f t="shared" ca="1" si="34"/>
        <v>#N/A</v>
      </c>
      <c r="C402" s="28" t="str">
        <f t="shared" ca="1" si="30"/>
        <v/>
      </c>
      <c r="D402" s="26" t="str">
        <f t="shared" ca="1" si="31"/>
        <v/>
      </c>
      <c r="E402" s="26" t="str">
        <f t="shared" ca="1" si="35"/>
        <v/>
      </c>
      <c r="F402" s="26"/>
      <c r="G402" s="26" t="str">
        <f t="shared" ca="1" si="32"/>
        <v/>
      </c>
      <c r="H402" s="2"/>
    </row>
    <row r="403" spans="1:8" x14ac:dyDescent="0.2">
      <c r="A403" s="8" t="e">
        <f t="shared" ca="1" si="33"/>
        <v>#N/A</v>
      </c>
      <c r="B403" s="73" t="e">
        <f t="shared" ca="1" si="34"/>
        <v>#N/A</v>
      </c>
      <c r="C403" s="28" t="str">
        <f t="shared" ca="1" si="30"/>
        <v/>
      </c>
      <c r="D403" s="26" t="str">
        <f t="shared" ca="1" si="31"/>
        <v/>
      </c>
      <c r="E403" s="26" t="str">
        <f t="shared" ca="1" si="35"/>
        <v/>
      </c>
      <c r="F403" s="26"/>
      <c r="G403" s="26" t="str">
        <f t="shared" ca="1" si="32"/>
        <v/>
      </c>
      <c r="H403" s="2"/>
    </row>
    <row r="404" spans="1:8" x14ac:dyDescent="0.2">
      <c r="A404" s="8" t="e">
        <f t="shared" ca="1" si="33"/>
        <v>#N/A</v>
      </c>
      <c r="B404" s="73" t="e">
        <f t="shared" ca="1" si="34"/>
        <v>#N/A</v>
      </c>
      <c r="C404" s="28" t="str">
        <f t="shared" ca="1" si="30"/>
        <v/>
      </c>
      <c r="D404" s="26" t="str">
        <f t="shared" ca="1" si="31"/>
        <v/>
      </c>
      <c r="E404" s="26" t="str">
        <f t="shared" ca="1" si="35"/>
        <v/>
      </c>
      <c r="F404" s="26"/>
      <c r="G404" s="26" t="str">
        <f t="shared" ca="1" si="32"/>
        <v/>
      </c>
      <c r="H404" s="2"/>
    </row>
    <row r="405" spans="1:8" x14ac:dyDescent="0.2">
      <c r="A405" s="8" t="e">
        <f t="shared" ca="1" si="33"/>
        <v>#N/A</v>
      </c>
      <c r="B405" s="73" t="e">
        <f t="shared" ca="1" si="34"/>
        <v>#N/A</v>
      </c>
      <c r="C405" s="28" t="str">
        <f t="shared" ca="1" si="30"/>
        <v/>
      </c>
      <c r="D405" s="26" t="str">
        <f t="shared" ca="1" si="31"/>
        <v/>
      </c>
      <c r="E405" s="26" t="str">
        <f t="shared" ca="1" si="35"/>
        <v/>
      </c>
      <c r="F405" s="26"/>
      <c r="G405" s="26" t="str">
        <f t="shared" ca="1" si="32"/>
        <v/>
      </c>
      <c r="H405" s="2"/>
    </row>
    <row r="406" spans="1:8" x14ac:dyDescent="0.2">
      <c r="A406" s="8" t="e">
        <f t="shared" ca="1" si="33"/>
        <v>#N/A</v>
      </c>
      <c r="B406" s="73" t="e">
        <f t="shared" ca="1" si="34"/>
        <v>#N/A</v>
      </c>
      <c r="C406" s="28" t="str">
        <f t="shared" ca="1" si="30"/>
        <v/>
      </c>
      <c r="D406" s="26" t="str">
        <f t="shared" ca="1" si="31"/>
        <v/>
      </c>
      <c r="E406" s="26" t="str">
        <f t="shared" ca="1" si="35"/>
        <v/>
      </c>
      <c r="F406" s="26"/>
      <c r="G406" s="26" t="str">
        <f t="shared" ca="1" si="32"/>
        <v/>
      </c>
      <c r="H406" s="2"/>
    </row>
    <row r="407" spans="1:8" x14ac:dyDescent="0.2">
      <c r="A407" s="8" t="e">
        <f t="shared" ca="1" si="33"/>
        <v>#N/A</v>
      </c>
      <c r="B407" s="73" t="e">
        <f t="shared" ca="1" si="34"/>
        <v>#N/A</v>
      </c>
      <c r="C407" s="28" t="str">
        <f t="shared" ca="1" si="30"/>
        <v/>
      </c>
      <c r="D407" s="26" t="str">
        <f t="shared" ca="1" si="31"/>
        <v/>
      </c>
      <c r="E407" s="26" t="str">
        <f t="shared" ca="1" si="35"/>
        <v/>
      </c>
      <c r="F407" s="26"/>
      <c r="G407" s="26" t="str">
        <f t="shared" ca="1" si="32"/>
        <v/>
      </c>
      <c r="H407" s="2"/>
    </row>
    <row r="408" spans="1:8" x14ac:dyDescent="0.2">
      <c r="A408" s="8" t="e">
        <f t="shared" ca="1" si="33"/>
        <v>#N/A</v>
      </c>
      <c r="B408" s="73" t="e">
        <f t="shared" ca="1" si="34"/>
        <v>#N/A</v>
      </c>
      <c r="C408" s="28" t="str">
        <f t="shared" ca="1" si="30"/>
        <v/>
      </c>
      <c r="D408" s="26" t="str">
        <f t="shared" ca="1" si="31"/>
        <v/>
      </c>
      <c r="E408" s="26" t="str">
        <f t="shared" ca="1" si="35"/>
        <v/>
      </c>
      <c r="F408" s="26"/>
      <c r="G408" s="26" t="str">
        <f t="shared" ca="1" si="32"/>
        <v/>
      </c>
      <c r="H408" s="2"/>
    </row>
    <row r="409" spans="1:8" x14ac:dyDescent="0.2">
      <c r="A409" s="8" t="e">
        <f t="shared" ca="1" si="33"/>
        <v>#N/A</v>
      </c>
      <c r="B409" s="73" t="e">
        <f t="shared" ca="1" si="34"/>
        <v>#N/A</v>
      </c>
      <c r="C409" s="28" t="str">
        <f t="shared" ca="1" si="30"/>
        <v/>
      </c>
      <c r="D409" s="26" t="str">
        <f t="shared" ca="1" si="31"/>
        <v/>
      </c>
      <c r="E409" s="26" t="str">
        <f t="shared" ca="1" si="35"/>
        <v/>
      </c>
      <c r="F409" s="26"/>
      <c r="G409" s="26" t="str">
        <f t="shared" ca="1" si="32"/>
        <v/>
      </c>
      <c r="H409" s="2"/>
    </row>
    <row r="410" spans="1:8" x14ac:dyDescent="0.2">
      <c r="A410" s="8" t="e">
        <f t="shared" ca="1" si="33"/>
        <v>#N/A</v>
      </c>
      <c r="B410" s="73" t="e">
        <f t="shared" ca="1" si="34"/>
        <v>#N/A</v>
      </c>
      <c r="C410" s="28" t="str">
        <f t="shared" ca="1" si="30"/>
        <v/>
      </c>
      <c r="D410" s="26" t="str">
        <f t="shared" ca="1" si="31"/>
        <v/>
      </c>
      <c r="E410" s="26" t="str">
        <f t="shared" ca="1" si="35"/>
        <v/>
      </c>
      <c r="F410" s="26"/>
      <c r="G410" s="26" t="str">
        <f t="shared" ca="1" si="32"/>
        <v/>
      </c>
      <c r="H410" s="2"/>
    </row>
    <row r="411" spans="1:8" x14ac:dyDescent="0.2">
      <c r="A411" s="8" t="e">
        <f t="shared" ca="1" si="33"/>
        <v>#N/A</v>
      </c>
      <c r="B411" s="73" t="e">
        <f t="shared" ca="1" si="34"/>
        <v>#N/A</v>
      </c>
      <c r="C411" s="28" t="str">
        <f t="shared" ca="1" si="30"/>
        <v/>
      </c>
      <c r="D411" s="26" t="str">
        <f t="shared" ca="1" si="31"/>
        <v/>
      </c>
      <c r="E411" s="26" t="str">
        <f t="shared" ca="1" si="35"/>
        <v/>
      </c>
      <c r="F411" s="26"/>
      <c r="G411" s="26" t="str">
        <f t="shared" ca="1" si="32"/>
        <v/>
      </c>
      <c r="H411" s="2"/>
    </row>
    <row r="412" spans="1:8" x14ac:dyDescent="0.2">
      <c r="A412" s="8" t="e">
        <f t="shared" ca="1" si="33"/>
        <v>#N/A</v>
      </c>
      <c r="B412" s="73" t="e">
        <f t="shared" ca="1" si="34"/>
        <v>#N/A</v>
      </c>
      <c r="C412" s="28" t="str">
        <f t="shared" ref="C412:C475" ca="1" si="36">IF(ISERROR(A412),"",IF($D$10="Annually",EDATE(C411,12),EDATE(C411,1)))</f>
        <v/>
      </c>
      <c r="D412" s="26" t="str">
        <f t="shared" ref="D412:D475" ca="1" si="37">IF(ISERROR(A412),"",ROUND(G411*rper,2))</f>
        <v/>
      </c>
      <c r="E412" s="26" t="str">
        <f t="shared" ca="1" si="35"/>
        <v/>
      </c>
      <c r="F412" s="26"/>
      <c r="G412" s="26" t="str">
        <f t="shared" ref="G412:G475" ca="1" si="38">IF(ISERROR(A412),"",ROUND(G411-E412-F412+D412,2))</f>
        <v/>
      </c>
      <c r="H412" s="2"/>
    </row>
    <row r="413" spans="1:8" x14ac:dyDescent="0.2">
      <c r="A413" s="8" t="e">
        <f t="shared" ref="A413:A476" ca="1" si="39">IF(OR(G412="",G412&lt;=0,B412&gt;110),NA(),A412+1)</f>
        <v>#N/A</v>
      </c>
      <c r="B413" s="73" t="e">
        <f t="shared" ref="B413:B476" ca="1" si="40">IF(ISERROR(A413),NA(),B412+IF($D$10="Monthly",1/12,1))</f>
        <v>#N/A</v>
      </c>
      <c r="C413" s="28" t="str">
        <f t="shared" ca="1" si="36"/>
        <v/>
      </c>
      <c r="D413" s="26" t="str">
        <f t="shared" ca="1" si="37"/>
        <v/>
      </c>
      <c r="E413" s="26" t="str">
        <f t="shared" ref="E413:E476" ca="1" si="41">IF(ISERROR(A413),"",MIN(ROUND(G412+D413,2),ROUND((1+gper)*E412,2)))</f>
        <v/>
      </c>
      <c r="F413" s="26"/>
      <c r="G413" s="26" t="str">
        <f t="shared" ca="1" si="38"/>
        <v/>
      </c>
      <c r="H413" s="2"/>
    </row>
    <row r="414" spans="1:8" x14ac:dyDescent="0.2">
      <c r="A414" s="8" t="e">
        <f t="shared" ca="1" si="39"/>
        <v>#N/A</v>
      </c>
      <c r="B414" s="73" t="e">
        <f t="shared" ca="1" si="40"/>
        <v>#N/A</v>
      </c>
      <c r="C414" s="28" t="str">
        <f t="shared" ca="1" si="36"/>
        <v/>
      </c>
      <c r="D414" s="26" t="str">
        <f t="shared" ca="1" si="37"/>
        <v/>
      </c>
      <c r="E414" s="26" t="str">
        <f t="shared" ca="1" si="41"/>
        <v/>
      </c>
      <c r="F414" s="26"/>
      <c r="G414" s="26" t="str">
        <f t="shared" ca="1" si="38"/>
        <v/>
      </c>
      <c r="H414" s="2"/>
    </row>
    <row r="415" spans="1:8" x14ac:dyDescent="0.2">
      <c r="A415" s="8" t="e">
        <f t="shared" ca="1" si="39"/>
        <v>#N/A</v>
      </c>
      <c r="B415" s="73" t="e">
        <f t="shared" ca="1" si="40"/>
        <v>#N/A</v>
      </c>
      <c r="C415" s="28" t="str">
        <f t="shared" ca="1" si="36"/>
        <v/>
      </c>
      <c r="D415" s="26" t="str">
        <f t="shared" ca="1" si="37"/>
        <v/>
      </c>
      <c r="E415" s="26" t="str">
        <f t="shared" ca="1" si="41"/>
        <v/>
      </c>
      <c r="F415" s="26"/>
      <c r="G415" s="26" t="str">
        <f t="shared" ca="1" si="38"/>
        <v/>
      </c>
      <c r="H415" s="2"/>
    </row>
    <row r="416" spans="1:8" x14ac:dyDescent="0.2">
      <c r="A416" s="8" t="e">
        <f t="shared" ca="1" si="39"/>
        <v>#N/A</v>
      </c>
      <c r="B416" s="73" t="e">
        <f t="shared" ca="1" si="40"/>
        <v>#N/A</v>
      </c>
      <c r="C416" s="28" t="str">
        <f t="shared" ca="1" si="36"/>
        <v/>
      </c>
      <c r="D416" s="26" t="str">
        <f t="shared" ca="1" si="37"/>
        <v/>
      </c>
      <c r="E416" s="26" t="str">
        <f t="shared" ca="1" si="41"/>
        <v/>
      </c>
      <c r="F416" s="26"/>
      <c r="G416" s="26" t="str">
        <f t="shared" ca="1" si="38"/>
        <v/>
      </c>
      <c r="H416" s="2"/>
    </row>
    <row r="417" spans="1:8" x14ac:dyDescent="0.2">
      <c r="A417" s="8" t="e">
        <f t="shared" ca="1" si="39"/>
        <v>#N/A</v>
      </c>
      <c r="B417" s="73" t="e">
        <f t="shared" ca="1" si="40"/>
        <v>#N/A</v>
      </c>
      <c r="C417" s="28" t="str">
        <f t="shared" ca="1" si="36"/>
        <v/>
      </c>
      <c r="D417" s="26" t="str">
        <f t="shared" ca="1" si="37"/>
        <v/>
      </c>
      <c r="E417" s="26" t="str">
        <f t="shared" ca="1" si="41"/>
        <v/>
      </c>
      <c r="F417" s="26"/>
      <c r="G417" s="26" t="str">
        <f t="shared" ca="1" si="38"/>
        <v/>
      </c>
      <c r="H417" s="2"/>
    </row>
    <row r="418" spans="1:8" x14ac:dyDescent="0.2">
      <c r="A418" s="8" t="e">
        <f t="shared" ca="1" si="39"/>
        <v>#N/A</v>
      </c>
      <c r="B418" s="73" t="e">
        <f t="shared" ca="1" si="40"/>
        <v>#N/A</v>
      </c>
      <c r="C418" s="28" t="str">
        <f t="shared" ca="1" si="36"/>
        <v/>
      </c>
      <c r="D418" s="26" t="str">
        <f t="shared" ca="1" si="37"/>
        <v/>
      </c>
      <c r="E418" s="26" t="str">
        <f t="shared" ca="1" si="41"/>
        <v/>
      </c>
      <c r="F418" s="26"/>
      <c r="G418" s="26" t="str">
        <f t="shared" ca="1" si="38"/>
        <v/>
      </c>
      <c r="H418" s="2"/>
    </row>
    <row r="419" spans="1:8" x14ac:dyDescent="0.2">
      <c r="A419" s="8" t="e">
        <f t="shared" ca="1" si="39"/>
        <v>#N/A</v>
      </c>
      <c r="B419" s="73" t="e">
        <f t="shared" ca="1" si="40"/>
        <v>#N/A</v>
      </c>
      <c r="C419" s="28" t="str">
        <f t="shared" ca="1" si="36"/>
        <v/>
      </c>
      <c r="D419" s="26" t="str">
        <f t="shared" ca="1" si="37"/>
        <v/>
      </c>
      <c r="E419" s="26" t="str">
        <f t="shared" ca="1" si="41"/>
        <v/>
      </c>
      <c r="F419" s="26"/>
      <c r="G419" s="26" t="str">
        <f t="shared" ca="1" si="38"/>
        <v/>
      </c>
      <c r="H419" s="2"/>
    </row>
    <row r="420" spans="1:8" x14ac:dyDescent="0.2">
      <c r="A420" s="8" t="e">
        <f t="shared" ca="1" si="39"/>
        <v>#N/A</v>
      </c>
      <c r="B420" s="73" t="e">
        <f t="shared" ca="1" si="40"/>
        <v>#N/A</v>
      </c>
      <c r="C420" s="28" t="str">
        <f t="shared" ca="1" si="36"/>
        <v/>
      </c>
      <c r="D420" s="26" t="str">
        <f t="shared" ca="1" si="37"/>
        <v/>
      </c>
      <c r="E420" s="26" t="str">
        <f t="shared" ca="1" si="41"/>
        <v/>
      </c>
      <c r="F420" s="26"/>
      <c r="G420" s="26" t="str">
        <f t="shared" ca="1" si="38"/>
        <v/>
      </c>
      <c r="H420" s="2"/>
    </row>
    <row r="421" spans="1:8" x14ac:dyDescent="0.2">
      <c r="A421" s="8" t="e">
        <f t="shared" ca="1" si="39"/>
        <v>#N/A</v>
      </c>
      <c r="B421" s="73" t="e">
        <f t="shared" ca="1" si="40"/>
        <v>#N/A</v>
      </c>
      <c r="C421" s="28" t="str">
        <f t="shared" ca="1" si="36"/>
        <v/>
      </c>
      <c r="D421" s="26" t="str">
        <f t="shared" ca="1" si="37"/>
        <v/>
      </c>
      <c r="E421" s="26" t="str">
        <f t="shared" ca="1" si="41"/>
        <v/>
      </c>
      <c r="F421" s="26"/>
      <c r="G421" s="26" t="str">
        <f t="shared" ca="1" si="38"/>
        <v/>
      </c>
      <c r="H421" s="2"/>
    </row>
    <row r="422" spans="1:8" x14ac:dyDescent="0.2">
      <c r="A422" s="8" t="e">
        <f t="shared" ca="1" si="39"/>
        <v>#N/A</v>
      </c>
      <c r="B422" s="73" t="e">
        <f t="shared" ca="1" si="40"/>
        <v>#N/A</v>
      </c>
      <c r="C422" s="28" t="str">
        <f t="shared" ca="1" si="36"/>
        <v/>
      </c>
      <c r="D422" s="26" t="str">
        <f t="shared" ca="1" si="37"/>
        <v/>
      </c>
      <c r="E422" s="26" t="str">
        <f t="shared" ca="1" si="41"/>
        <v/>
      </c>
      <c r="F422" s="26"/>
      <c r="G422" s="26" t="str">
        <f t="shared" ca="1" si="38"/>
        <v/>
      </c>
      <c r="H422" s="2"/>
    </row>
    <row r="423" spans="1:8" x14ac:dyDescent="0.2">
      <c r="A423" s="8" t="e">
        <f t="shared" ca="1" si="39"/>
        <v>#N/A</v>
      </c>
      <c r="B423" s="73" t="e">
        <f t="shared" ca="1" si="40"/>
        <v>#N/A</v>
      </c>
      <c r="C423" s="28" t="str">
        <f t="shared" ca="1" si="36"/>
        <v/>
      </c>
      <c r="D423" s="26" t="str">
        <f t="shared" ca="1" si="37"/>
        <v/>
      </c>
      <c r="E423" s="26" t="str">
        <f t="shared" ca="1" si="41"/>
        <v/>
      </c>
      <c r="F423" s="26"/>
      <c r="G423" s="26" t="str">
        <f t="shared" ca="1" si="38"/>
        <v/>
      </c>
      <c r="H423" s="2"/>
    </row>
    <row r="424" spans="1:8" x14ac:dyDescent="0.2">
      <c r="A424" s="8" t="e">
        <f t="shared" ca="1" si="39"/>
        <v>#N/A</v>
      </c>
      <c r="B424" s="73" t="e">
        <f t="shared" ca="1" si="40"/>
        <v>#N/A</v>
      </c>
      <c r="C424" s="28" t="str">
        <f t="shared" ca="1" si="36"/>
        <v/>
      </c>
      <c r="D424" s="26" t="str">
        <f t="shared" ca="1" si="37"/>
        <v/>
      </c>
      <c r="E424" s="26" t="str">
        <f t="shared" ca="1" si="41"/>
        <v/>
      </c>
      <c r="F424" s="26"/>
      <c r="G424" s="26" t="str">
        <f t="shared" ca="1" si="38"/>
        <v/>
      </c>
      <c r="H424" s="2"/>
    </row>
    <row r="425" spans="1:8" x14ac:dyDescent="0.2">
      <c r="A425" s="8" t="e">
        <f t="shared" ca="1" si="39"/>
        <v>#N/A</v>
      </c>
      <c r="B425" s="73" t="e">
        <f t="shared" ca="1" si="40"/>
        <v>#N/A</v>
      </c>
      <c r="C425" s="28" t="str">
        <f t="shared" ca="1" si="36"/>
        <v/>
      </c>
      <c r="D425" s="26" t="str">
        <f t="shared" ca="1" si="37"/>
        <v/>
      </c>
      <c r="E425" s="26" t="str">
        <f t="shared" ca="1" si="41"/>
        <v/>
      </c>
      <c r="F425" s="26"/>
      <c r="G425" s="26" t="str">
        <f t="shared" ca="1" si="38"/>
        <v/>
      </c>
      <c r="H425" s="2"/>
    </row>
    <row r="426" spans="1:8" x14ac:dyDescent="0.2">
      <c r="A426" s="8" t="e">
        <f t="shared" ca="1" si="39"/>
        <v>#N/A</v>
      </c>
      <c r="B426" s="73" t="e">
        <f t="shared" ca="1" si="40"/>
        <v>#N/A</v>
      </c>
      <c r="C426" s="28" t="str">
        <f t="shared" ca="1" si="36"/>
        <v/>
      </c>
      <c r="D426" s="26" t="str">
        <f t="shared" ca="1" si="37"/>
        <v/>
      </c>
      <c r="E426" s="26" t="str">
        <f t="shared" ca="1" si="41"/>
        <v/>
      </c>
      <c r="F426" s="26"/>
      <c r="G426" s="26" t="str">
        <f t="shared" ca="1" si="38"/>
        <v/>
      </c>
      <c r="H426" s="2"/>
    </row>
    <row r="427" spans="1:8" x14ac:dyDescent="0.2">
      <c r="A427" s="8" t="e">
        <f t="shared" ca="1" si="39"/>
        <v>#N/A</v>
      </c>
      <c r="B427" s="73" t="e">
        <f t="shared" ca="1" si="40"/>
        <v>#N/A</v>
      </c>
      <c r="C427" s="28" t="str">
        <f t="shared" ca="1" si="36"/>
        <v/>
      </c>
      <c r="D427" s="26" t="str">
        <f t="shared" ca="1" si="37"/>
        <v/>
      </c>
      <c r="E427" s="26" t="str">
        <f t="shared" ca="1" si="41"/>
        <v/>
      </c>
      <c r="F427" s="26"/>
      <c r="G427" s="26" t="str">
        <f t="shared" ca="1" si="38"/>
        <v/>
      </c>
      <c r="H427" s="2"/>
    </row>
    <row r="428" spans="1:8" x14ac:dyDescent="0.2">
      <c r="A428" s="8" t="e">
        <f t="shared" ca="1" si="39"/>
        <v>#N/A</v>
      </c>
      <c r="B428" s="73" t="e">
        <f t="shared" ca="1" si="40"/>
        <v>#N/A</v>
      </c>
      <c r="C428" s="28" t="str">
        <f t="shared" ca="1" si="36"/>
        <v/>
      </c>
      <c r="D428" s="26" t="str">
        <f t="shared" ca="1" si="37"/>
        <v/>
      </c>
      <c r="E428" s="26" t="str">
        <f t="shared" ca="1" si="41"/>
        <v/>
      </c>
      <c r="F428" s="26"/>
      <c r="G428" s="26" t="str">
        <f t="shared" ca="1" si="38"/>
        <v/>
      </c>
      <c r="H428" s="2"/>
    </row>
    <row r="429" spans="1:8" x14ac:dyDescent="0.2">
      <c r="A429" s="8" t="e">
        <f t="shared" ca="1" si="39"/>
        <v>#N/A</v>
      </c>
      <c r="B429" s="73" t="e">
        <f t="shared" ca="1" si="40"/>
        <v>#N/A</v>
      </c>
      <c r="C429" s="28" t="str">
        <f t="shared" ca="1" si="36"/>
        <v/>
      </c>
      <c r="D429" s="26" t="str">
        <f t="shared" ca="1" si="37"/>
        <v/>
      </c>
      <c r="E429" s="26" t="str">
        <f t="shared" ca="1" si="41"/>
        <v/>
      </c>
      <c r="F429" s="26"/>
      <c r="G429" s="26" t="str">
        <f t="shared" ca="1" si="38"/>
        <v/>
      </c>
      <c r="H429" s="2"/>
    </row>
    <row r="430" spans="1:8" x14ac:dyDescent="0.2">
      <c r="A430" s="8" t="e">
        <f t="shared" ca="1" si="39"/>
        <v>#N/A</v>
      </c>
      <c r="B430" s="73" t="e">
        <f t="shared" ca="1" si="40"/>
        <v>#N/A</v>
      </c>
      <c r="C430" s="28" t="str">
        <f t="shared" ca="1" si="36"/>
        <v/>
      </c>
      <c r="D430" s="26" t="str">
        <f t="shared" ca="1" si="37"/>
        <v/>
      </c>
      <c r="E430" s="26" t="str">
        <f t="shared" ca="1" si="41"/>
        <v/>
      </c>
      <c r="F430" s="26"/>
      <c r="G430" s="26" t="str">
        <f t="shared" ca="1" si="38"/>
        <v/>
      </c>
      <c r="H430" s="2"/>
    </row>
    <row r="431" spans="1:8" x14ac:dyDescent="0.2">
      <c r="A431" s="8" t="e">
        <f t="shared" ca="1" si="39"/>
        <v>#N/A</v>
      </c>
      <c r="B431" s="73" t="e">
        <f t="shared" ca="1" si="40"/>
        <v>#N/A</v>
      </c>
      <c r="C431" s="28" t="str">
        <f t="shared" ca="1" si="36"/>
        <v/>
      </c>
      <c r="D431" s="26" t="str">
        <f t="shared" ca="1" si="37"/>
        <v/>
      </c>
      <c r="E431" s="26" t="str">
        <f t="shared" ca="1" si="41"/>
        <v/>
      </c>
      <c r="F431" s="26"/>
      <c r="G431" s="26" t="str">
        <f t="shared" ca="1" si="38"/>
        <v/>
      </c>
      <c r="H431" s="2"/>
    </row>
    <row r="432" spans="1:8" x14ac:dyDescent="0.2">
      <c r="A432" s="8" t="e">
        <f t="shared" ca="1" si="39"/>
        <v>#N/A</v>
      </c>
      <c r="B432" s="73" t="e">
        <f t="shared" ca="1" si="40"/>
        <v>#N/A</v>
      </c>
      <c r="C432" s="28" t="str">
        <f t="shared" ca="1" si="36"/>
        <v/>
      </c>
      <c r="D432" s="26" t="str">
        <f t="shared" ca="1" si="37"/>
        <v/>
      </c>
      <c r="E432" s="26" t="str">
        <f t="shared" ca="1" si="41"/>
        <v/>
      </c>
      <c r="F432" s="26"/>
      <c r="G432" s="26" t="str">
        <f t="shared" ca="1" si="38"/>
        <v/>
      </c>
      <c r="H432" s="2"/>
    </row>
    <row r="433" spans="1:8" x14ac:dyDescent="0.2">
      <c r="A433" s="8" t="e">
        <f t="shared" ca="1" si="39"/>
        <v>#N/A</v>
      </c>
      <c r="B433" s="73" t="e">
        <f t="shared" ca="1" si="40"/>
        <v>#N/A</v>
      </c>
      <c r="C433" s="28" t="str">
        <f t="shared" ca="1" si="36"/>
        <v/>
      </c>
      <c r="D433" s="26" t="str">
        <f t="shared" ca="1" si="37"/>
        <v/>
      </c>
      <c r="E433" s="26" t="str">
        <f t="shared" ca="1" si="41"/>
        <v/>
      </c>
      <c r="F433" s="26"/>
      <c r="G433" s="26" t="str">
        <f t="shared" ca="1" si="38"/>
        <v/>
      </c>
      <c r="H433" s="2"/>
    </row>
    <row r="434" spans="1:8" x14ac:dyDescent="0.2">
      <c r="A434" s="8" t="e">
        <f t="shared" ca="1" si="39"/>
        <v>#N/A</v>
      </c>
      <c r="B434" s="73" t="e">
        <f t="shared" ca="1" si="40"/>
        <v>#N/A</v>
      </c>
      <c r="C434" s="28" t="str">
        <f t="shared" ca="1" si="36"/>
        <v/>
      </c>
      <c r="D434" s="26" t="str">
        <f t="shared" ca="1" si="37"/>
        <v/>
      </c>
      <c r="E434" s="26" t="str">
        <f t="shared" ca="1" si="41"/>
        <v/>
      </c>
      <c r="F434" s="26"/>
      <c r="G434" s="26" t="str">
        <f t="shared" ca="1" si="38"/>
        <v/>
      </c>
      <c r="H434" s="2"/>
    </row>
    <row r="435" spans="1:8" x14ac:dyDescent="0.2">
      <c r="A435" s="8" t="e">
        <f t="shared" ca="1" si="39"/>
        <v>#N/A</v>
      </c>
      <c r="B435" s="73" t="e">
        <f t="shared" ca="1" si="40"/>
        <v>#N/A</v>
      </c>
      <c r="C435" s="28" t="str">
        <f t="shared" ca="1" si="36"/>
        <v/>
      </c>
      <c r="D435" s="26" t="str">
        <f t="shared" ca="1" si="37"/>
        <v/>
      </c>
      <c r="E435" s="26" t="str">
        <f t="shared" ca="1" si="41"/>
        <v/>
      </c>
      <c r="F435" s="26"/>
      <c r="G435" s="26" t="str">
        <f t="shared" ca="1" si="38"/>
        <v/>
      </c>
      <c r="H435" s="2"/>
    </row>
    <row r="436" spans="1:8" x14ac:dyDescent="0.2">
      <c r="A436" s="8" t="e">
        <f t="shared" ca="1" si="39"/>
        <v>#N/A</v>
      </c>
      <c r="B436" s="73" t="e">
        <f t="shared" ca="1" si="40"/>
        <v>#N/A</v>
      </c>
      <c r="C436" s="28" t="str">
        <f t="shared" ca="1" si="36"/>
        <v/>
      </c>
      <c r="D436" s="26" t="str">
        <f t="shared" ca="1" si="37"/>
        <v/>
      </c>
      <c r="E436" s="26" t="str">
        <f t="shared" ca="1" si="41"/>
        <v/>
      </c>
      <c r="F436" s="26"/>
      <c r="G436" s="26" t="str">
        <f t="shared" ca="1" si="38"/>
        <v/>
      </c>
      <c r="H436" s="2"/>
    </row>
    <row r="437" spans="1:8" x14ac:dyDescent="0.2">
      <c r="A437" s="8" t="e">
        <f t="shared" ca="1" si="39"/>
        <v>#N/A</v>
      </c>
      <c r="B437" s="73" t="e">
        <f t="shared" ca="1" si="40"/>
        <v>#N/A</v>
      </c>
      <c r="C437" s="28" t="str">
        <f t="shared" ca="1" si="36"/>
        <v/>
      </c>
      <c r="D437" s="26" t="str">
        <f t="shared" ca="1" si="37"/>
        <v/>
      </c>
      <c r="E437" s="26" t="str">
        <f t="shared" ca="1" si="41"/>
        <v/>
      </c>
      <c r="F437" s="26"/>
      <c r="G437" s="26" t="str">
        <f t="shared" ca="1" si="38"/>
        <v/>
      </c>
      <c r="H437" s="2"/>
    </row>
    <row r="438" spans="1:8" x14ac:dyDescent="0.2">
      <c r="A438" s="8" t="e">
        <f t="shared" ca="1" si="39"/>
        <v>#N/A</v>
      </c>
      <c r="B438" s="73" t="e">
        <f t="shared" ca="1" si="40"/>
        <v>#N/A</v>
      </c>
      <c r="C438" s="28" t="str">
        <f t="shared" ca="1" si="36"/>
        <v/>
      </c>
      <c r="D438" s="26" t="str">
        <f t="shared" ca="1" si="37"/>
        <v/>
      </c>
      <c r="E438" s="26" t="str">
        <f t="shared" ca="1" si="41"/>
        <v/>
      </c>
      <c r="F438" s="26"/>
      <c r="G438" s="26" t="str">
        <f t="shared" ca="1" si="38"/>
        <v/>
      </c>
      <c r="H438" s="2"/>
    </row>
    <row r="439" spans="1:8" x14ac:dyDescent="0.2">
      <c r="A439" s="8" t="e">
        <f t="shared" ca="1" si="39"/>
        <v>#N/A</v>
      </c>
      <c r="B439" s="73" t="e">
        <f t="shared" ca="1" si="40"/>
        <v>#N/A</v>
      </c>
      <c r="C439" s="28" t="str">
        <f t="shared" ca="1" si="36"/>
        <v/>
      </c>
      <c r="D439" s="26" t="str">
        <f t="shared" ca="1" si="37"/>
        <v/>
      </c>
      <c r="E439" s="26" t="str">
        <f t="shared" ca="1" si="41"/>
        <v/>
      </c>
      <c r="F439" s="26"/>
      <c r="G439" s="26" t="str">
        <f t="shared" ca="1" si="38"/>
        <v/>
      </c>
      <c r="H439" s="2"/>
    </row>
    <row r="440" spans="1:8" x14ac:dyDescent="0.2">
      <c r="A440" s="8" t="e">
        <f t="shared" ca="1" si="39"/>
        <v>#N/A</v>
      </c>
      <c r="B440" s="73" t="e">
        <f t="shared" ca="1" si="40"/>
        <v>#N/A</v>
      </c>
      <c r="C440" s="28" t="str">
        <f t="shared" ca="1" si="36"/>
        <v/>
      </c>
      <c r="D440" s="26" t="str">
        <f t="shared" ca="1" si="37"/>
        <v/>
      </c>
      <c r="E440" s="26" t="str">
        <f t="shared" ca="1" si="41"/>
        <v/>
      </c>
      <c r="F440" s="26"/>
      <c r="G440" s="26" t="str">
        <f t="shared" ca="1" si="38"/>
        <v/>
      </c>
      <c r="H440" s="2"/>
    </row>
    <row r="441" spans="1:8" x14ac:dyDescent="0.2">
      <c r="A441" s="8" t="e">
        <f t="shared" ca="1" si="39"/>
        <v>#N/A</v>
      </c>
      <c r="B441" s="73" t="e">
        <f t="shared" ca="1" si="40"/>
        <v>#N/A</v>
      </c>
      <c r="C441" s="28" t="str">
        <f t="shared" ca="1" si="36"/>
        <v/>
      </c>
      <c r="D441" s="26" t="str">
        <f t="shared" ca="1" si="37"/>
        <v/>
      </c>
      <c r="E441" s="26" t="str">
        <f t="shared" ca="1" si="41"/>
        <v/>
      </c>
      <c r="F441" s="26"/>
      <c r="G441" s="26" t="str">
        <f t="shared" ca="1" si="38"/>
        <v/>
      </c>
      <c r="H441" s="2"/>
    </row>
    <row r="442" spans="1:8" x14ac:dyDescent="0.2">
      <c r="A442" s="8" t="e">
        <f t="shared" ca="1" si="39"/>
        <v>#N/A</v>
      </c>
      <c r="B442" s="73" t="e">
        <f t="shared" ca="1" si="40"/>
        <v>#N/A</v>
      </c>
      <c r="C442" s="28" t="str">
        <f t="shared" ca="1" si="36"/>
        <v/>
      </c>
      <c r="D442" s="26" t="str">
        <f t="shared" ca="1" si="37"/>
        <v/>
      </c>
      <c r="E442" s="26" t="str">
        <f t="shared" ca="1" si="41"/>
        <v/>
      </c>
      <c r="F442" s="26"/>
      <c r="G442" s="26" t="str">
        <f t="shared" ca="1" si="38"/>
        <v/>
      </c>
      <c r="H442" s="2"/>
    </row>
    <row r="443" spans="1:8" x14ac:dyDescent="0.2">
      <c r="A443" s="8" t="e">
        <f t="shared" ca="1" si="39"/>
        <v>#N/A</v>
      </c>
      <c r="B443" s="73" t="e">
        <f t="shared" ca="1" si="40"/>
        <v>#N/A</v>
      </c>
      <c r="C443" s="28" t="str">
        <f t="shared" ca="1" si="36"/>
        <v/>
      </c>
      <c r="D443" s="26" t="str">
        <f t="shared" ca="1" si="37"/>
        <v/>
      </c>
      <c r="E443" s="26" t="str">
        <f t="shared" ca="1" si="41"/>
        <v/>
      </c>
      <c r="F443" s="26"/>
      <c r="G443" s="26" t="str">
        <f t="shared" ca="1" si="38"/>
        <v/>
      </c>
      <c r="H443" s="2"/>
    </row>
    <row r="444" spans="1:8" x14ac:dyDescent="0.2">
      <c r="A444" s="8" t="e">
        <f t="shared" ca="1" si="39"/>
        <v>#N/A</v>
      </c>
      <c r="B444" s="73" t="e">
        <f t="shared" ca="1" si="40"/>
        <v>#N/A</v>
      </c>
      <c r="C444" s="28" t="str">
        <f t="shared" ca="1" si="36"/>
        <v/>
      </c>
      <c r="D444" s="26" t="str">
        <f t="shared" ca="1" si="37"/>
        <v/>
      </c>
      <c r="E444" s="26" t="str">
        <f t="shared" ca="1" si="41"/>
        <v/>
      </c>
      <c r="F444" s="26"/>
      <c r="G444" s="26" t="str">
        <f t="shared" ca="1" si="38"/>
        <v/>
      </c>
      <c r="H444" s="2"/>
    </row>
    <row r="445" spans="1:8" x14ac:dyDescent="0.2">
      <c r="A445" s="8" t="e">
        <f t="shared" ca="1" si="39"/>
        <v>#N/A</v>
      </c>
      <c r="B445" s="73" t="e">
        <f t="shared" ca="1" si="40"/>
        <v>#N/A</v>
      </c>
      <c r="C445" s="28" t="str">
        <f t="shared" ca="1" si="36"/>
        <v/>
      </c>
      <c r="D445" s="26" t="str">
        <f t="shared" ca="1" si="37"/>
        <v/>
      </c>
      <c r="E445" s="26" t="str">
        <f t="shared" ca="1" si="41"/>
        <v/>
      </c>
      <c r="F445" s="26"/>
      <c r="G445" s="26" t="str">
        <f t="shared" ca="1" si="38"/>
        <v/>
      </c>
      <c r="H445" s="2"/>
    </row>
    <row r="446" spans="1:8" x14ac:dyDescent="0.2">
      <c r="A446" s="8" t="e">
        <f t="shared" ca="1" si="39"/>
        <v>#N/A</v>
      </c>
      <c r="B446" s="73" t="e">
        <f t="shared" ca="1" si="40"/>
        <v>#N/A</v>
      </c>
      <c r="C446" s="28" t="str">
        <f t="shared" ca="1" si="36"/>
        <v/>
      </c>
      <c r="D446" s="26" t="str">
        <f t="shared" ca="1" si="37"/>
        <v/>
      </c>
      <c r="E446" s="26" t="str">
        <f t="shared" ca="1" si="41"/>
        <v/>
      </c>
      <c r="F446" s="26"/>
      <c r="G446" s="26" t="str">
        <f t="shared" ca="1" si="38"/>
        <v/>
      </c>
      <c r="H446" s="2"/>
    </row>
    <row r="447" spans="1:8" x14ac:dyDescent="0.2">
      <c r="A447" s="8" t="e">
        <f t="shared" ca="1" si="39"/>
        <v>#N/A</v>
      </c>
      <c r="B447" s="73" t="e">
        <f t="shared" ca="1" si="40"/>
        <v>#N/A</v>
      </c>
      <c r="C447" s="28" t="str">
        <f t="shared" ca="1" si="36"/>
        <v/>
      </c>
      <c r="D447" s="26" t="str">
        <f t="shared" ca="1" si="37"/>
        <v/>
      </c>
      <c r="E447" s="26" t="str">
        <f t="shared" ca="1" si="41"/>
        <v/>
      </c>
      <c r="F447" s="26"/>
      <c r="G447" s="26" t="str">
        <f t="shared" ca="1" si="38"/>
        <v/>
      </c>
      <c r="H447" s="2"/>
    </row>
    <row r="448" spans="1:8" x14ac:dyDescent="0.2">
      <c r="A448" s="8" t="e">
        <f t="shared" ca="1" si="39"/>
        <v>#N/A</v>
      </c>
      <c r="B448" s="73" t="e">
        <f t="shared" ca="1" si="40"/>
        <v>#N/A</v>
      </c>
      <c r="C448" s="28" t="str">
        <f t="shared" ca="1" si="36"/>
        <v/>
      </c>
      <c r="D448" s="26" t="str">
        <f t="shared" ca="1" si="37"/>
        <v/>
      </c>
      <c r="E448" s="26" t="str">
        <f t="shared" ca="1" si="41"/>
        <v/>
      </c>
      <c r="F448" s="26"/>
      <c r="G448" s="26" t="str">
        <f t="shared" ca="1" si="38"/>
        <v/>
      </c>
      <c r="H448" s="2"/>
    </row>
    <row r="449" spans="1:8" x14ac:dyDescent="0.2">
      <c r="A449" s="8" t="e">
        <f t="shared" ca="1" si="39"/>
        <v>#N/A</v>
      </c>
      <c r="B449" s="73" t="e">
        <f t="shared" ca="1" si="40"/>
        <v>#N/A</v>
      </c>
      <c r="C449" s="28" t="str">
        <f t="shared" ca="1" si="36"/>
        <v/>
      </c>
      <c r="D449" s="26" t="str">
        <f t="shared" ca="1" si="37"/>
        <v/>
      </c>
      <c r="E449" s="26" t="str">
        <f t="shared" ca="1" si="41"/>
        <v/>
      </c>
      <c r="F449" s="26"/>
      <c r="G449" s="26" t="str">
        <f t="shared" ca="1" si="38"/>
        <v/>
      </c>
      <c r="H449" s="2"/>
    </row>
    <row r="450" spans="1:8" x14ac:dyDescent="0.2">
      <c r="A450" s="8" t="e">
        <f t="shared" ca="1" si="39"/>
        <v>#N/A</v>
      </c>
      <c r="B450" s="73" t="e">
        <f t="shared" ca="1" si="40"/>
        <v>#N/A</v>
      </c>
      <c r="C450" s="28" t="str">
        <f t="shared" ca="1" si="36"/>
        <v/>
      </c>
      <c r="D450" s="26" t="str">
        <f t="shared" ca="1" si="37"/>
        <v/>
      </c>
      <c r="E450" s="26" t="str">
        <f t="shared" ca="1" si="41"/>
        <v/>
      </c>
      <c r="F450" s="26"/>
      <c r="G450" s="26" t="str">
        <f t="shared" ca="1" si="38"/>
        <v/>
      </c>
      <c r="H450" s="2"/>
    </row>
    <row r="451" spans="1:8" x14ac:dyDescent="0.2">
      <c r="A451" s="8" t="e">
        <f t="shared" ca="1" si="39"/>
        <v>#N/A</v>
      </c>
      <c r="B451" s="73" t="e">
        <f t="shared" ca="1" si="40"/>
        <v>#N/A</v>
      </c>
      <c r="C451" s="28" t="str">
        <f t="shared" ca="1" si="36"/>
        <v/>
      </c>
      <c r="D451" s="26" t="str">
        <f t="shared" ca="1" si="37"/>
        <v/>
      </c>
      <c r="E451" s="26" t="str">
        <f t="shared" ca="1" si="41"/>
        <v/>
      </c>
      <c r="F451" s="26"/>
      <c r="G451" s="26" t="str">
        <f t="shared" ca="1" si="38"/>
        <v/>
      </c>
      <c r="H451" s="2"/>
    </row>
    <row r="452" spans="1:8" x14ac:dyDescent="0.2">
      <c r="A452" s="8" t="e">
        <f t="shared" ca="1" si="39"/>
        <v>#N/A</v>
      </c>
      <c r="B452" s="73" t="e">
        <f t="shared" ca="1" si="40"/>
        <v>#N/A</v>
      </c>
      <c r="C452" s="28" t="str">
        <f t="shared" ca="1" si="36"/>
        <v/>
      </c>
      <c r="D452" s="26" t="str">
        <f t="shared" ca="1" si="37"/>
        <v/>
      </c>
      <c r="E452" s="26" t="str">
        <f t="shared" ca="1" si="41"/>
        <v/>
      </c>
      <c r="F452" s="26"/>
      <c r="G452" s="26" t="str">
        <f t="shared" ca="1" si="38"/>
        <v/>
      </c>
      <c r="H452" s="2"/>
    </row>
    <row r="453" spans="1:8" x14ac:dyDescent="0.2">
      <c r="A453" s="8" t="e">
        <f t="shared" ca="1" si="39"/>
        <v>#N/A</v>
      </c>
      <c r="B453" s="73" t="e">
        <f t="shared" ca="1" si="40"/>
        <v>#N/A</v>
      </c>
      <c r="C453" s="28" t="str">
        <f t="shared" ca="1" si="36"/>
        <v/>
      </c>
      <c r="D453" s="26" t="str">
        <f t="shared" ca="1" si="37"/>
        <v/>
      </c>
      <c r="E453" s="26" t="str">
        <f t="shared" ca="1" si="41"/>
        <v/>
      </c>
      <c r="F453" s="26"/>
      <c r="G453" s="26" t="str">
        <f t="shared" ca="1" si="38"/>
        <v/>
      </c>
      <c r="H453" s="2"/>
    </row>
    <row r="454" spans="1:8" x14ac:dyDescent="0.2">
      <c r="A454" s="8" t="e">
        <f t="shared" ca="1" si="39"/>
        <v>#N/A</v>
      </c>
      <c r="B454" s="73" t="e">
        <f t="shared" ca="1" si="40"/>
        <v>#N/A</v>
      </c>
      <c r="C454" s="28" t="str">
        <f t="shared" ca="1" si="36"/>
        <v/>
      </c>
      <c r="D454" s="26" t="str">
        <f t="shared" ca="1" si="37"/>
        <v/>
      </c>
      <c r="E454" s="26" t="str">
        <f t="shared" ca="1" si="41"/>
        <v/>
      </c>
      <c r="F454" s="26"/>
      <c r="G454" s="26" t="str">
        <f t="shared" ca="1" si="38"/>
        <v/>
      </c>
      <c r="H454" s="2"/>
    </row>
    <row r="455" spans="1:8" x14ac:dyDescent="0.2">
      <c r="A455" s="8" t="e">
        <f t="shared" ca="1" si="39"/>
        <v>#N/A</v>
      </c>
      <c r="B455" s="73" t="e">
        <f t="shared" ca="1" si="40"/>
        <v>#N/A</v>
      </c>
      <c r="C455" s="28" t="str">
        <f t="shared" ca="1" si="36"/>
        <v/>
      </c>
      <c r="D455" s="26" t="str">
        <f t="shared" ca="1" si="37"/>
        <v/>
      </c>
      <c r="E455" s="26" t="str">
        <f t="shared" ca="1" si="41"/>
        <v/>
      </c>
      <c r="F455" s="26"/>
      <c r="G455" s="26" t="str">
        <f t="shared" ca="1" si="38"/>
        <v/>
      </c>
      <c r="H455" s="2"/>
    </row>
    <row r="456" spans="1:8" x14ac:dyDescent="0.2">
      <c r="A456" s="8" t="e">
        <f t="shared" ca="1" si="39"/>
        <v>#N/A</v>
      </c>
      <c r="B456" s="73" t="e">
        <f t="shared" ca="1" si="40"/>
        <v>#N/A</v>
      </c>
      <c r="C456" s="28" t="str">
        <f t="shared" ca="1" si="36"/>
        <v/>
      </c>
      <c r="D456" s="26" t="str">
        <f t="shared" ca="1" si="37"/>
        <v/>
      </c>
      <c r="E456" s="26" t="str">
        <f t="shared" ca="1" si="41"/>
        <v/>
      </c>
      <c r="F456" s="26"/>
      <c r="G456" s="26" t="str">
        <f t="shared" ca="1" si="38"/>
        <v/>
      </c>
      <c r="H456" s="2"/>
    </row>
    <row r="457" spans="1:8" x14ac:dyDescent="0.2">
      <c r="A457" s="8" t="e">
        <f t="shared" ca="1" si="39"/>
        <v>#N/A</v>
      </c>
      <c r="B457" s="73" t="e">
        <f t="shared" ca="1" si="40"/>
        <v>#N/A</v>
      </c>
      <c r="C457" s="28" t="str">
        <f t="shared" ca="1" si="36"/>
        <v/>
      </c>
      <c r="D457" s="26" t="str">
        <f t="shared" ca="1" si="37"/>
        <v/>
      </c>
      <c r="E457" s="26" t="str">
        <f t="shared" ca="1" si="41"/>
        <v/>
      </c>
      <c r="F457" s="26"/>
      <c r="G457" s="26" t="str">
        <f t="shared" ca="1" si="38"/>
        <v/>
      </c>
      <c r="H457" s="2"/>
    </row>
    <row r="458" spans="1:8" x14ac:dyDescent="0.2">
      <c r="A458" s="8" t="e">
        <f t="shared" ca="1" si="39"/>
        <v>#N/A</v>
      </c>
      <c r="B458" s="73" t="e">
        <f t="shared" ca="1" si="40"/>
        <v>#N/A</v>
      </c>
      <c r="C458" s="28" t="str">
        <f t="shared" ca="1" si="36"/>
        <v/>
      </c>
      <c r="D458" s="26" t="str">
        <f t="shared" ca="1" si="37"/>
        <v/>
      </c>
      <c r="E458" s="26" t="str">
        <f t="shared" ca="1" si="41"/>
        <v/>
      </c>
      <c r="F458" s="26"/>
      <c r="G458" s="26" t="str">
        <f t="shared" ca="1" si="38"/>
        <v/>
      </c>
      <c r="H458" s="2"/>
    </row>
    <row r="459" spans="1:8" x14ac:dyDescent="0.2">
      <c r="A459" s="8" t="e">
        <f t="shared" ca="1" si="39"/>
        <v>#N/A</v>
      </c>
      <c r="B459" s="73" t="e">
        <f t="shared" ca="1" si="40"/>
        <v>#N/A</v>
      </c>
      <c r="C459" s="28" t="str">
        <f t="shared" ca="1" si="36"/>
        <v/>
      </c>
      <c r="D459" s="26" t="str">
        <f t="shared" ca="1" si="37"/>
        <v/>
      </c>
      <c r="E459" s="26" t="str">
        <f t="shared" ca="1" si="41"/>
        <v/>
      </c>
      <c r="F459" s="26"/>
      <c r="G459" s="26" t="str">
        <f t="shared" ca="1" si="38"/>
        <v/>
      </c>
      <c r="H459" s="2"/>
    </row>
    <row r="460" spans="1:8" x14ac:dyDescent="0.2">
      <c r="A460" s="8" t="e">
        <f t="shared" ca="1" si="39"/>
        <v>#N/A</v>
      </c>
      <c r="B460" s="73" t="e">
        <f t="shared" ca="1" si="40"/>
        <v>#N/A</v>
      </c>
      <c r="C460" s="28" t="str">
        <f t="shared" ca="1" si="36"/>
        <v/>
      </c>
      <c r="D460" s="26" t="str">
        <f t="shared" ca="1" si="37"/>
        <v/>
      </c>
      <c r="E460" s="26" t="str">
        <f t="shared" ca="1" si="41"/>
        <v/>
      </c>
      <c r="F460" s="26"/>
      <c r="G460" s="26" t="str">
        <f t="shared" ca="1" si="38"/>
        <v/>
      </c>
      <c r="H460" s="2"/>
    </row>
    <row r="461" spans="1:8" x14ac:dyDescent="0.2">
      <c r="A461" s="8" t="e">
        <f t="shared" ca="1" si="39"/>
        <v>#N/A</v>
      </c>
      <c r="B461" s="73" t="e">
        <f t="shared" ca="1" si="40"/>
        <v>#N/A</v>
      </c>
      <c r="C461" s="28" t="str">
        <f t="shared" ca="1" si="36"/>
        <v/>
      </c>
      <c r="D461" s="26" t="str">
        <f t="shared" ca="1" si="37"/>
        <v/>
      </c>
      <c r="E461" s="26" t="str">
        <f t="shared" ca="1" si="41"/>
        <v/>
      </c>
      <c r="F461" s="26"/>
      <c r="G461" s="26" t="str">
        <f t="shared" ca="1" si="38"/>
        <v/>
      </c>
      <c r="H461" s="2"/>
    </row>
    <row r="462" spans="1:8" x14ac:dyDescent="0.2">
      <c r="A462" s="8" t="e">
        <f t="shared" ca="1" si="39"/>
        <v>#N/A</v>
      </c>
      <c r="B462" s="73" t="e">
        <f t="shared" ca="1" si="40"/>
        <v>#N/A</v>
      </c>
      <c r="C462" s="28" t="str">
        <f t="shared" ca="1" si="36"/>
        <v/>
      </c>
      <c r="D462" s="26" t="str">
        <f t="shared" ca="1" si="37"/>
        <v/>
      </c>
      <c r="E462" s="26" t="str">
        <f t="shared" ca="1" si="41"/>
        <v/>
      </c>
      <c r="F462" s="26"/>
      <c r="G462" s="26" t="str">
        <f t="shared" ca="1" si="38"/>
        <v/>
      </c>
      <c r="H462" s="2"/>
    </row>
    <row r="463" spans="1:8" x14ac:dyDescent="0.2">
      <c r="A463" s="8" t="e">
        <f t="shared" ca="1" si="39"/>
        <v>#N/A</v>
      </c>
      <c r="B463" s="73" t="e">
        <f t="shared" ca="1" si="40"/>
        <v>#N/A</v>
      </c>
      <c r="C463" s="28" t="str">
        <f t="shared" ca="1" si="36"/>
        <v/>
      </c>
      <c r="D463" s="26" t="str">
        <f t="shared" ca="1" si="37"/>
        <v/>
      </c>
      <c r="E463" s="26" t="str">
        <f t="shared" ca="1" si="41"/>
        <v/>
      </c>
      <c r="F463" s="26"/>
      <c r="G463" s="26" t="str">
        <f t="shared" ca="1" si="38"/>
        <v/>
      </c>
      <c r="H463" s="2"/>
    </row>
    <row r="464" spans="1:8" x14ac:dyDescent="0.2">
      <c r="A464" s="8" t="e">
        <f t="shared" ca="1" si="39"/>
        <v>#N/A</v>
      </c>
      <c r="B464" s="73" t="e">
        <f t="shared" ca="1" si="40"/>
        <v>#N/A</v>
      </c>
      <c r="C464" s="28" t="str">
        <f t="shared" ca="1" si="36"/>
        <v/>
      </c>
      <c r="D464" s="26" t="str">
        <f t="shared" ca="1" si="37"/>
        <v/>
      </c>
      <c r="E464" s="26" t="str">
        <f t="shared" ca="1" si="41"/>
        <v/>
      </c>
      <c r="F464" s="26"/>
      <c r="G464" s="26" t="str">
        <f t="shared" ca="1" si="38"/>
        <v/>
      </c>
      <c r="H464" s="2"/>
    </row>
    <row r="465" spans="1:8" x14ac:dyDescent="0.2">
      <c r="A465" s="8" t="e">
        <f t="shared" ca="1" si="39"/>
        <v>#N/A</v>
      </c>
      <c r="B465" s="73" t="e">
        <f t="shared" ca="1" si="40"/>
        <v>#N/A</v>
      </c>
      <c r="C465" s="28" t="str">
        <f t="shared" ca="1" si="36"/>
        <v/>
      </c>
      <c r="D465" s="26" t="str">
        <f t="shared" ca="1" si="37"/>
        <v/>
      </c>
      <c r="E465" s="26" t="str">
        <f t="shared" ca="1" si="41"/>
        <v/>
      </c>
      <c r="F465" s="26"/>
      <c r="G465" s="26" t="str">
        <f t="shared" ca="1" si="38"/>
        <v/>
      </c>
      <c r="H465" s="2"/>
    </row>
    <row r="466" spans="1:8" x14ac:dyDescent="0.2">
      <c r="A466" s="8" t="e">
        <f t="shared" ca="1" si="39"/>
        <v>#N/A</v>
      </c>
      <c r="B466" s="73" t="e">
        <f t="shared" ca="1" si="40"/>
        <v>#N/A</v>
      </c>
      <c r="C466" s="28" t="str">
        <f t="shared" ca="1" si="36"/>
        <v/>
      </c>
      <c r="D466" s="26" t="str">
        <f t="shared" ca="1" si="37"/>
        <v/>
      </c>
      <c r="E466" s="26" t="str">
        <f t="shared" ca="1" si="41"/>
        <v/>
      </c>
      <c r="F466" s="26"/>
      <c r="G466" s="26" t="str">
        <f t="shared" ca="1" si="38"/>
        <v/>
      </c>
      <c r="H466" s="2"/>
    </row>
    <row r="467" spans="1:8" x14ac:dyDescent="0.2">
      <c r="A467" s="8" t="e">
        <f t="shared" ca="1" si="39"/>
        <v>#N/A</v>
      </c>
      <c r="B467" s="73" t="e">
        <f t="shared" ca="1" si="40"/>
        <v>#N/A</v>
      </c>
      <c r="C467" s="28" t="str">
        <f t="shared" ca="1" si="36"/>
        <v/>
      </c>
      <c r="D467" s="26" t="str">
        <f t="shared" ca="1" si="37"/>
        <v/>
      </c>
      <c r="E467" s="26" t="str">
        <f t="shared" ca="1" si="41"/>
        <v/>
      </c>
      <c r="F467" s="26"/>
      <c r="G467" s="26" t="str">
        <f t="shared" ca="1" si="38"/>
        <v/>
      </c>
      <c r="H467" s="2"/>
    </row>
    <row r="468" spans="1:8" x14ac:dyDescent="0.2">
      <c r="A468" s="8" t="e">
        <f t="shared" ca="1" si="39"/>
        <v>#N/A</v>
      </c>
      <c r="B468" s="73" t="e">
        <f t="shared" ca="1" si="40"/>
        <v>#N/A</v>
      </c>
      <c r="C468" s="28" t="str">
        <f t="shared" ca="1" si="36"/>
        <v/>
      </c>
      <c r="D468" s="26" t="str">
        <f t="shared" ca="1" si="37"/>
        <v/>
      </c>
      <c r="E468" s="26" t="str">
        <f t="shared" ca="1" si="41"/>
        <v/>
      </c>
      <c r="F468" s="26"/>
      <c r="G468" s="26" t="str">
        <f t="shared" ca="1" si="38"/>
        <v/>
      </c>
      <c r="H468" s="2"/>
    </row>
    <row r="469" spans="1:8" x14ac:dyDescent="0.2">
      <c r="A469" s="8" t="e">
        <f t="shared" ca="1" si="39"/>
        <v>#N/A</v>
      </c>
      <c r="B469" s="73" t="e">
        <f t="shared" ca="1" si="40"/>
        <v>#N/A</v>
      </c>
      <c r="C469" s="28" t="str">
        <f t="shared" ca="1" si="36"/>
        <v/>
      </c>
      <c r="D469" s="26" t="str">
        <f t="shared" ca="1" si="37"/>
        <v/>
      </c>
      <c r="E469" s="26" t="str">
        <f t="shared" ca="1" si="41"/>
        <v/>
      </c>
      <c r="F469" s="26"/>
      <c r="G469" s="26" t="str">
        <f t="shared" ca="1" si="38"/>
        <v/>
      </c>
      <c r="H469" s="2"/>
    </row>
    <row r="470" spans="1:8" x14ac:dyDescent="0.2">
      <c r="A470" s="8" t="e">
        <f t="shared" ca="1" si="39"/>
        <v>#N/A</v>
      </c>
      <c r="B470" s="73" t="e">
        <f t="shared" ca="1" si="40"/>
        <v>#N/A</v>
      </c>
      <c r="C470" s="28" t="str">
        <f t="shared" ca="1" si="36"/>
        <v/>
      </c>
      <c r="D470" s="26" t="str">
        <f t="shared" ca="1" si="37"/>
        <v/>
      </c>
      <c r="E470" s="26" t="str">
        <f t="shared" ca="1" si="41"/>
        <v/>
      </c>
      <c r="F470" s="26"/>
      <c r="G470" s="26" t="str">
        <f t="shared" ca="1" si="38"/>
        <v/>
      </c>
      <c r="H470" s="2"/>
    </row>
    <row r="471" spans="1:8" x14ac:dyDescent="0.2">
      <c r="A471" s="8" t="e">
        <f t="shared" ca="1" si="39"/>
        <v>#N/A</v>
      </c>
      <c r="B471" s="73" t="e">
        <f t="shared" ca="1" si="40"/>
        <v>#N/A</v>
      </c>
      <c r="C471" s="28" t="str">
        <f t="shared" ca="1" si="36"/>
        <v/>
      </c>
      <c r="D471" s="26" t="str">
        <f t="shared" ca="1" si="37"/>
        <v/>
      </c>
      <c r="E471" s="26" t="str">
        <f t="shared" ca="1" si="41"/>
        <v/>
      </c>
      <c r="F471" s="26"/>
      <c r="G471" s="26" t="str">
        <f t="shared" ca="1" si="38"/>
        <v/>
      </c>
      <c r="H471" s="2"/>
    </row>
    <row r="472" spans="1:8" x14ac:dyDescent="0.2">
      <c r="A472" s="8" t="e">
        <f t="shared" ca="1" si="39"/>
        <v>#N/A</v>
      </c>
      <c r="B472" s="73" t="e">
        <f t="shared" ca="1" si="40"/>
        <v>#N/A</v>
      </c>
      <c r="C472" s="28" t="str">
        <f t="shared" ca="1" si="36"/>
        <v/>
      </c>
      <c r="D472" s="26" t="str">
        <f t="shared" ca="1" si="37"/>
        <v/>
      </c>
      <c r="E472" s="26" t="str">
        <f t="shared" ca="1" si="41"/>
        <v/>
      </c>
      <c r="F472" s="26"/>
      <c r="G472" s="26" t="str">
        <f t="shared" ca="1" si="38"/>
        <v/>
      </c>
      <c r="H472" s="2"/>
    </row>
    <row r="473" spans="1:8" x14ac:dyDescent="0.2">
      <c r="A473" s="8" t="e">
        <f t="shared" ca="1" si="39"/>
        <v>#N/A</v>
      </c>
      <c r="B473" s="73" t="e">
        <f t="shared" ca="1" si="40"/>
        <v>#N/A</v>
      </c>
      <c r="C473" s="28" t="str">
        <f t="shared" ca="1" si="36"/>
        <v/>
      </c>
      <c r="D473" s="26" t="str">
        <f t="shared" ca="1" si="37"/>
        <v/>
      </c>
      <c r="E473" s="26" t="str">
        <f t="shared" ca="1" si="41"/>
        <v/>
      </c>
      <c r="F473" s="26"/>
      <c r="G473" s="26" t="str">
        <f t="shared" ca="1" si="38"/>
        <v/>
      </c>
      <c r="H473" s="2"/>
    </row>
    <row r="474" spans="1:8" x14ac:dyDescent="0.2">
      <c r="A474" s="8" t="e">
        <f t="shared" ca="1" si="39"/>
        <v>#N/A</v>
      </c>
      <c r="B474" s="73" t="e">
        <f t="shared" ca="1" si="40"/>
        <v>#N/A</v>
      </c>
      <c r="C474" s="28" t="str">
        <f t="shared" ca="1" si="36"/>
        <v/>
      </c>
      <c r="D474" s="26" t="str">
        <f t="shared" ca="1" si="37"/>
        <v/>
      </c>
      <c r="E474" s="26" t="str">
        <f t="shared" ca="1" si="41"/>
        <v/>
      </c>
      <c r="F474" s="26"/>
      <c r="G474" s="26" t="str">
        <f t="shared" ca="1" si="38"/>
        <v/>
      </c>
      <c r="H474" s="2"/>
    </row>
    <row r="475" spans="1:8" x14ac:dyDescent="0.2">
      <c r="A475" s="8" t="e">
        <f t="shared" ca="1" si="39"/>
        <v>#N/A</v>
      </c>
      <c r="B475" s="73" t="e">
        <f t="shared" ca="1" si="40"/>
        <v>#N/A</v>
      </c>
      <c r="C475" s="28" t="str">
        <f t="shared" ca="1" si="36"/>
        <v/>
      </c>
      <c r="D475" s="26" t="str">
        <f t="shared" ca="1" si="37"/>
        <v/>
      </c>
      <c r="E475" s="26" t="str">
        <f t="shared" ca="1" si="41"/>
        <v/>
      </c>
      <c r="F475" s="26"/>
      <c r="G475" s="26" t="str">
        <f t="shared" ca="1" si="38"/>
        <v/>
      </c>
      <c r="H475" s="2"/>
    </row>
    <row r="476" spans="1:8" x14ac:dyDescent="0.2">
      <c r="A476" s="8" t="e">
        <f t="shared" ca="1" si="39"/>
        <v>#N/A</v>
      </c>
      <c r="B476" s="73" t="e">
        <f t="shared" ca="1" si="40"/>
        <v>#N/A</v>
      </c>
      <c r="C476" s="28" t="str">
        <f t="shared" ref="C476:C539" ca="1" si="42">IF(ISERROR(A476),"",IF($D$10="Annually",EDATE(C475,12),EDATE(C475,1)))</f>
        <v/>
      </c>
      <c r="D476" s="26" t="str">
        <f t="shared" ref="D476:D539" ca="1" si="43">IF(ISERROR(A476),"",ROUND(G475*rper,2))</f>
        <v/>
      </c>
      <c r="E476" s="26" t="str">
        <f t="shared" ca="1" si="41"/>
        <v/>
      </c>
      <c r="F476" s="26"/>
      <c r="G476" s="26" t="str">
        <f t="shared" ref="G476:G539" ca="1" si="44">IF(ISERROR(A476),"",ROUND(G475-E476-F476+D476,2))</f>
        <v/>
      </c>
      <c r="H476" s="2"/>
    </row>
    <row r="477" spans="1:8" x14ac:dyDescent="0.2">
      <c r="A477" s="8" t="e">
        <f t="shared" ref="A477:A540" ca="1" si="45">IF(OR(G476="",G476&lt;=0,B476&gt;110),NA(),A476+1)</f>
        <v>#N/A</v>
      </c>
      <c r="B477" s="73" t="e">
        <f t="shared" ref="B477:B540" ca="1" si="46">IF(ISERROR(A477),NA(),B476+IF($D$10="Monthly",1/12,1))</f>
        <v>#N/A</v>
      </c>
      <c r="C477" s="28" t="str">
        <f t="shared" ca="1" si="42"/>
        <v/>
      </c>
      <c r="D477" s="26" t="str">
        <f t="shared" ca="1" si="43"/>
        <v/>
      </c>
      <c r="E477" s="26" t="str">
        <f t="shared" ref="E477:E540" ca="1" si="47">IF(ISERROR(A477),"",MIN(ROUND(G476+D477,2),ROUND((1+gper)*E476,2)))</f>
        <v/>
      </c>
      <c r="F477" s="26"/>
      <c r="G477" s="26" t="str">
        <f t="shared" ca="1" si="44"/>
        <v/>
      </c>
      <c r="H477" s="2"/>
    </row>
    <row r="478" spans="1:8" x14ac:dyDescent="0.2">
      <c r="A478" s="8" t="e">
        <f t="shared" ca="1" si="45"/>
        <v>#N/A</v>
      </c>
      <c r="B478" s="73" t="e">
        <f t="shared" ca="1" si="46"/>
        <v>#N/A</v>
      </c>
      <c r="C478" s="28" t="str">
        <f t="shared" ca="1" si="42"/>
        <v/>
      </c>
      <c r="D478" s="26" t="str">
        <f t="shared" ca="1" si="43"/>
        <v/>
      </c>
      <c r="E478" s="26" t="str">
        <f t="shared" ca="1" si="47"/>
        <v/>
      </c>
      <c r="F478" s="26"/>
      <c r="G478" s="26" t="str">
        <f t="shared" ca="1" si="44"/>
        <v/>
      </c>
      <c r="H478" s="2"/>
    </row>
    <row r="479" spans="1:8" x14ac:dyDescent="0.2">
      <c r="A479" s="8" t="e">
        <f t="shared" ca="1" si="45"/>
        <v>#N/A</v>
      </c>
      <c r="B479" s="73" t="e">
        <f t="shared" ca="1" si="46"/>
        <v>#N/A</v>
      </c>
      <c r="C479" s="28" t="str">
        <f t="shared" ca="1" si="42"/>
        <v/>
      </c>
      <c r="D479" s="26" t="str">
        <f t="shared" ca="1" si="43"/>
        <v/>
      </c>
      <c r="E479" s="26" t="str">
        <f t="shared" ca="1" si="47"/>
        <v/>
      </c>
      <c r="F479" s="26"/>
      <c r="G479" s="26" t="str">
        <f t="shared" ca="1" si="44"/>
        <v/>
      </c>
      <c r="H479" s="2"/>
    </row>
    <row r="480" spans="1:8" x14ac:dyDescent="0.2">
      <c r="A480" s="8" t="e">
        <f t="shared" ca="1" si="45"/>
        <v>#N/A</v>
      </c>
      <c r="B480" s="73" t="e">
        <f t="shared" ca="1" si="46"/>
        <v>#N/A</v>
      </c>
      <c r="C480" s="28" t="str">
        <f t="shared" ca="1" si="42"/>
        <v/>
      </c>
      <c r="D480" s="26" t="str">
        <f t="shared" ca="1" si="43"/>
        <v/>
      </c>
      <c r="E480" s="26" t="str">
        <f t="shared" ca="1" si="47"/>
        <v/>
      </c>
      <c r="F480" s="26"/>
      <c r="G480" s="26" t="str">
        <f t="shared" ca="1" si="44"/>
        <v/>
      </c>
      <c r="H480" s="2"/>
    </row>
    <row r="481" spans="1:8" x14ac:dyDescent="0.2">
      <c r="A481" s="8" t="e">
        <f t="shared" ca="1" si="45"/>
        <v>#N/A</v>
      </c>
      <c r="B481" s="73" t="e">
        <f t="shared" ca="1" si="46"/>
        <v>#N/A</v>
      </c>
      <c r="C481" s="28" t="str">
        <f t="shared" ca="1" si="42"/>
        <v/>
      </c>
      <c r="D481" s="26" t="str">
        <f t="shared" ca="1" si="43"/>
        <v/>
      </c>
      <c r="E481" s="26" t="str">
        <f t="shared" ca="1" si="47"/>
        <v/>
      </c>
      <c r="F481" s="26"/>
      <c r="G481" s="26" t="str">
        <f t="shared" ca="1" si="44"/>
        <v/>
      </c>
      <c r="H481" s="2"/>
    </row>
    <row r="482" spans="1:8" x14ac:dyDescent="0.2">
      <c r="A482" s="8" t="e">
        <f t="shared" ca="1" si="45"/>
        <v>#N/A</v>
      </c>
      <c r="B482" s="73" t="e">
        <f t="shared" ca="1" si="46"/>
        <v>#N/A</v>
      </c>
      <c r="C482" s="28" t="str">
        <f t="shared" ca="1" si="42"/>
        <v/>
      </c>
      <c r="D482" s="26" t="str">
        <f t="shared" ca="1" si="43"/>
        <v/>
      </c>
      <c r="E482" s="26" t="str">
        <f t="shared" ca="1" si="47"/>
        <v/>
      </c>
      <c r="F482" s="26"/>
      <c r="G482" s="26" t="str">
        <f t="shared" ca="1" si="44"/>
        <v/>
      </c>
      <c r="H482" s="2"/>
    </row>
    <row r="483" spans="1:8" x14ac:dyDescent="0.2">
      <c r="A483" s="8" t="e">
        <f t="shared" ca="1" si="45"/>
        <v>#N/A</v>
      </c>
      <c r="B483" s="73" t="e">
        <f t="shared" ca="1" si="46"/>
        <v>#N/A</v>
      </c>
      <c r="C483" s="28" t="str">
        <f t="shared" ca="1" si="42"/>
        <v/>
      </c>
      <c r="D483" s="26" t="str">
        <f t="shared" ca="1" si="43"/>
        <v/>
      </c>
      <c r="E483" s="26" t="str">
        <f t="shared" ca="1" si="47"/>
        <v/>
      </c>
      <c r="F483" s="26"/>
      <c r="G483" s="26" t="str">
        <f t="shared" ca="1" si="44"/>
        <v/>
      </c>
      <c r="H483" s="2"/>
    </row>
    <row r="484" spans="1:8" x14ac:dyDescent="0.2">
      <c r="A484" s="8" t="e">
        <f t="shared" ca="1" si="45"/>
        <v>#N/A</v>
      </c>
      <c r="B484" s="73" t="e">
        <f t="shared" ca="1" si="46"/>
        <v>#N/A</v>
      </c>
      <c r="C484" s="28" t="str">
        <f t="shared" ca="1" si="42"/>
        <v/>
      </c>
      <c r="D484" s="26" t="str">
        <f t="shared" ca="1" si="43"/>
        <v/>
      </c>
      <c r="E484" s="26" t="str">
        <f t="shared" ca="1" si="47"/>
        <v/>
      </c>
      <c r="F484" s="26"/>
      <c r="G484" s="26" t="str">
        <f t="shared" ca="1" si="44"/>
        <v/>
      </c>
      <c r="H484" s="2"/>
    </row>
    <row r="485" spans="1:8" x14ac:dyDescent="0.2">
      <c r="A485" s="8" t="e">
        <f t="shared" ca="1" si="45"/>
        <v>#N/A</v>
      </c>
      <c r="B485" s="73" t="e">
        <f t="shared" ca="1" si="46"/>
        <v>#N/A</v>
      </c>
      <c r="C485" s="28" t="str">
        <f t="shared" ca="1" si="42"/>
        <v/>
      </c>
      <c r="D485" s="26" t="str">
        <f t="shared" ca="1" si="43"/>
        <v/>
      </c>
      <c r="E485" s="26" t="str">
        <f t="shared" ca="1" si="47"/>
        <v/>
      </c>
      <c r="F485" s="26"/>
      <c r="G485" s="26" t="str">
        <f t="shared" ca="1" si="44"/>
        <v/>
      </c>
      <c r="H485" s="2"/>
    </row>
    <row r="486" spans="1:8" x14ac:dyDescent="0.2">
      <c r="A486" s="8" t="e">
        <f t="shared" ca="1" si="45"/>
        <v>#N/A</v>
      </c>
      <c r="B486" s="73" t="e">
        <f t="shared" ca="1" si="46"/>
        <v>#N/A</v>
      </c>
      <c r="C486" s="28" t="str">
        <f t="shared" ca="1" si="42"/>
        <v/>
      </c>
      <c r="D486" s="26" t="str">
        <f t="shared" ca="1" si="43"/>
        <v/>
      </c>
      <c r="E486" s="26" t="str">
        <f t="shared" ca="1" si="47"/>
        <v/>
      </c>
      <c r="F486" s="26"/>
      <c r="G486" s="26" t="str">
        <f t="shared" ca="1" si="44"/>
        <v/>
      </c>
      <c r="H486" s="2"/>
    </row>
    <row r="487" spans="1:8" x14ac:dyDescent="0.2">
      <c r="A487" s="8" t="e">
        <f t="shared" ca="1" si="45"/>
        <v>#N/A</v>
      </c>
      <c r="B487" s="73" t="e">
        <f t="shared" ca="1" si="46"/>
        <v>#N/A</v>
      </c>
      <c r="C487" s="28" t="str">
        <f t="shared" ca="1" si="42"/>
        <v/>
      </c>
      <c r="D487" s="26" t="str">
        <f t="shared" ca="1" si="43"/>
        <v/>
      </c>
      <c r="E487" s="26" t="str">
        <f t="shared" ca="1" si="47"/>
        <v/>
      </c>
      <c r="F487" s="26"/>
      <c r="G487" s="26" t="str">
        <f t="shared" ca="1" si="44"/>
        <v/>
      </c>
      <c r="H487" s="2"/>
    </row>
    <row r="488" spans="1:8" x14ac:dyDescent="0.2">
      <c r="A488" s="8" t="e">
        <f t="shared" ca="1" si="45"/>
        <v>#N/A</v>
      </c>
      <c r="B488" s="73" t="e">
        <f t="shared" ca="1" si="46"/>
        <v>#N/A</v>
      </c>
      <c r="C488" s="28" t="str">
        <f t="shared" ca="1" si="42"/>
        <v/>
      </c>
      <c r="D488" s="26" t="str">
        <f t="shared" ca="1" si="43"/>
        <v/>
      </c>
      <c r="E488" s="26" t="str">
        <f t="shared" ca="1" si="47"/>
        <v/>
      </c>
      <c r="F488" s="26"/>
      <c r="G488" s="26" t="str">
        <f t="shared" ca="1" si="44"/>
        <v/>
      </c>
      <c r="H488" s="2"/>
    </row>
    <row r="489" spans="1:8" x14ac:dyDescent="0.2">
      <c r="A489" s="8" t="e">
        <f t="shared" ca="1" si="45"/>
        <v>#N/A</v>
      </c>
      <c r="B489" s="73" t="e">
        <f t="shared" ca="1" si="46"/>
        <v>#N/A</v>
      </c>
      <c r="C489" s="28" t="str">
        <f t="shared" ca="1" si="42"/>
        <v/>
      </c>
      <c r="D489" s="26" t="str">
        <f t="shared" ca="1" si="43"/>
        <v/>
      </c>
      <c r="E489" s="26" t="str">
        <f t="shared" ca="1" si="47"/>
        <v/>
      </c>
      <c r="F489" s="26"/>
      <c r="G489" s="26" t="str">
        <f t="shared" ca="1" si="44"/>
        <v/>
      </c>
      <c r="H489" s="2"/>
    </row>
    <row r="490" spans="1:8" x14ac:dyDescent="0.2">
      <c r="A490" s="8" t="e">
        <f t="shared" ca="1" si="45"/>
        <v>#N/A</v>
      </c>
      <c r="B490" s="73" t="e">
        <f t="shared" ca="1" si="46"/>
        <v>#N/A</v>
      </c>
      <c r="C490" s="28" t="str">
        <f t="shared" ca="1" si="42"/>
        <v/>
      </c>
      <c r="D490" s="26" t="str">
        <f t="shared" ca="1" si="43"/>
        <v/>
      </c>
      <c r="E490" s="26" t="str">
        <f t="shared" ca="1" si="47"/>
        <v/>
      </c>
      <c r="F490" s="26"/>
      <c r="G490" s="26" t="str">
        <f t="shared" ca="1" si="44"/>
        <v/>
      </c>
      <c r="H490" s="2"/>
    </row>
    <row r="491" spans="1:8" x14ac:dyDescent="0.2">
      <c r="A491" s="8" t="e">
        <f t="shared" ca="1" si="45"/>
        <v>#N/A</v>
      </c>
      <c r="B491" s="73" t="e">
        <f t="shared" ca="1" si="46"/>
        <v>#N/A</v>
      </c>
      <c r="C491" s="28" t="str">
        <f t="shared" ca="1" si="42"/>
        <v/>
      </c>
      <c r="D491" s="26" t="str">
        <f t="shared" ca="1" si="43"/>
        <v/>
      </c>
      <c r="E491" s="26" t="str">
        <f t="shared" ca="1" si="47"/>
        <v/>
      </c>
      <c r="F491" s="26"/>
      <c r="G491" s="26" t="str">
        <f t="shared" ca="1" si="44"/>
        <v/>
      </c>
      <c r="H491" s="2"/>
    </row>
    <row r="492" spans="1:8" x14ac:dyDescent="0.2">
      <c r="A492" s="8" t="e">
        <f t="shared" ca="1" si="45"/>
        <v>#N/A</v>
      </c>
      <c r="B492" s="73" t="e">
        <f t="shared" ca="1" si="46"/>
        <v>#N/A</v>
      </c>
      <c r="C492" s="28" t="str">
        <f t="shared" ca="1" si="42"/>
        <v/>
      </c>
      <c r="D492" s="26" t="str">
        <f t="shared" ca="1" si="43"/>
        <v/>
      </c>
      <c r="E492" s="26" t="str">
        <f t="shared" ca="1" si="47"/>
        <v/>
      </c>
      <c r="F492" s="26"/>
      <c r="G492" s="26" t="str">
        <f t="shared" ca="1" si="44"/>
        <v/>
      </c>
      <c r="H492" s="2"/>
    </row>
    <row r="493" spans="1:8" x14ac:dyDescent="0.2">
      <c r="A493" s="8" t="e">
        <f t="shared" ca="1" si="45"/>
        <v>#N/A</v>
      </c>
      <c r="B493" s="73" t="e">
        <f t="shared" ca="1" si="46"/>
        <v>#N/A</v>
      </c>
      <c r="C493" s="28" t="str">
        <f t="shared" ca="1" si="42"/>
        <v/>
      </c>
      <c r="D493" s="26" t="str">
        <f t="shared" ca="1" si="43"/>
        <v/>
      </c>
      <c r="E493" s="26" t="str">
        <f t="shared" ca="1" si="47"/>
        <v/>
      </c>
      <c r="F493" s="26"/>
      <c r="G493" s="26" t="str">
        <f t="shared" ca="1" si="44"/>
        <v/>
      </c>
      <c r="H493" s="2"/>
    </row>
    <row r="494" spans="1:8" x14ac:dyDescent="0.2">
      <c r="A494" s="8" t="e">
        <f t="shared" ca="1" si="45"/>
        <v>#N/A</v>
      </c>
      <c r="B494" s="73" t="e">
        <f t="shared" ca="1" si="46"/>
        <v>#N/A</v>
      </c>
      <c r="C494" s="28" t="str">
        <f t="shared" ca="1" si="42"/>
        <v/>
      </c>
      <c r="D494" s="26" t="str">
        <f t="shared" ca="1" si="43"/>
        <v/>
      </c>
      <c r="E494" s="26" t="str">
        <f t="shared" ca="1" si="47"/>
        <v/>
      </c>
      <c r="F494" s="26"/>
      <c r="G494" s="26" t="str">
        <f t="shared" ca="1" si="44"/>
        <v/>
      </c>
      <c r="H494" s="2"/>
    </row>
    <row r="495" spans="1:8" x14ac:dyDescent="0.2">
      <c r="A495" s="8" t="e">
        <f t="shared" ca="1" si="45"/>
        <v>#N/A</v>
      </c>
      <c r="B495" s="73" t="e">
        <f t="shared" ca="1" si="46"/>
        <v>#N/A</v>
      </c>
      <c r="C495" s="28" t="str">
        <f t="shared" ca="1" si="42"/>
        <v/>
      </c>
      <c r="D495" s="26" t="str">
        <f t="shared" ca="1" si="43"/>
        <v/>
      </c>
      <c r="E495" s="26" t="str">
        <f t="shared" ca="1" si="47"/>
        <v/>
      </c>
      <c r="F495" s="26"/>
      <c r="G495" s="26" t="str">
        <f t="shared" ca="1" si="44"/>
        <v/>
      </c>
      <c r="H495" s="2"/>
    </row>
    <row r="496" spans="1:8" x14ac:dyDescent="0.2">
      <c r="A496" s="8" t="e">
        <f t="shared" ca="1" si="45"/>
        <v>#N/A</v>
      </c>
      <c r="B496" s="73" t="e">
        <f t="shared" ca="1" si="46"/>
        <v>#N/A</v>
      </c>
      <c r="C496" s="28" t="str">
        <f t="shared" ca="1" si="42"/>
        <v/>
      </c>
      <c r="D496" s="26" t="str">
        <f t="shared" ca="1" si="43"/>
        <v/>
      </c>
      <c r="E496" s="26" t="str">
        <f t="shared" ca="1" si="47"/>
        <v/>
      </c>
      <c r="F496" s="26"/>
      <c r="G496" s="26" t="str">
        <f t="shared" ca="1" si="44"/>
        <v/>
      </c>
      <c r="H496" s="2"/>
    </row>
    <row r="497" spans="1:8" x14ac:dyDescent="0.2">
      <c r="A497" s="8" t="e">
        <f t="shared" ca="1" si="45"/>
        <v>#N/A</v>
      </c>
      <c r="B497" s="73" t="e">
        <f t="shared" ca="1" si="46"/>
        <v>#N/A</v>
      </c>
      <c r="C497" s="28" t="str">
        <f t="shared" ca="1" si="42"/>
        <v/>
      </c>
      <c r="D497" s="26" t="str">
        <f t="shared" ca="1" si="43"/>
        <v/>
      </c>
      <c r="E497" s="26" t="str">
        <f t="shared" ca="1" si="47"/>
        <v/>
      </c>
      <c r="F497" s="26"/>
      <c r="G497" s="26" t="str">
        <f t="shared" ca="1" si="44"/>
        <v/>
      </c>
      <c r="H497" s="2"/>
    </row>
    <row r="498" spans="1:8" x14ac:dyDescent="0.2">
      <c r="A498" s="8" t="e">
        <f t="shared" ca="1" si="45"/>
        <v>#N/A</v>
      </c>
      <c r="B498" s="73" t="e">
        <f t="shared" ca="1" si="46"/>
        <v>#N/A</v>
      </c>
      <c r="C498" s="28" t="str">
        <f t="shared" ca="1" si="42"/>
        <v/>
      </c>
      <c r="D498" s="26" t="str">
        <f t="shared" ca="1" si="43"/>
        <v/>
      </c>
      <c r="E498" s="26" t="str">
        <f t="shared" ca="1" si="47"/>
        <v/>
      </c>
      <c r="F498" s="26"/>
      <c r="G498" s="26" t="str">
        <f t="shared" ca="1" si="44"/>
        <v/>
      </c>
      <c r="H498" s="2"/>
    </row>
    <row r="499" spans="1:8" x14ac:dyDescent="0.2">
      <c r="A499" s="8" t="e">
        <f t="shared" ca="1" si="45"/>
        <v>#N/A</v>
      </c>
      <c r="B499" s="73" t="e">
        <f t="shared" ca="1" si="46"/>
        <v>#N/A</v>
      </c>
      <c r="C499" s="28" t="str">
        <f t="shared" ca="1" si="42"/>
        <v/>
      </c>
      <c r="D499" s="26" t="str">
        <f t="shared" ca="1" si="43"/>
        <v/>
      </c>
      <c r="E499" s="26" t="str">
        <f t="shared" ca="1" si="47"/>
        <v/>
      </c>
      <c r="F499" s="26"/>
      <c r="G499" s="26" t="str">
        <f t="shared" ca="1" si="44"/>
        <v/>
      </c>
      <c r="H499" s="2"/>
    </row>
    <row r="500" spans="1:8" x14ac:dyDescent="0.2">
      <c r="A500" s="8" t="e">
        <f t="shared" ca="1" si="45"/>
        <v>#N/A</v>
      </c>
      <c r="B500" s="73" t="e">
        <f t="shared" ca="1" si="46"/>
        <v>#N/A</v>
      </c>
      <c r="C500" s="28" t="str">
        <f t="shared" ca="1" si="42"/>
        <v/>
      </c>
      <c r="D500" s="26" t="str">
        <f t="shared" ca="1" si="43"/>
        <v/>
      </c>
      <c r="E500" s="26" t="str">
        <f t="shared" ca="1" si="47"/>
        <v/>
      </c>
      <c r="F500" s="26"/>
      <c r="G500" s="26" t="str">
        <f t="shared" ca="1" si="44"/>
        <v/>
      </c>
      <c r="H500" s="2"/>
    </row>
    <row r="501" spans="1:8" x14ac:dyDescent="0.2">
      <c r="A501" s="8" t="e">
        <f t="shared" ca="1" si="45"/>
        <v>#N/A</v>
      </c>
      <c r="B501" s="73" t="e">
        <f t="shared" ca="1" si="46"/>
        <v>#N/A</v>
      </c>
      <c r="C501" s="28" t="str">
        <f t="shared" ca="1" si="42"/>
        <v/>
      </c>
      <c r="D501" s="26" t="str">
        <f t="shared" ca="1" si="43"/>
        <v/>
      </c>
      <c r="E501" s="26" t="str">
        <f t="shared" ca="1" si="47"/>
        <v/>
      </c>
      <c r="F501" s="26"/>
      <c r="G501" s="26" t="str">
        <f t="shared" ca="1" si="44"/>
        <v/>
      </c>
      <c r="H501" s="2"/>
    </row>
    <row r="502" spans="1:8" x14ac:dyDescent="0.2">
      <c r="A502" s="8" t="e">
        <f t="shared" ca="1" si="45"/>
        <v>#N/A</v>
      </c>
      <c r="B502" s="73" t="e">
        <f t="shared" ca="1" si="46"/>
        <v>#N/A</v>
      </c>
      <c r="C502" s="28" t="str">
        <f t="shared" ca="1" si="42"/>
        <v/>
      </c>
      <c r="D502" s="26" t="str">
        <f t="shared" ca="1" si="43"/>
        <v/>
      </c>
      <c r="E502" s="26" t="str">
        <f t="shared" ca="1" si="47"/>
        <v/>
      </c>
      <c r="F502" s="26"/>
      <c r="G502" s="26" t="str">
        <f t="shared" ca="1" si="44"/>
        <v/>
      </c>
      <c r="H502" s="2"/>
    </row>
    <row r="503" spans="1:8" x14ac:dyDescent="0.2">
      <c r="A503" s="8" t="e">
        <f t="shared" ca="1" si="45"/>
        <v>#N/A</v>
      </c>
      <c r="B503" s="73" t="e">
        <f t="shared" ca="1" si="46"/>
        <v>#N/A</v>
      </c>
      <c r="C503" s="28" t="str">
        <f t="shared" ca="1" si="42"/>
        <v/>
      </c>
      <c r="D503" s="26" t="str">
        <f t="shared" ca="1" si="43"/>
        <v/>
      </c>
      <c r="E503" s="26" t="str">
        <f t="shared" ca="1" si="47"/>
        <v/>
      </c>
      <c r="F503" s="26"/>
      <c r="G503" s="26" t="str">
        <f t="shared" ca="1" si="44"/>
        <v/>
      </c>
      <c r="H503" s="2"/>
    </row>
    <row r="504" spans="1:8" x14ac:dyDescent="0.2">
      <c r="A504" s="8" t="e">
        <f t="shared" ca="1" si="45"/>
        <v>#N/A</v>
      </c>
      <c r="B504" s="73" t="e">
        <f t="shared" ca="1" si="46"/>
        <v>#N/A</v>
      </c>
      <c r="C504" s="28" t="str">
        <f t="shared" ca="1" si="42"/>
        <v/>
      </c>
      <c r="D504" s="26" t="str">
        <f t="shared" ca="1" si="43"/>
        <v/>
      </c>
      <c r="E504" s="26" t="str">
        <f t="shared" ca="1" si="47"/>
        <v/>
      </c>
      <c r="F504" s="26"/>
      <c r="G504" s="26" t="str">
        <f t="shared" ca="1" si="44"/>
        <v/>
      </c>
      <c r="H504" s="2"/>
    </row>
    <row r="505" spans="1:8" x14ac:dyDescent="0.2">
      <c r="A505" s="8" t="e">
        <f t="shared" ca="1" si="45"/>
        <v>#N/A</v>
      </c>
      <c r="B505" s="73" t="e">
        <f t="shared" ca="1" si="46"/>
        <v>#N/A</v>
      </c>
      <c r="C505" s="28" t="str">
        <f t="shared" ca="1" si="42"/>
        <v/>
      </c>
      <c r="D505" s="26" t="str">
        <f t="shared" ca="1" si="43"/>
        <v/>
      </c>
      <c r="E505" s="26" t="str">
        <f t="shared" ca="1" si="47"/>
        <v/>
      </c>
      <c r="F505" s="26"/>
      <c r="G505" s="26" t="str">
        <f t="shared" ca="1" si="44"/>
        <v/>
      </c>
      <c r="H505" s="2"/>
    </row>
    <row r="506" spans="1:8" x14ac:dyDescent="0.2">
      <c r="A506" s="8" t="e">
        <f t="shared" ca="1" si="45"/>
        <v>#N/A</v>
      </c>
      <c r="B506" s="73" t="e">
        <f t="shared" ca="1" si="46"/>
        <v>#N/A</v>
      </c>
      <c r="C506" s="28" t="str">
        <f t="shared" ca="1" si="42"/>
        <v/>
      </c>
      <c r="D506" s="26" t="str">
        <f t="shared" ca="1" si="43"/>
        <v/>
      </c>
      <c r="E506" s="26" t="str">
        <f t="shared" ca="1" si="47"/>
        <v/>
      </c>
      <c r="F506" s="26"/>
      <c r="G506" s="26" t="str">
        <f t="shared" ca="1" si="44"/>
        <v/>
      </c>
      <c r="H506" s="2"/>
    </row>
    <row r="507" spans="1:8" x14ac:dyDescent="0.2">
      <c r="A507" s="8" t="e">
        <f t="shared" ca="1" si="45"/>
        <v>#N/A</v>
      </c>
      <c r="B507" s="73" t="e">
        <f t="shared" ca="1" si="46"/>
        <v>#N/A</v>
      </c>
      <c r="C507" s="28" t="str">
        <f t="shared" ca="1" si="42"/>
        <v/>
      </c>
      <c r="D507" s="26" t="str">
        <f t="shared" ca="1" si="43"/>
        <v/>
      </c>
      <c r="E507" s="26" t="str">
        <f t="shared" ca="1" si="47"/>
        <v/>
      </c>
      <c r="F507" s="26"/>
      <c r="G507" s="26" t="str">
        <f t="shared" ca="1" si="44"/>
        <v/>
      </c>
      <c r="H507" s="2"/>
    </row>
    <row r="508" spans="1:8" x14ac:dyDescent="0.2">
      <c r="A508" s="8" t="e">
        <f t="shared" ca="1" si="45"/>
        <v>#N/A</v>
      </c>
      <c r="B508" s="73" t="e">
        <f t="shared" ca="1" si="46"/>
        <v>#N/A</v>
      </c>
      <c r="C508" s="28" t="str">
        <f t="shared" ca="1" si="42"/>
        <v/>
      </c>
      <c r="D508" s="26" t="str">
        <f t="shared" ca="1" si="43"/>
        <v/>
      </c>
      <c r="E508" s="26" t="str">
        <f t="shared" ca="1" si="47"/>
        <v/>
      </c>
      <c r="F508" s="26"/>
      <c r="G508" s="26" t="str">
        <f t="shared" ca="1" si="44"/>
        <v/>
      </c>
      <c r="H508" s="2"/>
    </row>
    <row r="509" spans="1:8" x14ac:dyDescent="0.2">
      <c r="A509" s="8" t="e">
        <f t="shared" ca="1" si="45"/>
        <v>#N/A</v>
      </c>
      <c r="B509" s="73" t="e">
        <f t="shared" ca="1" si="46"/>
        <v>#N/A</v>
      </c>
      <c r="C509" s="28" t="str">
        <f t="shared" ca="1" si="42"/>
        <v/>
      </c>
      <c r="D509" s="26" t="str">
        <f t="shared" ca="1" si="43"/>
        <v/>
      </c>
      <c r="E509" s="26" t="str">
        <f t="shared" ca="1" si="47"/>
        <v/>
      </c>
      <c r="F509" s="26"/>
      <c r="G509" s="26" t="str">
        <f t="shared" ca="1" si="44"/>
        <v/>
      </c>
      <c r="H509" s="2"/>
    </row>
    <row r="510" spans="1:8" x14ac:dyDescent="0.2">
      <c r="A510" s="8" t="e">
        <f t="shared" ca="1" si="45"/>
        <v>#N/A</v>
      </c>
      <c r="B510" s="73" t="e">
        <f t="shared" ca="1" si="46"/>
        <v>#N/A</v>
      </c>
      <c r="C510" s="28" t="str">
        <f t="shared" ca="1" si="42"/>
        <v/>
      </c>
      <c r="D510" s="26" t="str">
        <f t="shared" ca="1" si="43"/>
        <v/>
      </c>
      <c r="E510" s="26" t="str">
        <f t="shared" ca="1" si="47"/>
        <v/>
      </c>
      <c r="F510" s="26"/>
      <c r="G510" s="26" t="str">
        <f t="shared" ca="1" si="44"/>
        <v/>
      </c>
      <c r="H510" s="2"/>
    </row>
    <row r="511" spans="1:8" x14ac:dyDescent="0.2">
      <c r="A511" s="8" t="e">
        <f t="shared" ca="1" si="45"/>
        <v>#N/A</v>
      </c>
      <c r="B511" s="73" t="e">
        <f t="shared" ca="1" si="46"/>
        <v>#N/A</v>
      </c>
      <c r="C511" s="28" t="str">
        <f t="shared" ca="1" si="42"/>
        <v/>
      </c>
      <c r="D511" s="26" t="str">
        <f t="shared" ca="1" si="43"/>
        <v/>
      </c>
      <c r="E511" s="26" t="str">
        <f t="shared" ca="1" si="47"/>
        <v/>
      </c>
      <c r="F511" s="26"/>
      <c r="G511" s="26" t="str">
        <f t="shared" ca="1" si="44"/>
        <v/>
      </c>
      <c r="H511" s="2"/>
    </row>
    <row r="512" spans="1:8" x14ac:dyDescent="0.2">
      <c r="A512" s="8" t="e">
        <f t="shared" ca="1" si="45"/>
        <v>#N/A</v>
      </c>
      <c r="B512" s="73" t="e">
        <f t="shared" ca="1" si="46"/>
        <v>#N/A</v>
      </c>
      <c r="C512" s="28" t="str">
        <f t="shared" ca="1" si="42"/>
        <v/>
      </c>
      <c r="D512" s="26" t="str">
        <f t="shared" ca="1" si="43"/>
        <v/>
      </c>
      <c r="E512" s="26" t="str">
        <f t="shared" ca="1" si="47"/>
        <v/>
      </c>
      <c r="F512" s="26"/>
      <c r="G512" s="26" t="str">
        <f t="shared" ca="1" si="44"/>
        <v/>
      </c>
      <c r="H512" s="2"/>
    </row>
    <row r="513" spans="1:8" x14ac:dyDescent="0.2">
      <c r="A513" s="8" t="e">
        <f t="shared" ca="1" si="45"/>
        <v>#N/A</v>
      </c>
      <c r="B513" s="73" t="e">
        <f t="shared" ca="1" si="46"/>
        <v>#N/A</v>
      </c>
      <c r="C513" s="28" t="str">
        <f t="shared" ca="1" si="42"/>
        <v/>
      </c>
      <c r="D513" s="26" t="str">
        <f t="shared" ca="1" si="43"/>
        <v/>
      </c>
      <c r="E513" s="26" t="str">
        <f t="shared" ca="1" si="47"/>
        <v/>
      </c>
      <c r="F513" s="26"/>
      <c r="G513" s="26" t="str">
        <f t="shared" ca="1" si="44"/>
        <v/>
      </c>
      <c r="H513" s="2"/>
    </row>
    <row r="514" spans="1:8" x14ac:dyDescent="0.2">
      <c r="A514" s="8" t="e">
        <f t="shared" ca="1" si="45"/>
        <v>#N/A</v>
      </c>
      <c r="B514" s="73" t="e">
        <f t="shared" ca="1" si="46"/>
        <v>#N/A</v>
      </c>
      <c r="C514" s="28" t="str">
        <f t="shared" ca="1" si="42"/>
        <v/>
      </c>
      <c r="D514" s="26" t="str">
        <f t="shared" ca="1" si="43"/>
        <v/>
      </c>
      <c r="E514" s="26" t="str">
        <f t="shared" ca="1" si="47"/>
        <v/>
      </c>
      <c r="F514" s="26"/>
      <c r="G514" s="26" t="str">
        <f t="shared" ca="1" si="44"/>
        <v/>
      </c>
      <c r="H514" s="2"/>
    </row>
    <row r="515" spans="1:8" x14ac:dyDescent="0.2">
      <c r="A515" s="8" t="e">
        <f t="shared" ca="1" si="45"/>
        <v>#N/A</v>
      </c>
      <c r="B515" s="73" t="e">
        <f t="shared" ca="1" si="46"/>
        <v>#N/A</v>
      </c>
      <c r="C515" s="28" t="str">
        <f t="shared" ca="1" si="42"/>
        <v/>
      </c>
      <c r="D515" s="26" t="str">
        <f t="shared" ca="1" si="43"/>
        <v/>
      </c>
      <c r="E515" s="26" t="str">
        <f t="shared" ca="1" si="47"/>
        <v/>
      </c>
      <c r="F515" s="26"/>
      <c r="G515" s="26" t="str">
        <f t="shared" ca="1" si="44"/>
        <v/>
      </c>
      <c r="H515" s="2"/>
    </row>
    <row r="516" spans="1:8" x14ac:dyDescent="0.2">
      <c r="A516" s="8" t="e">
        <f t="shared" ca="1" si="45"/>
        <v>#N/A</v>
      </c>
      <c r="B516" s="73" t="e">
        <f t="shared" ca="1" si="46"/>
        <v>#N/A</v>
      </c>
      <c r="C516" s="28" t="str">
        <f t="shared" ca="1" si="42"/>
        <v/>
      </c>
      <c r="D516" s="26" t="str">
        <f t="shared" ca="1" si="43"/>
        <v/>
      </c>
      <c r="E516" s="26" t="str">
        <f t="shared" ca="1" si="47"/>
        <v/>
      </c>
      <c r="F516" s="26"/>
      <c r="G516" s="26" t="str">
        <f t="shared" ca="1" si="44"/>
        <v/>
      </c>
      <c r="H516" s="2"/>
    </row>
    <row r="517" spans="1:8" x14ac:dyDescent="0.2">
      <c r="A517" s="8" t="e">
        <f t="shared" ca="1" si="45"/>
        <v>#N/A</v>
      </c>
      <c r="B517" s="73" t="e">
        <f t="shared" ca="1" si="46"/>
        <v>#N/A</v>
      </c>
      <c r="C517" s="28" t="str">
        <f t="shared" ca="1" si="42"/>
        <v/>
      </c>
      <c r="D517" s="26" t="str">
        <f t="shared" ca="1" si="43"/>
        <v/>
      </c>
      <c r="E517" s="26" t="str">
        <f t="shared" ca="1" si="47"/>
        <v/>
      </c>
      <c r="F517" s="26"/>
      <c r="G517" s="26" t="str">
        <f t="shared" ca="1" si="44"/>
        <v/>
      </c>
      <c r="H517" s="2"/>
    </row>
    <row r="518" spans="1:8" x14ac:dyDescent="0.2">
      <c r="A518" s="8" t="e">
        <f t="shared" ca="1" si="45"/>
        <v>#N/A</v>
      </c>
      <c r="B518" s="73" t="e">
        <f t="shared" ca="1" si="46"/>
        <v>#N/A</v>
      </c>
      <c r="C518" s="28" t="str">
        <f t="shared" ca="1" si="42"/>
        <v/>
      </c>
      <c r="D518" s="26" t="str">
        <f t="shared" ca="1" si="43"/>
        <v/>
      </c>
      <c r="E518" s="26" t="str">
        <f t="shared" ca="1" si="47"/>
        <v/>
      </c>
      <c r="F518" s="26"/>
      <c r="G518" s="26" t="str">
        <f t="shared" ca="1" si="44"/>
        <v/>
      </c>
      <c r="H518" s="2"/>
    </row>
    <row r="519" spans="1:8" x14ac:dyDescent="0.2">
      <c r="A519" s="8" t="e">
        <f t="shared" ca="1" si="45"/>
        <v>#N/A</v>
      </c>
      <c r="B519" s="73" t="e">
        <f t="shared" ca="1" si="46"/>
        <v>#N/A</v>
      </c>
      <c r="C519" s="28" t="str">
        <f t="shared" ca="1" si="42"/>
        <v/>
      </c>
      <c r="D519" s="26" t="str">
        <f t="shared" ca="1" si="43"/>
        <v/>
      </c>
      <c r="E519" s="26" t="str">
        <f t="shared" ca="1" si="47"/>
        <v/>
      </c>
      <c r="F519" s="26"/>
      <c r="G519" s="26" t="str">
        <f t="shared" ca="1" si="44"/>
        <v/>
      </c>
      <c r="H519" s="2"/>
    </row>
    <row r="520" spans="1:8" x14ac:dyDescent="0.2">
      <c r="A520" s="8" t="e">
        <f t="shared" ca="1" si="45"/>
        <v>#N/A</v>
      </c>
      <c r="B520" s="73" t="e">
        <f t="shared" ca="1" si="46"/>
        <v>#N/A</v>
      </c>
      <c r="C520" s="28" t="str">
        <f t="shared" ca="1" si="42"/>
        <v/>
      </c>
      <c r="D520" s="26" t="str">
        <f t="shared" ca="1" si="43"/>
        <v/>
      </c>
      <c r="E520" s="26" t="str">
        <f t="shared" ca="1" si="47"/>
        <v/>
      </c>
      <c r="F520" s="26"/>
      <c r="G520" s="26" t="str">
        <f t="shared" ca="1" si="44"/>
        <v/>
      </c>
      <c r="H520" s="2"/>
    </row>
    <row r="521" spans="1:8" x14ac:dyDescent="0.2">
      <c r="A521" s="8" t="e">
        <f t="shared" ca="1" si="45"/>
        <v>#N/A</v>
      </c>
      <c r="B521" s="73" t="e">
        <f t="shared" ca="1" si="46"/>
        <v>#N/A</v>
      </c>
      <c r="C521" s="28" t="str">
        <f t="shared" ca="1" si="42"/>
        <v/>
      </c>
      <c r="D521" s="26" t="str">
        <f t="shared" ca="1" si="43"/>
        <v/>
      </c>
      <c r="E521" s="26" t="str">
        <f t="shared" ca="1" si="47"/>
        <v/>
      </c>
      <c r="F521" s="26"/>
      <c r="G521" s="26" t="str">
        <f t="shared" ca="1" si="44"/>
        <v/>
      </c>
      <c r="H521" s="2"/>
    </row>
    <row r="522" spans="1:8" x14ac:dyDescent="0.2">
      <c r="A522" s="8" t="e">
        <f t="shared" ca="1" si="45"/>
        <v>#N/A</v>
      </c>
      <c r="B522" s="73" t="e">
        <f t="shared" ca="1" si="46"/>
        <v>#N/A</v>
      </c>
      <c r="C522" s="28" t="str">
        <f t="shared" ca="1" si="42"/>
        <v/>
      </c>
      <c r="D522" s="26" t="str">
        <f t="shared" ca="1" si="43"/>
        <v/>
      </c>
      <c r="E522" s="26" t="str">
        <f t="shared" ca="1" si="47"/>
        <v/>
      </c>
      <c r="F522" s="26"/>
      <c r="G522" s="26" t="str">
        <f t="shared" ca="1" si="44"/>
        <v/>
      </c>
      <c r="H522" s="2"/>
    </row>
    <row r="523" spans="1:8" x14ac:dyDescent="0.2">
      <c r="A523" s="8" t="e">
        <f t="shared" ca="1" si="45"/>
        <v>#N/A</v>
      </c>
      <c r="B523" s="73" t="e">
        <f t="shared" ca="1" si="46"/>
        <v>#N/A</v>
      </c>
      <c r="C523" s="28" t="str">
        <f t="shared" ca="1" si="42"/>
        <v/>
      </c>
      <c r="D523" s="26" t="str">
        <f t="shared" ca="1" si="43"/>
        <v/>
      </c>
      <c r="E523" s="26" t="str">
        <f t="shared" ca="1" si="47"/>
        <v/>
      </c>
      <c r="F523" s="26"/>
      <c r="G523" s="26" t="str">
        <f t="shared" ca="1" si="44"/>
        <v/>
      </c>
      <c r="H523" s="2"/>
    </row>
    <row r="524" spans="1:8" x14ac:dyDescent="0.2">
      <c r="A524" s="8" t="e">
        <f t="shared" ca="1" si="45"/>
        <v>#N/A</v>
      </c>
      <c r="B524" s="73" t="e">
        <f t="shared" ca="1" si="46"/>
        <v>#N/A</v>
      </c>
      <c r="C524" s="28" t="str">
        <f t="shared" ca="1" si="42"/>
        <v/>
      </c>
      <c r="D524" s="26" t="str">
        <f t="shared" ca="1" si="43"/>
        <v/>
      </c>
      <c r="E524" s="26" t="str">
        <f t="shared" ca="1" si="47"/>
        <v/>
      </c>
      <c r="F524" s="26"/>
      <c r="G524" s="26" t="str">
        <f t="shared" ca="1" si="44"/>
        <v/>
      </c>
      <c r="H524" s="2"/>
    </row>
    <row r="525" spans="1:8" x14ac:dyDescent="0.2">
      <c r="A525" s="8" t="e">
        <f t="shared" ca="1" si="45"/>
        <v>#N/A</v>
      </c>
      <c r="B525" s="73" t="e">
        <f t="shared" ca="1" si="46"/>
        <v>#N/A</v>
      </c>
      <c r="C525" s="28" t="str">
        <f t="shared" ca="1" si="42"/>
        <v/>
      </c>
      <c r="D525" s="26" t="str">
        <f t="shared" ca="1" si="43"/>
        <v/>
      </c>
      <c r="E525" s="26" t="str">
        <f t="shared" ca="1" si="47"/>
        <v/>
      </c>
      <c r="F525" s="26"/>
      <c r="G525" s="26" t="str">
        <f t="shared" ca="1" si="44"/>
        <v/>
      </c>
      <c r="H525" s="2"/>
    </row>
    <row r="526" spans="1:8" x14ac:dyDescent="0.2">
      <c r="A526" s="8" t="e">
        <f t="shared" ca="1" si="45"/>
        <v>#N/A</v>
      </c>
      <c r="B526" s="73" t="e">
        <f t="shared" ca="1" si="46"/>
        <v>#N/A</v>
      </c>
      <c r="C526" s="28" t="str">
        <f t="shared" ca="1" si="42"/>
        <v/>
      </c>
      <c r="D526" s="26" t="str">
        <f t="shared" ca="1" si="43"/>
        <v/>
      </c>
      <c r="E526" s="26" t="str">
        <f t="shared" ca="1" si="47"/>
        <v/>
      </c>
      <c r="F526" s="26"/>
      <c r="G526" s="26" t="str">
        <f t="shared" ca="1" si="44"/>
        <v/>
      </c>
      <c r="H526" s="2"/>
    </row>
    <row r="527" spans="1:8" x14ac:dyDescent="0.2">
      <c r="A527" s="8" t="e">
        <f t="shared" ca="1" si="45"/>
        <v>#N/A</v>
      </c>
      <c r="B527" s="73" t="e">
        <f t="shared" ca="1" si="46"/>
        <v>#N/A</v>
      </c>
      <c r="C527" s="28" t="str">
        <f t="shared" ca="1" si="42"/>
        <v/>
      </c>
      <c r="D527" s="26" t="str">
        <f t="shared" ca="1" si="43"/>
        <v/>
      </c>
      <c r="E527" s="26" t="str">
        <f t="shared" ca="1" si="47"/>
        <v/>
      </c>
      <c r="F527" s="26"/>
      <c r="G527" s="26" t="str">
        <f t="shared" ca="1" si="44"/>
        <v/>
      </c>
      <c r="H527" s="2"/>
    </row>
    <row r="528" spans="1:8" x14ac:dyDescent="0.2">
      <c r="A528" s="8" t="e">
        <f t="shared" ca="1" si="45"/>
        <v>#N/A</v>
      </c>
      <c r="B528" s="73" t="e">
        <f t="shared" ca="1" si="46"/>
        <v>#N/A</v>
      </c>
      <c r="C528" s="28" t="str">
        <f t="shared" ca="1" si="42"/>
        <v/>
      </c>
      <c r="D528" s="26" t="str">
        <f t="shared" ca="1" si="43"/>
        <v/>
      </c>
      <c r="E528" s="26" t="str">
        <f t="shared" ca="1" si="47"/>
        <v/>
      </c>
      <c r="F528" s="26"/>
      <c r="G528" s="26" t="str">
        <f t="shared" ca="1" si="44"/>
        <v/>
      </c>
      <c r="H528" s="2"/>
    </row>
    <row r="529" spans="1:8" x14ac:dyDescent="0.2">
      <c r="A529" s="8" t="e">
        <f t="shared" ca="1" si="45"/>
        <v>#N/A</v>
      </c>
      <c r="B529" s="73" t="e">
        <f t="shared" ca="1" si="46"/>
        <v>#N/A</v>
      </c>
      <c r="C529" s="28" t="str">
        <f t="shared" ca="1" si="42"/>
        <v/>
      </c>
      <c r="D529" s="26" t="str">
        <f t="shared" ca="1" si="43"/>
        <v/>
      </c>
      <c r="E529" s="26" t="str">
        <f t="shared" ca="1" si="47"/>
        <v/>
      </c>
      <c r="F529" s="26"/>
      <c r="G529" s="26" t="str">
        <f t="shared" ca="1" si="44"/>
        <v/>
      </c>
      <c r="H529" s="2"/>
    </row>
    <row r="530" spans="1:8" x14ac:dyDescent="0.2">
      <c r="A530" s="8" t="e">
        <f t="shared" ca="1" si="45"/>
        <v>#N/A</v>
      </c>
      <c r="B530" s="73" t="e">
        <f t="shared" ca="1" si="46"/>
        <v>#N/A</v>
      </c>
      <c r="C530" s="28" t="str">
        <f t="shared" ca="1" si="42"/>
        <v/>
      </c>
      <c r="D530" s="26" t="str">
        <f t="shared" ca="1" si="43"/>
        <v/>
      </c>
      <c r="E530" s="26" t="str">
        <f t="shared" ca="1" si="47"/>
        <v/>
      </c>
      <c r="F530" s="26"/>
      <c r="G530" s="26" t="str">
        <f t="shared" ca="1" si="44"/>
        <v/>
      </c>
      <c r="H530" s="2"/>
    </row>
    <row r="531" spans="1:8" x14ac:dyDescent="0.2">
      <c r="A531" s="8" t="e">
        <f t="shared" ca="1" si="45"/>
        <v>#N/A</v>
      </c>
      <c r="B531" s="73" t="e">
        <f t="shared" ca="1" si="46"/>
        <v>#N/A</v>
      </c>
      <c r="C531" s="28" t="str">
        <f t="shared" ca="1" si="42"/>
        <v/>
      </c>
      <c r="D531" s="26" t="str">
        <f t="shared" ca="1" si="43"/>
        <v/>
      </c>
      <c r="E531" s="26" t="str">
        <f t="shared" ca="1" si="47"/>
        <v/>
      </c>
      <c r="F531" s="26"/>
      <c r="G531" s="26" t="str">
        <f t="shared" ca="1" si="44"/>
        <v/>
      </c>
      <c r="H531" s="2"/>
    </row>
    <row r="532" spans="1:8" x14ac:dyDescent="0.2">
      <c r="A532" s="8" t="e">
        <f t="shared" ca="1" si="45"/>
        <v>#N/A</v>
      </c>
      <c r="B532" s="73" t="e">
        <f t="shared" ca="1" si="46"/>
        <v>#N/A</v>
      </c>
      <c r="C532" s="28" t="str">
        <f t="shared" ca="1" si="42"/>
        <v/>
      </c>
      <c r="D532" s="26" t="str">
        <f t="shared" ca="1" si="43"/>
        <v/>
      </c>
      <c r="E532" s="26" t="str">
        <f t="shared" ca="1" si="47"/>
        <v/>
      </c>
      <c r="F532" s="26"/>
      <c r="G532" s="26" t="str">
        <f t="shared" ca="1" si="44"/>
        <v/>
      </c>
      <c r="H532" s="2"/>
    </row>
    <row r="533" spans="1:8" x14ac:dyDescent="0.2">
      <c r="A533" s="8" t="e">
        <f t="shared" ca="1" si="45"/>
        <v>#N/A</v>
      </c>
      <c r="B533" s="73" t="e">
        <f t="shared" ca="1" si="46"/>
        <v>#N/A</v>
      </c>
      <c r="C533" s="28" t="str">
        <f t="shared" ca="1" si="42"/>
        <v/>
      </c>
      <c r="D533" s="26" t="str">
        <f t="shared" ca="1" si="43"/>
        <v/>
      </c>
      <c r="E533" s="26" t="str">
        <f t="shared" ca="1" si="47"/>
        <v/>
      </c>
      <c r="F533" s="26"/>
      <c r="G533" s="26" t="str">
        <f t="shared" ca="1" si="44"/>
        <v/>
      </c>
      <c r="H533" s="2"/>
    </row>
    <row r="534" spans="1:8" x14ac:dyDescent="0.2">
      <c r="A534" s="8" t="e">
        <f t="shared" ca="1" si="45"/>
        <v>#N/A</v>
      </c>
      <c r="B534" s="73" t="e">
        <f t="shared" ca="1" si="46"/>
        <v>#N/A</v>
      </c>
      <c r="C534" s="28" t="str">
        <f t="shared" ca="1" si="42"/>
        <v/>
      </c>
      <c r="D534" s="26" t="str">
        <f t="shared" ca="1" si="43"/>
        <v/>
      </c>
      <c r="E534" s="26" t="str">
        <f t="shared" ca="1" si="47"/>
        <v/>
      </c>
      <c r="F534" s="26"/>
      <c r="G534" s="26" t="str">
        <f t="shared" ca="1" si="44"/>
        <v/>
      </c>
      <c r="H534" s="2"/>
    </row>
    <row r="535" spans="1:8" x14ac:dyDescent="0.2">
      <c r="A535" s="8" t="e">
        <f t="shared" ca="1" si="45"/>
        <v>#N/A</v>
      </c>
      <c r="B535" s="73" t="e">
        <f t="shared" ca="1" si="46"/>
        <v>#N/A</v>
      </c>
      <c r="C535" s="28" t="str">
        <f t="shared" ca="1" si="42"/>
        <v/>
      </c>
      <c r="D535" s="26" t="str">
        <f t="shared" ca="1" si="43"/>
        <v/>
      </c>
      <c r="E535" s="26" t="str">
        <f t="shared" ca="1" si="47"/>
        <v/>
      </c>
      <c r="F535" s="26"/>
      <c r="G535" s="26" t="str">
        <f t="shared" ca="1" si="44"/>
        <v/>
      </c>
      <c r="H535" s="2"/>
    </row>
    <row r="536" spans="1:8" x14ac:dyDescent="0.2">
      <c r="A536" s="8" t="e">
        <f t="shared" ca="1" si="45"/>
        <v>#N/A</v>
      </c>
      <c r="B536" s="73" t="e">
        <f t="shared" ca="1" si="46"/>
        <v>#N/A</v>
      </c>
      <c r="C536" s="28" t="str">
        <f t="shared" ca="1" si="42"/>
        <v/>
      </c>
      <c r="D536" s="26" t="str">
        <f t="shared" ca="1" si="43"/>
        <v/>
      </c>
      <c r="E536" s="26" t="str">
        <f t="shared" ca="1" si="47"/>
        <v/>
      </c>
      <c r="F536" s="26"/>
      <c r="G536" s="26" t="str">
        <f t="shared" ca="1" si="44"/>
        <v/>
      </c>
      <c r="H536" s="2"/>
    </row>
    <row r="537" spans="1:8" x14ac:dyDescent="0.2">
      <c r="A537" s="8" t="e">
        <f t="shared" ca="1" si="45"/>
        <v>#N/A</v>
      </c>
      <c r="B537" s="73" t="e">
        <f t="shared" ca="1" si="46"/>
        <v>#N/A</v>
      </c>
      <c r="C537" s="28" t="str">
        <f t="shared" ca="1" si="42"/>
        <v/>
      </c>
      <c r="D537" s="26" t="str">
        <f t="shared" ca="1" si="43"/>
        <v/>
      </c>
      <c r="E537" s="26" t="str">
        <f t="shared" ca="1" si="47"/>
        <v/>
      </c>
      <c r="F537" s="26"/>
      <c r="G537" s="26" t="str">
        <f t="shared" ca="1" si="44"/>
        <v/>
      </c>
      <c r="H537" s="2"/>
    </row>
    <row r="538" spans="1:8" x14ac:dyDescent="0.2">
      <c r="A538" s="8" t="e">
        <f t="shared" ca="1" si="45"/>
        <v>#N/A</v>
      </c>
      <c r="B538" s="73" t="e">
        <f t="shared" ca="1" si="46"/>
        <v>#N/A</v>
      </c>
      <c r="C538" s="28" t="str">
        <f t="shared" ca="1" si="42"/>
        <v/>
      </c>
      <c r="D538" s="26" t="str">
        <f t="shared" ca="1" si="43"/>
        <v/>
      </c>
      <c r="E538" s="26" t="str">
        <f t="shared" ca="1" si="47"/>
        <v/>
      </c>
      <c r="F538" s="26"/>
      <c r="G538" s="26" t="str">
        <f t="shared" ca="1" si="44"/>
        <v/>
      </c>
      <c r="H538" s="2"/>
    </row>
    <row r="539" spans="1:8" x14ac:dyDescent="0.2">
      <c r="A539" s="8" t="e">
        <f t="shared" ca="1" si="45"/>
        <v>#N/A</v>
      </c>
      <c r="B539" s="73" t="e">
        <f t="shared" ca="1" si="46"/>
        <v>#N/A</v>
      </c>
      <c r="C539" s="28" t="str">
        <f t="shared" ca="1" si="42"/>
        <v/>
      </c>
      <c r="D539" s="26" t="str">
        <f t="shared" ca="1" si="43"/>
        <v/>
      </c>
      <c r="E539" s="26" t="str">
        <f t="shared" ca="1" si="47"/>
        <v/>
      </c>
      <c r="F539" s="26"/>
      <c r="G539" s="26" t="str">
        <f t="shared" ca="1" si="44"/>
        <v/>
      </c>
      <c r="H539" s="2"/>
    </row>
    <row r="540" spans="1:8" x14ac:dyDescent="0.2">
      <c r="A540" s="8" t="e">
        <f t="shared" ca="1" si="45"/>
        <v>#N/A</v>
      </c>
      <c r="B540" s="73" t="e">
        <f t="shared" ca="1" si="46"/>
        <v>#N/A</v>
      </c>
      <c r="C540" s="28" t="str">
        <f t="shared" ref="C540:C603" ca="1" si="48">IF(ISERROR(A540),"",IF($D$10="Annually",EDATE(C539,12),EDATE(C539,1)))</f>
        <v/>
      </c>
      <c r="D540" s="26" t="str">
        <f t="shared" ref="D540:D603" ca="1" si="49">IF(ISERROR(A540),"",ROUND(G539*rper,2))</f>
        <v/>
      </c>
      <c r="E540" s="26" t="str">
        <f t="shared" ca="1" si="47"/>
        <v/>
      </c>
      <c r="F540" s="26"/>
      <c r="G540" s="26" t="str">
        <f t="shared" ref="G540:G603" ca="1" si="50">IF(ISERROR(A540),"",ROUND(G539-E540-F540+D540,2))</f>
        <v/>
      </c>
      <c r="H540" s="2"/>
    </row>
    <row r="541" spans="1:8" x14ac:dyDescent="0.2">
      <c r="A541" s="8" t="e">
        <f t="shared" ref="A541:A604" ca="1" si="51">IF(OR(G540="",G540&lt;=0,B540&gt;110),NA(),A540+1)</f>
        <v>#N/A</v>
      </c>
      <c r="B541" s="73" t="e">
        <f t="shared" ref="B541:B604" ca="1" si="52">IF(ISERROR(A541),NA(),B540+IF($D$10="Monthly",1/12,1))</f>
        <v>#N/A</v>
      </c>
      <c r="C541" s="28" t="str">
        <f t="shared" ca="1" si="48"/>
        <v/>
      </c>
      <c r="D541" s="26" t="str">
        <f t="shared" ca="1" si="49"/>
        <v/>
      </c>
      <c r="E541" s="26" t="str">
        <f t="shared" ref="E541:E604" ca="1" si="53">IF(ISERROR(A541),"",MIN(ROUND(G540+D541,2),ROUND((1+gper)*E540,2)))</f>
        <v/>
      </c>
      <c r="F541" s="26"/>
      <c r="G541" s="26" t="str">
        <f t="shared" ca="1" si="50"/>
        <v/>
      </c>
      <c r="H541" s="2"/>
    </row>
    <row r="542" spans="1:8" x14ac:dyDescent="0.2">
      <c r="A542" s="8" t="e">
        <f t="shared" ca="1" si="51"/>
        <v>#N/A</v>
      </c>
      <c r="B542" s="73" t="e">
        <f t="shared" ca="1" si="52"/>
        <v>#N/A</v>
      </c>
      <c r="C542" s="28" t="str">
        <f t="shared" ca="1" si="48"/>
        <v/>
      </c>
      <c r="D542" s="26" t="str">
        <f t="shared" ca="1" si="49"/>
        <v/>
      </c>
      <c r="E542" s="26" t="str">
        <f t="shared" ca="1" si="53"/>
        <v/>
      </c>
      <c r="F542" s="26"/>
      <c r="G542" s="26" t="str">
        <f t="shared" ca="1" si="50"/>
        <v/>
      </c>
      <c r="H542" s="2"/>
    </row>
    <row r="543" spans="1:8" x14ac:dyDescent="0.2">
      <c r="A543" s="8" t="e">
        <f t="shared" ca="1" si="51"/>
        <v>#N/A</v>
      </c>
      <c r="B543" s="73" t="e">
        <f t="shared" ca="1" si="52"/>
        <v>#N/A</v>
      </c>
      <c r="C543" s="28" t="str">
        <f t="shared" ca="1" si="48"/>
        <v/>
      </c>
      <c r="D543" s="26" t="str">
        <f t="shared" ca="1" si="49"/>
        <v/>
      </c>
      <c r="E543" s="26" t="str">
        <f t="shared" ca="1" si="53"/>
        <v/>
      </c>
      <c r="F543" s="26"/>
      <c r="G543" s="26" t="str">
        <f t="shared" ca="1" si="50"/>
        <v/>
      </c>
      <c r="H543" s="2"/>
    </row>
    <row r="544" spans="1:8" x14ac:dyDescent="0.2">
      <c r="A544" s="8" t="e">
        <f t="shared" ca="1" si="51"/>
        <v>#N/A</v>
      </c>
      <c r="B544" s="73" t="e">
        <f t="shared" ca="1" si="52"/>
        <v>#N/A</v>
      </c>
      <c r="C544" s="28" t="str">
        <f t="shared" ca="1" si="48"/>
        <v/>
      </c>
      <c r="D544" s="26" t="str">
        <f t="shared" ca="1" si="49"/>
        <v/>
      </c>
      <c r="E544" s="26" t="str">
        <f t="shared" ca="1" si="53"/>
        <v/>
      </c>
      <c r="F544" s="26"/>
      <c r="G544" s="26" t="str">
        <f t="shared" ca="1" si="50"/>
        <v/>
      </c>
      <c r="H544" s="2"/>
    </row>
    <row r="545" spans="1:8" x14ac:dyDescent="0.2">
      <c r="A545" s="8" t="e">
        <f t="shared" ca="1" si="51"/>
        <v>#N/A</v>
      </c>
      <c r="B545" s="73" t="e">
        <f t="shared" ca="1" si="52"/>
        <v>#N/A</v>
      </c>
      <c r="C545" s="28" t="str">
        <f t="shared" ca="1" si="48"/>
        <v/>
      </c>
      <c r="D545" s="26" t="str">
        <f t="shared" ca="1" si="49"/>
        <v/>
      </c>
      <c r="E545" s="26" t="str">
        <f t="shared" ca="1" si="53"/>
        <v/>
      </c>
      <c r="F545" s="26"/>
      <c r="G545" s="26" t="str">
        <f t="shared" ca="1" si="50"/>
        <v/>
      </c>
      <c r="H545" s="2"/>
    </row>
    <row r="546" spans="1:8" x14ac:dyDescent="0.2">
      <c r="A546" s="8" t="e">
        <f t="shared" ca="1" si="51"/>
        <v>#N/A</v>
      </c>
      <c r="B546" s="73" t="e">
        <f t="shared" ca="1" si="52"/>
        <v>#N/A</v>
      </c>
      <c r="C546" s="28" t="str">
        <f t="shared" ca="1" si="48"/>
        <v/>
      </c>
      <c r="D546" s="26" t="str">
        <f t="shared" ca="1" si="49"/>
        <v/>
      </c>
      <c r="E546" s="26" t="str">
        <f t="shared" ca="1" si="53"/>
        <v/>
      </c>
      <c r="F546" s="26"/>
      <c r="G546" s="26" t="str">
        <f t="shared" ca="1" si="50"/>
        <v/>
      </c>
      <c r="H546" s="2"/>
    </row>
    <row r="547" spans="1:8" x14ac:dyDescent="0.2">
      <c r="A547" s="8" t="e">
        <f t="shared" ca="1" si="51"/>
        <v>#N/A</v>
      </c>
      <c r="B547" s="73" t="e">
        <f t="shared" ca="1" si="52"/>
        <v>#N/A</v>
      </c>
      <c r="C547" s="28" t="str">
        <f t="shared" ca="1" si="48"/>
        <v/>
      </c>
      <c r="D547" s="26" t="str">
        <f t="shared" ca="1" si="49"/>
        <v/>
      </c>
      <c r="E547" s="26" t="str">
        <f t="shared" ca="1" si="53"/>
        <v/>
      </c>
      <c r="F547" s="26"/>
      <c r="G547" s="26" t="str">
        <f t="shared" ca="1" si="50"/>
        <v/>
      </c>
      <c r="H547" s="2"/>
    </row>
    <row r="548" spans="1:8" x14ac:dyDescent="0.2">
      <c r="A548" s="8" t="e">
        <f t="shared" ca="1" si="51"/>
        <v>#N/A</v>
      </c>
      <c r="B548" s="73" t="e">
        <f t="shared" ca="1" si="52"/>
        <v>#N/A</v>
      </c>
      <c r="C548" s="28" t="str">
        <f t="shared" ca="1" si="48"/>
        <v/>
      </c>
      <c r="D548" s="26" t="str">
        <f t="shared" ca="1" si="49"/>
        <v/>
      </c>
      <c r="E548" s="26" t="str">
        <f t="shared" ca="1" si="53"/>
        <v/>
      </c>
      <c r="F548" s="26"/>
      <c r="G548" s="26" t="str">
        <f t="shared" ca="1" si="50"/>
        <v/>
      </c>
      <c r="H548" s="2"/>
    </row>
    <row r="549" spans="1:8" x14ac:dyDescent="0.2">
      <c r="A549" s="8" t="e">
        <f t="shared" ca="1" si="51"/>
        <v>#N/A</v>
      </c>
      <c r="B549" s="73" t="e">
        <f t="shared" ca="1" si="52"/>
        <v>#N/A</v>
      </c>
      <c r="C549" s="28" t="str">
        <f t="shared" ca="1" si="48"/>
        <v/>
      </c>
      <c r="D549" s="26" t="str">
        <f t="shared" ca="1" si="49"/>
        <v/>
      </c>
      <c r="E549" s="26" t="str">
        <f t="shared" ca="1" si="53"/>
        <v/>
      </c>
      <c r="F549" s="26"/>
      <c r="G549" s="26" t="str">
        <f t="shared" ca="1" si="50"/>
        <v/>
      </c>
      <c r="H549" s="2"/>
    </row>
    <row r="550" spans="1:8" x14ac:dyDescent="0.2">
      <c r="A550" s="8" t="e">
        <f t="shared" ca="1" si="51"/>
        <v>#N/A</v>
      </c>
      <c r="B550" s="73" t="e">
        <f t="shared" ca="1" si="52"/>
        <v>#N/A</v>
      </c>
      <c r="C550" s="28" t="str">
        <f t="shared" ca="1" si="48"/>
        <v/>
      </c>
      <c r="D550" s="26" t="str">
        <f t="shared" ca="1" si="49"/>
        <v/>
      </c>
      <c r="E550" s="26" t="str">
        <f t="shared" ca="1" si="53"/>
        <v/>
      </c>
      <c r="F550" s="26"/>
      <c r="G550" s="26" t="str">
        <f t="shared" ca="1" si="50"/>
        <v/>
      </c>
      <c r="H550" s="2"/>
    </row>
    <row r="551" spans="1:8" x14ac:dyDescent="0.2">
      <c r="A551" s="8" t="e">
        <f t="shared" ca="1" si="51"/>
        <v>#N/A</v>
      </c>
      <c r="B551" s="73" t="e">
        <f t="shared" ca="1" si="52"/>
        <v>#N/A</v>
      </c>
      <c r="C551" s="28" t="str">
        <f t="shared" ca="1" si="48"/>
        <v/>
      </c>
      <c r="D551" s="26" t="str">
        <f t="shared" ca="1" si="49"/>
        <v/>
      </c>
      <c r="E551" s="26" t="str">
        <f t="shared" ca="1" si="53"/>
        <v/>
      </c>
      <c r="F551" s="26"/>
      <c r="G551" s="26" t="str">
        <f t="shared" ca="1" si="50"/>
        <v/>
      </c>
      <c r="H551" s="2"/>
    </row>
    <row r="552" spans="1:8" x14ac:dyDescent="0.2">
      <c r="A552" s="8" t="e">
        <f t="shared" ca="1" si="51"/>
        <v>#N/A</v>
      </c>
      <c r="B552" s="73" t="e">
        <f t="shared" ca="1" si="52"/>
        <v>#N/A</v>
      </c>
      <c r="C552" s="28" t="str">
        <f t="shared" ca="1" si="48"/>
        <v/>
      </c>
      <c r="D552" s="26" t="str">
        <f t="shared" ca="1" si="49"/>
        <v/>
      </c>
      <c r="E552" s="26" t="str">
        <f t="shared" ca="1" si="53"/>
        <v/>
      </c>
      <c r="F552" s="26"/>
      <c r="G552" s="26" t="str">
        <f t="shared" ca="1" si="50"/>
        <v/>
      </c>
      <c r="H552" s="2"/>
    </row>
    <row r="553" spans="1:8" x14ac:dyDescent="0.2">
      <c r="A553" s="8" t="e">
        <f t="shared" ca="1" si="51"/>
        <v>#N/A</v>
      </c>
      <c r="B553" s="73" t="e">
        <f t="shared" ca="1" si="52"/>
        <v>#N/A</v>
      </c>
      <c r="C553" s="28" t="str">
        <f t="shared" ca="1" si="48"/>
        <v/>
      </c>
      <c r="D553" s="26" t="str">
        <f t="shared" ca="1" si="49"/>
        <v/>
      </c>
      <c r="E553" s="26" t="str">
        <f t="shared" ca="1" si="53"/>
        <v/>
      </c>
      <c r="F553" s="26"/>
      <c r="G553" s="26" t="str">
        <f t="shared" ca="1" si="50"/>
        <v/>
      </c>
      <c r="H553" s="2"/>
    </row>
    <row r="554" spans="1:8" x14ac:dyDescent="0.2">
      <c r="A554" s="8" t="e">
        <f t="shared" ca="1" si="51"/>
        <v>#N/A</v>
      </c>
      <c r="B554" s="73" t="e">
        <f t="shared" ca="1" si="52"/>
        <v>#N/A</v>
      </c>
      <c r="C554" s="28" t="str">
        <f t="shared" ca="1" si="48"/>
        <v/>
      </c>
      <c r="D554" s="26" t="str">
        <f t="shared" ca="1" si="49"/>
        <v/>
      </c>
      <c r="E554" s="26" t="str">
        <f t="shared" ca="1" si="53"/>
        <v/>
      </c>
      <c r="F554" s="26"/>
      <c r="G554" s="26" t="str">
        <f t="shared" ca="1" si="50"/>
        <v/>
      </c>
      <c r="H554" s="2"/>
    </row>
    <row r="555" spans="1:8" x14ac:dyDescent="0.2">
      <c r="A555" s="8" t="e">
        <f t="shared" ca="1" si="51"/>
        <v>#N/A</v>
      </c>
      <c r="B555" s="73" t="e">
        <f t="shared" ca="1" si="52"/>
        <v>#N/A</v>
      </c>
      <c r="C555" s="28" t="str">
        <f t="shared" ca="1" si="48"/>
        <v/>
      </c>
      <c r="D555" s="26" t="str">
        <f t="shared" ca="1" si="49"/>
        <v/>
      </c>
      <c r="E555" s="26" t="str">
        <f t="shared" ca="1" si="53"/>
        <v/>
      </c>
      <c r="F555" s="26"/>
      <c r="G555" s="26" t="str">
        <f t="shared" ca="1" si="50"/>
        <v/>
      </c>
      <c r="H555" s="2"/>
    </row>
    <row r="556" spans="1:8" x14ac:dyDescent="0.2">
      <c r="A556" s="8" t="e">
        <f t="shared" ca="1" si="51"/>
        <v>#N/A</v>
      </c>
      <c r="B556" s="73" t="e">
        <f t="shared" ca="1" si="52"/>
        <v>#N/A</v>
      </c>
      <c r="C556" s="28" t="str">
        <f t="shared" ca="1" si="48"/>
        <v/>
      </c>
      <c r="D556" s="26" t="str">
        <f t="shared" ca="1" si="49"/>
        <v/>
      </c>
      <c r="E556" s="26" t="str">
        <f t="shared" ca="1" si="53"/>
        <v/>
      </c>
      <c r="F556" s="26"/>
      <c r="G556" s="26" t="str">
        <f t="shared" ca="1" si="50"/>
        <v/>
      </c>
      <c r="H556" s="2"/>
    </row>
    <row r="557" spans="1:8" x14ac:dyDescent="0.2">
      <c r="A557" s="8" t="e">
        <f t="shared" ca="1" si="51"/>
        <v>#N/A</v>
      </c>
      <c r="B557" s="73" t="e">
        <f t="shared" ca="1" si="52"/>
        <v>#N/A</v>
      </c>
      <c r="C557" s="28" t="str">
        <f t="shared" ca="1" si="48"/>
        <v/>
      </c>
      <c r="D557" s="26" t="str">
        <f t="shared" ca="1" si="49"/>
        <v/>
      </c>
      <c r="E557" s="26" t="str">
        <f t="shared" ca="1" si="53"/>
        <v/>
      </c>
      <c r="F557" s="26"/>
      <c r="G557" s="26" t="str">
        <f t="shared" ca="1" si="50"/>
        <v/>
      </c>
      <c r="H557" s="2"/>
    </row>
    <row r="558" spans="1:8" x14ac:dyDescent="0.2">
      <c r="A558" s="8" t="e">
        <f t="shared" ca="1" si="51"/>
        <v>#N/A</v>
      </c>
      <c r="B558" s="73" t="e">
        <f t="shared" ca="1" si="52"/>
        <v>#N/A</v>
      </c>
      <c r="C558" s="28" t="str">
        <f t="shared" ca="1" si="48"/>
        <v/>
      </c>
      <c r="D558" s="26" t="str">
        <f t="shared" ca="1" si="49"/>
        <v/>
      </c>
      <c r="E558" s="26" t="str">
        <f t="shared" ca="1" si="53"/>
        <v/>
      </c>
      <c r="F558" s="26"/>
      <c r="G558" s="26" t="str">
        <f t="shared" ca="1" si="50"/>
        <v/>
      </c>
      <c r="H558" s="2"/>
    </row>
    <row r="559" spans="1:8" x14ac:dyDescent="0.2">
      <c r="A559" s="8" t="e">
        <f t="shared" ca="1" si="51"/>
        <v>#N/A</v>
      </c>
      <c r="B559" s="73" t="e">
        <f t="shared" ca="1" si="52"/>
        <v>#N/A</v>
      </c>
      <c r="C559" s="28" t="str">
        <f t="shared" ca="1" si="48"/>
        <v/>
      </c>
      <c r="D559" s="26" t="str">
        <f t="shared" ca="1" si="49"/>
        <v/>
      </c>
      <c r="E559" s="26" t="str">
        <f t="shared" ca="1" si="53"/>
        <v/>
      </c>
      <c r="F559" s="26"/>
      <c r="G559" s="26" t="str">
        <f t="shared" ca="1" si="50"/>
        <v/>
      </c>
      <c r="H559" s="2"/>
    </row>
    <row r="560" spans="1:8" x14ac:dyDescent="0.2">
      <c r="A560" s="8" t="e">
        <f t="shared" ca="1" si="51"/>
        <v>#N/A</v>
      </c>
      <c r="B560" s="73" t="e">
        <f t="shared" ca="1" si="52"/>
        <v>#N/A</v>
      </c>
      <c r="C560" s="28" t="str">
        <f t="shared" ca="1" si="48"/>
        <v/>
      </c>
      <c r="D560" s="26" t="str">
        <f t="shared" ca="1" si="49"/>
        <v/>
      </c>
      <c r="E560" s="26" t="str">
        <f t="shared" ca="1" si="53"/>
        <v/>
      </c>
      <c r="F560" s="26"/>
      <c r="G560" s="26" t="str">
        <f t="shared" ca="1" si="50"/>
        <v/>
      </c>
      <c r="H560" s="2"/>
    </row>
    <row r="561" spans="1:8" x14ac:dyDescent="0.2">
      <c r="A561" s="8" t="e">
        <f t="shared" ca="1" si="51"/>
        <v>#N/A</v>
      </c>
      <c r="B561" s="73" t="e">
        <f t="shared" ca="1" si="52"/>
        <v>#N/A</v>
      </c>
      <c r="C561" s="28" t="str">
        <f t="shared" ca="1" si="48"/>
        <v/>
      </c>
      <c r="D561" s="26" t="str">
        <f t="shared" ca="1" si="49"/>
        <v/>
      </c>
      <c r="E561" s="26" t="str">
        <f t="shared" ca="1" si="53"/>
        <v/>
      </c>
      <c r="F561" s="26"/>
      <c r="G561" s="26" t="str">
        <f t="shared" ca="1" si="50"/>
        <v/>
      </c>
      <c r="H561" s="2"/>
    </row>
    <row r="562" spans="1:8" x14ac:dyDescent="0.2">
      <c r="A562" s="8" t="e">
        <f t="shared" ca="1" si="51"/>
        <v>#N/A</v>
      </c>
      <c r="B562" s="73" t="e">
        <f t="shared" ca="1" si="52"/>
        <v>#N/A</v>
      </c>
      <c r="C562" s="28" t="str">
        <f t="shared" ca="1" si="48"/>
        <v/>
      </c>
      <c r="D562" s="26" t="str">
        <f t="shared" ca="1" si="49"/>
        <v/>
      </c>
      <c r="E562" s="26" t="str">
        <f t="shared" ca="1" si="53"/>
        <v/>
      </c>
      <c r="F562" s="26"/>
      <c r="G562" s="26" t="str">
        <f t="shared" ca="1" si="50"/>
        <v/>
      </c>
      <c r="H562" s="2"/>
    </row>
    <row r="563" spans="1:8" x14ac:dyDescent="0.2">
      <c r="A563" s="8" t="e">
        <f t="shared" ca="1" si="51"/>
        <v>#N/A</v>
      </c>
      <c r="B563" s="73" t="e">
        <f t="shared" ca="1" si="52"/>
        <v>#N/A</v>
      </c>
      <c r="C563" s="28" t="str">
        <f t="shared" ca="1" si="48"/>
        <v/>
      </c>
      <c r="D563" s="26" t="str">
        <f t="shared" ca="1" si="49"/>
        <v/>
      </c>
      <c r="E563" s="26" t="str">
        <f t="shared" ca="1" si="53"/>
        <v/>
      </c>
      <c r="F563" s="26"/>
      <c r="G563" s="26" t="str">
        <f t="shared" ca="1" si="50"/>
        <v/>
      </c>
      <c r="H563" s="2"/>
    </row>
    <row r="564" spans="1:8" x14ac:dyDescent="0.2">
      <c r="A564" s="8" t="e">
        <f t="shared" ca="1" si="51"/>
        <v>#N/A</v>
      </c>
      <c r="B564" s="73" t="e">
        <f t="shared" ca="1" si="52"/>
        <v>#N/A</v>
      </c>
      <c r="C564" s="28" t="str">
        <f t="shared" ca="1" si="48"/>
        <v/>
      </c>
      <c r="D564" s="26" t="str">
        <f t="shared" ca="1" si="49"/>
        <v/>
      </c>
      <c r="E564" s="26" t="str">
        <f t="shared" ca="1" si="53"/>
        <v/>
      </c>
      <c r="F564" s="26"/>
      <c r="G564" s="26" t="str">
        <f t="shared" ca="1" si="50"/>
        <v/>
      </c>
      <c r="H564" s="2"/>
    </row>
    <row r="565" spans="1:8" x14ac:dyDescent="0.2">
      <c r="A565" s="8" t="e">
        <f t="shared" ca="1" si="51"/>
        <v>#N/A</v>
      </c>
      <c r="B565" s="73" t="e">
        <f t="shared" ca="1" si="52"/>
        <v>#N/A</v>
      </c>
      <c r="C565" s="28" t="str">
        <f t="shared" ca="1" si="48"/>
        <v/>
      </c>
      <c r="D565" s="26" t="str">
        <f t="shared" ca="1" si="49"/>
        <v/>
      </c>
      <c r="E565" s="26" t="str">
        <f t="shared" ca="1" si="53"/>
        <v/>
      </c>
      <c r="F565" s="26"/>
      <c r="G565" s="26" t="str">
        <f t="shared" ca="1" si="50"/>
        <v/>
      </c>
      <c r="H565" s="2"/>
    </row>
    <row r="566" spans="1:8" x14ac:dyDescent="0.2">
      <c r="A566" s="8" t="e">
        <f t="shared" ca="1" si="51"/>
        <v>#N/A</v>
      </c>
      <c r="B566" s="73" t="e">
        <f t="shared" ca="1" si="52"/>
        <v>#N/A</v>
      </c>
      <c r="C566" s="28" t="str">
        <f t="shared" ca="1" si="48"/>
        <v/>
      </c>
      <c r="D566" s="26" t="str">
        <f t="shared" ca="1" si="49"/>
        <v/>
      </c>
      <c r="E566" s="26" t="str">
        <f t="shared" ca="1" si="53"/>
        <v/>
      </c>
      <c r="F566" s="26"/>
      <c r="G566" s="26" t="str">
        <f t="shared" ca="1" si="50"/>
        <v/>
      </c>
      <c r="H566" s="2"/>
    </row>
    <row r="567" spans="1:8" x14ac:dyDescent="0.2">
      <c r="A567" s="8" t="e">
        <f t="shared" ca="1" si="51"/>
        <v>#N/A</v>
      </c>
      <c r="B567" s="73" t="e">
        <f t="shared" ca="1" si="52"/>
        <v>#N/A</v>
      </c>
      <c r="C567" s="28" t="str">
        <f t="shared" ca="1" si="48"/>
        <v/>
      </c>
      <c r="D567" s="26" t="str">
        <f t="shared" ca="1" si="49"/>
        <v/>
      </c>
      <c r="E567" s="26" t="str">
        <f t="shared" ca="1" si="53"/>
        <v/>
      </c>
      <c r="F567" s="26"/>
      <c r="G567" s="26" t="str">
        <f t="shared" ca="1" si="50"/>
        <v/>
      </c>
      <c r="H567" s="2"/>
    </row>
    <row r="568" spans="1:8" x14ac:dyDescent="0.2">
      <c r="A568" s="8" t="e">
        <f t="shared" ca="1" si="51"/>
        <v>#N/A</v>
      </c>
      <c r="B568" s="73" t="e">
        <f t="shared" ca="1" si="52"/>
        <v>#N/A</v>
      </c>
      <c r="C568" s="28" t="str">
        <f t="shared" ca="1" si="48"/>
        <v/>
      </c>
      <c r="D568" s="26" t="str">
        <f t="shared" ca="1" si="49"/>
        <v/>
      </c>
      <c r="E568" s="26" t="str">
        <f t="shared" ca="1" si="53"/>
        <v/>
      </c>
      <c r="F568" s="26"/>
      <c r="G568" s="26" t="str">
        <f t="shared" ca="1" si="50"/>
        <v/>
      </c>
      <c r="H568" s="2"/>
    </row>
    <row r="569" spans="1:8" x14ac:dyDescent="0.2">
      <c r="A569" s="8" t="e">
        <f t="shared" ca="1" si="51"/>
        <v>#N/A</v>
      </c>
      <c r="B569" s="73" t="e">
        <f t="shared" ca="1" si="52"/>
        <v>#N/A</v>
      </c>
      <c r="C569" s="28" t="str">
        <f t="shared" ca="1" si="48"/>
        <v/>
      </c>
      <c r="D569" s="26" t="str">
        <f t="shared" ca="1" si="49"/>
        <v/>
      </c>
      <c r="E569" s="26" t="str">
        <f t="shared" ca="1" si="53"/>
        <v/>
      </c>
      <c r="F569" s="26"/>
      <c r="G569" s="26" t="str">
        <f t="shared" ca="1" si="50"/>
        <v/>
      </c>
      <c r="H569" s="2"/>
    </row>
    <row r="570" spans="1:8" x14ac:dyDescent="0.2">
      <c r="A570" s="8" t="e">
        <f t="shared" ca="1" si="51"/>
        <v>#N/A</v>
      </c>
      <c r="B570" s="73" t="e">
        <f t="shared" ca="1" si="52"/>
        <v>#N/A</v>
      </c>
      <c r="C570" s="28" t="str">
        <f t="shared" ca="1" si="48"/>
        <v/>
      </c>
      <c r="D570" s="26" t="str">
        <f t="shared" ca="1" si="49"/>
        <v/>
      </c>
      <c r="E570" s="26" t="str">
        <f t="shared" ca="1" si="53"/>
        <v/>
      </c>
      <c r="F570" s="26"/>
      <c r="G570" s="26" t="str">
        <f t="shared" ca="1" si="50"/>
        <v/>
      </c>
      <c r="H570" s="2"/>
    </row>
    <row r="571" spans="1:8" x14ac:dyDescent="0.2">
      <c r="A571" s="8" t="e">
        <f t="shared" ca="1" si="51"/>
        <v>#N/A</v>
      </c>
      <c r="B571" s="73" t="e">
        <f t="shared" ca="1" si="52"/>
        <v>#N/A</v>
      </c>
      <c r="C571" s="28" t="str">
        <f t="shared" ca="1" si="48"/>
        <v/>
      </c>
      <c r="D571" s="26" t="str">
        <f t="shared" ca="1" si="49"/>
        <v/>
      </c>
      <c r="E571" s="26" t="str">
        <f t="shared" ca="1" si="53"/>
        <v/>
      </c>
      <c r="F571" s="26"/>
      <c r="G571" s="26" t="str">
        <f t="shared" ca="1" si="50"/>
        <v/>
      </c>
      <c r="H571" s="2"/>
    </row>
    <row r="572" spans="1:8" x14ac:dyDescent="0.2">
      <c r="A572" s="8" t="e">
        <f t="shared" ca="1" si="51"/>
        <v>#N/A</v>
      </c>
      <c r="B572" s="73" t="e">
        <f t="shared" ca="1" si="52"/>
        <v>#N/A</v>
      </c>
      <c r="C572" s="28" t="str">
        <f t="shared" ca="1" si="48"/>
        <v/>
      </c>
      <c r="D572" s="26" t="str">
        <f t="shared" ca="1" si="49"/>
        <v/>
      </c>
      <c r="E572" s="26" t="str">
        <f t="shared" ca="1" si="53"/>
        <v/>
      </c>
      <c r="F572" s="26"/>
      <c r="G572" s="26" t="str">
        <f t="shared" ca="1" si="50"/>
        <v/>
      </c>
      <c r="H572" s="2"/>
    </row>
    <row r="573" spans="1:8" x14ac:dyDescent="0.2">
      <c r="A573" s="8" t="e">
        <f t="shared" ca="1" si="51"/>
        <v>#N/A</v>
      </c>
      <c r="B573" s="73" t="e">
        <f t="shared" ca="1" si="52"/>
        <v>#N/A</v>
      </c>
      <c r="C573" s="28" t="str">
        <f t="shared" ca="1" si="48"/>
        <v/>
      </c>
      <c r="D573" s="26" t="str">
        <f t="shared" ca="1" si="49"/>
        <v/>
      </c>
      <c r="E573" s="26" t="str">
        <f t="shared" ca="1" si="53"/>
        <v/>
      </c>
      <c r="F573" s="26"/>
      <c r="G573" s="26" t="str">
        <f t="shared" ca="1" si="50"/>
        <v/>
      </c>
      <c r="H573" s="2"/>
    </row>
    <row r="574" spans="1:8" x14ac:dyDescent="0.2">
      <c r="A574" s="8" t="e">
        <f t="shared" ca="1" si="51"/>
        <v>#N/A</v>
      </c>
      <c r="B574" s="73" t="e">
        <f t="shared" ca="1" si="52"/>
        <v>#N/A</v>
      </c>
      <c r="C574" s="28" t="str">
        <f t="shared" ca="1" si="48"/>
        <v/>
      </c>
      <c r="D574" s="26" t="str">
        <f t="shared" ca="1" si="49"/>
        <v/>
      </c>
      <c r="E574" s="26" t="str">
        <f t="shared" ca="1" si="53"/>
        <v/>
      </c>
      <c r="F574" s="26"/>
      <c r="G574" s="26" t="str">
        <f t="shared" ca="1" si="50"/>
        <v/>
      </c>
      <c r="H574" s="2"/>
    </row>
    <row r="575" spans="1:8" x14ac:dyDescent="0.2">
      <c r="A575" s="8" t="e">
        <f t="shared" ca="1" si="51"/>
        <v>#N/A</v>
      </c>
      <c r="B575" s="73" t="e">
        <f t="shared" ca="1" si="52"/>
        <v>#N/A</v>
      </c>
      <c r="C575" s="28" t="str">
        <f t="shared" ca="1" si="48"/>
        <v/>
      </c>
      <c r="D575" s="26" t="str">
        <f t="shared" ca="1" si="49"/>
        <v/>
      </c>
      <c r="E575" s="26" t="str">
        <f t="shared" ca="1" si="53"/>
        <v/>
      </c>
      <c r="F575" s="26"/>
      <c r="G575" s="26" t="str">
        <f t="shared" ca="1" si="50"/>
        <v/>
      </c>
      <c r="H575" s="2"/>
    </row>
    <row r="576" spans="1:8" x14ac:dyDescent="0.2">
      <c r="A576" s="8" t="e">
        <f t="shared" ca="1" si="51"/>
        <v>#N/A</v>
      </c>
      <c r="B576" s="73" t="e">
        <f t="shared" ca="1" si="52"/>
        <v>#N/A</v>
      </c>
      <c r="C576" s="28" t="str">
        <f t="shared" ca="1" si="48"/>
        <v/>
      </c>
      <c r="D576" s="26" t="str">
        <f t="shared" ca="1" si="49"/>
        <v/>
      </c>
      <c r="E576" s="26" t="str">
        <f t="shared" ca="1" si="53"/>
        <v/>
      </c>
      <c r="F576" s="26"/>
      <c r="G576" s="26" t="str">
        <f t="shared" ca="1" si="50"/>
        <v/>
      </c>
      <c r="H576" s="2"/>
    </row>
    <row r="577" spans="1:8" x14ac:dyDescent="0.2">
      <c r="A577" s="8" t="e">
        <f t="shared" ca="1" si="51"/>
        <v>#N/A</v>
      </c>
      <c r="B577" s="73" t="e">
        <f t="shared" ca="1" si="52"/>
        <v>#N/A</v>
      </c>
      <c r="C577" s="28" t="str">
        <f t="shared" ca="1" si="48"/>
        <v/>
      </c>
      <c r="D577" s="26" t="str">
        <f t="shared" ca="1" si="49"/>
        <v/>
      </c>
      <c r="E577" s="26" t="str">
        <f t="shared" ca="1" si="53"/>
        <v/>
      </c>
      <c r="F577" s="26"/>
      <c r="G577" s="26" t="str">
        <f t="shared" ca="1" si="50"/>
        <v/>
      </c>
      <c r="H577" s="2"/>
    </row>
    <row r="578" spans="1:8" x14ac:dyDescent="0.2">
      <c r="A578" s="8" t="e">
        <f t="shared" ca="1" si="51"/>
        <v>#N/A</v>
      </c>
      <c r="B578" s="73" t="e">
        <f t="shared" ca="1" si="52"/>
        <v>#N/A</v>
      </c>
      <c r="C578" s="28" t="str">
        <f t="shared" ca="1" si="48"/>
        <v/>
      </c>
      <c r="D578" s="26" t="str">
        <f t="shared" ca="1" si="49"/>
        <v/>
      </c>
      <c r="E578" s="26" t="str">
        <f t="shared" ca="1" si="53"/>
        <v/>
      </c>
      <c r="F578" s="26"/>
      <c r="G578" s="26" t="str">
        <f t="shared" ca="1" si="50"/>
        <v/>
      </c>
      <c r="H578" s="2"/>
    </row>
    <row r="579" spans="1:8" x14ac:dyDescent="0.2">
      <c r="A579" s="8" t="e">
        <f t="shared" ca="1" si="51"/>
        <v>#N/A</v>
      </c>
      <c r="B579" s="73" t="e">
        <f t="shared" ca="1" si="52"/>
        <v>#N/A</v>
      </c>
      <c r="C579" s="28" t="str">
        <f t="shared" ca="1" si="48"/>
        <v/>
      </c>
      <c r="D579" s="26" t="str">
        <f t="shared" ca="1" si="49"/>
        <v/>
      </c>
      <c r="E579" s="26" t="str">
        <f t="shared" ca="1" si="53"/>
        <v/>
      </c>
      <c r="F579" s="26"/>
      <c r="G579" s="26" t="str">
        <f t="shared" ca="1" si="50"/>
        <v/>
      </c>
      <c r="H579" s="2"/>
    </row>
    <row r="580" spans="1:8" x14ac:dyDescent="0.2">
      <c r="A580" s="8" t="e">
        <f t="shared" ca="1" si="51"/>
        <v>#N/A</v>
      </c>
      <c r="B580" s="73" t="e">
        <f t="shared" ca="1" si="52"/>
        <v>#N/A</v>
      </c>
      <c r="C580" s="28" t="str">
        <f t="shared" ca="1" si="48"/>
        <v/>
      </c>
      <c r="D580" s="26" t="str">
        <f t="shared" ca="1" si="49"/>
        <v/>
      </c>
      <c r="E580" s="26" t="str">
        <f t="shared" ca="1" si="53"/>
        <v/>
      </c>
      <c r="F580" s="26"/>
      <c r="G580" s="26" t="str">
        <f t="shared" ca="1" si="50"/>
        <v/>
      </c>
      <c r="H580" s="2"/>
    </row>
    <row r="581" spans="1:8" x14ac:dyDescent="0.2">
      <c r="A581" s="8" t="e">
        <f t="shared" ca="1" si="51"/>
        <v>#N/A</v>
      </c>
      <c r="B581" s="73" t="e">
        <f t="shared" ca="1" si="52"/>
        <v>#N/A</v>
      </c>
      <c r="C581" s="28" t="str">
        <f t="shared" ca="1" si="48"/>
        <v/>
      </c>
      <c r="D581" s="26" t="str">
        <f t="shared" ca="1" si="49"/>
        <v/>
      </c>
      <c r="E581" s="26" t="str">
        <f t="shared" ca="1" si="53"/>
        <v/>
      </c>
      <c r="F581" s="26"/>
      <c r="G581" s="26" t="str">
        <f t="shared" ca="1" si="50"/>
        <v/>
      </c>
      <c r="H581" s="2"/>
    </row>
    <row r="582" spans="1:8" x14ac:dyDescent="0.2">
      <c r="A582" s="8" t="e">
        <f t="shared" ca="1" si="51"/>
        <v>#N/A</v>
      </c>
      <c r="B582" s="73" t="e">
        <f t="shared" ca="1" si="52"/>
        <v>#N/A</v>
      </c>
      <c r="C582" s="28" t="str">
        <f t="shared" ca="1" si="48"/>
        <v/>
      </c>
      <c r="D582" s="26" t="str">
        <f t="shared" ca="1" si="49"/>
        <v/>
      </c>
      <c r="E582" s="26" t="str">
        <f t="shared" ca="1" si="53"/>
        <v/>
      </c>
      <c r="F582" s="26"/>
      <c r="G582" s="26" t="str">
        <f t="shared" ca="1" si="50"/>
        <v/>
      </c>
      <c r="H582" s="2"/>
    </row>
    <row r="583" spans="1:8" x14ac:dyDescent="0.2">
      <c r="A583" s="8" t="e">
        <f t="shared" ca="1" si="51"/>
        <v>#N/A</v>
      </c>
      <c r="B583" s="73" t="e">
        <f t="shared" ca="1" si="52"/>
        <v>#N/A</v>
      </c>
      <c r="C583" s="28" t="str">
        <f t="shared" ca="1" si="48"/>
        <v/>
      </c>
      <c r="D583" s="26" t="str">
        <f t="shared" ca="1" si="49"/>
        <v/>
      </c>
      <c r="E583" s="26" t="str">
        <f t="shared" ca="1" si="53"/>
        <v/>
      </c>
      <c r="F583" s="26"/>
      <c r="G583" s="26" t="str">
        <f t="shared" ca="1" si="50"/>
        <v/>
      </c>
      <c r="H583" s="2"/>
    </row>
    <row r="584" spans="1:8" x14ac:dyDescent="0.2">
      <c r="A584" s="8" t="e">
        <f t="shared" ca="1" si="51"/>
        <v>#N/A</v>
      </c>
      <c r="B584" s="73" t="e">
        <f t="shared" ca="1" si="52"/>
        <v>#N/A</v>
      </c>
      <c r="C584" s="28" t="str">
        <f t="shared" ca="1" si="48"/>
        <v/>
      </c>
      <c r="D584" s="26" t="str">
        <f t="shared" ca="1" si="49"/>
        <v/>
      </c>
      <c r="E584" s="26" t="str">
        <f t="shared" ca="1" si="53"/>
        <v/>
      </c>
      <c r="F584" s="26"/>
      <c r="G584" s="26" t="str">
        <f t="shared" ca="1" si="50"/>
        <v/>
      </c>
      <c r="H584" s="2"/>
    </row>
    <row r="585" spans="1:8" x14ac:dyDescent="0.2">
      <c r="A585" s="8" t="e">
        <f t="shared" ca="1" si="51"/>
        <v>#N/A</v>
      </c>
      <c r="B585" s="73" t="e">
        <f t="shared" ca="1" si="52"/>
        <v>#N/A</v>
      </c>
      <c r="C585" s="28" t="str">
        <f t="shared" ca="1" si="48"/>
        <v/>
      </c>
      <c r="D585" s="26" t="str">
        <f t="shared" ca="1" si="49"/>
        <v/>
      </c>
      <c r="E585" s="26" t="str">
        <f t="shared" ca="1" si="53"/>
        <v/>
      </c>
      <c r="F585" s="26"/>
      <c r="G585" s="26" t="str">
        <f t="shared" ca="1" si="50"/>
        <v/>
      </c>
      <c r="H585" s="2"/>
    </row>
    <row r="586" spans="1:8" x14ac:dyDescent="0.2">
      <c r="A586" s="8" t="e">
        <f t="shared" ca="1" si="51"/>
        <v>#N/A</v>
      </c>
      <c r="B586" s="73" t="e">
        <f t="shared" ca="1" si="52"/>
        <v>#N/A</v>
      </c>
      <c r="C586" s="28" t="str">
        <f t="shared" ca="1" si="48"/>
        <v/>
      </c>
      <c r="D586" s="26" t="str">
        <f t="shared" ca="1" si="49"/>
        <v/>
      </c>
      <c r="E586" s="26" t="str">
        <f t="shared" ca="1" si="53"/>
        <v/>
      </c>
      <c r="F586" s="26"/>
      <c r="G586" s="26" t="str">
        <f t="shared" ca="1" si="50"/>
        <v/>
      </c>
      <c r="H586" s="2"/>
    </row>
    <row r="587" spans="1:8" x14ac:dyDescent="0.2">
      <c r="A587" s="8" t="e">
        <f t="shared" ca="1" si="51"/>
        <v>#N/A</v>
      </c>
      <c r="B587" s="73" t="e">
        <f t="shared" ca="1" si="52"/>
        <v>#N/A</v>
      </c>
      <c r="C587" s="28" t="str">
        <f t="shared" ca="1" si="48"/>
        <v/>
      </c>
      <c r="D587" s="26" t="str">
        <f t="shared" ca="1" si="49"/>
        <v/>
      </c>
      <c r="E587" s="26" t="str">
        <f t="shared" ca="1" si="53"/>
        <v/>
      </c>
      <c r="F587" s="26"/>
      <c r="G587" s="26" t="str">
        <f t="shared" ca="1" si="50"/>
        <v/>
      </c>
      <c r="H587" s="2"/>
    </row>
    <row r="588" spans="1:8" x14ac:dyDescent="0.2">
      <c r="A588" s="8" t="e">
        <f t="shared" ca="1" si="51"/>
        <v>#N/A</v>
      </c>
      <c r="B588" s="73" t="e">
        <f t="shared" ca="1" si="52"/>
        <v>#N/A</v>
      </c>
      <c r="C588" s="28" t="str">
        <f t="shared" ca="1" si="48"/>
        <v/>
      </c>
      <c r="D588" s="26" t="str">
        <f t="shared" ca="1" si="49"/>
        <v/>
      </c>
      <c r="E588" s="26" t="str">
        <f t="shared" ca="1" si="53"/>
        <v/>
      </c>
      <c r="F588" s="26"/>
      <c r="G588" s="26" t="str">
        <f t="shared" ca="1" si="50"/>
        <v/>
      </c>
      <c r="H588" s="2"/>
    </row>
    <row r="589" spans="1:8" x14ac:dyDescent="0.2">
      <c r="A589" s="8" t="e">
        <f t="shared" ca="1" si="51"/>
        <v>#N/A</v>
      </c>
      <c r="B589" s="73" t="e">
        <f t="shared" ca="1" si="52"/>
        <v>#N/A</v>
      </c>
      <c r="C589" s="28" t="str">
        <f t="shared" ca="1" si="48"/>
        <v/>
      </c>
      <c r="D589" s="26" t="str">
        <f t="shared" ca="1" si="49"/>
        <v/>
      </c>
      <c r="E589" s="26" t="str">
        <f t="shared" ca="1" si="53"/>
        <v/>
      </c>
      <c r="F589" s="26"/>
      <c r="G589" s="26" t="str">
        <f t="shared" ca="1" si="50"/>
        <v/>
      </c>
      <c r="H589" s="2"/>
    </row>
    <row r="590" spans="1:8" x14ac:dyDescent="0.2">
      <c r="A590" s="8" t="e">
        <f t="shared" ca="1" si="51"/>
        <v>#N/A</v>
      </c>
      <c r="B590" s="73" t="e">
        <f t="shared" ca="1" si="52"/>
        <v>#N/A</v>
      </c>
      <c r="C590" s="28" t="str">
        <f t="shared" ca="1" si="48"/>
        <v/>
      </c>
      <c r="D590" s="26" t="str">
        <f t="shared" ca="1" si="49"/>
        <v/>
      </c>
      <c r="E590" s="26" t="str">
        <f t="shared" ca="1" si="53"/>
        <v/>
      </c>
      <c r="F590" s="26"/>
      <c r="G590" s="26" t="str">
        <f t="shared" ca="1" si="50"/>
        <v/>
      </c>
      <c r="H590" s="2"/>
    </row>
    <row r="591" spans="1:8" x14ac:dyDescent="0.2">
      <c r="A591" s="8" t="e">
        <f t="shared" ca="1" si="51"/>
        <v>#N/A</v>
      </c>
      <c r="B591" s="73" t="e">
        <f t="shared" ca="1" si="52"/>
        <v>#N/A</v>
      </c>
      <c r="C591" s="28" t="str">
        <f t="shared" ca="1" si="48"/>
        <v/>
      </c>
      <c r="D591" s="26" t="str">
        <f t="shared" ca="1" si="49"/>
        <v/>
      </c>
      <c r="E591" s="26" t="str">
        <f t="shared" ca="1" si="53"/>
        <v/>
      </c>
      <c r="F591" s="26"/>
      <c r="G591" s="26" t="str">
        <f t="shared" ca="1" si="50"/>
        <v/>
      </c>
      <c r="H591" s="2"/>
    </row>
    <row r="592" spans="1:8" x14ac:dyDescent="0.2">
      <c r="A592" s="8" t="e">
        <f t="shared" ca="1" si="51"/>
        <v>#N/A</v>
      </c>
      <c r="B592" s="73" t="e">
        <f t="shared" ca="1" si="52"/>
        <v>#N/A</v>
      </c>
      <c r="C592" s="28" t="str">
        <f t="shared" ca="1" si="48"/>
        <v/>
      </c>
      <c r="D592" s="26" t="str">
        <f t="shared" ca="1" si="49"/>
        <v/>
      </c>
      <c r="E592" s="26" t="str">
        <f t="shared" ca="1" si="53"/>
        <v/>
      </c>
      <c r="F592" s="26"/>
      <c r="G592" s="26" t="str">
        <f t="shared" ca="1" si="50"/>
        <v/>
      </c>
      <c r="H592" s="2"/>
    </row>
    <row r="593" spans="1:8" x14ac:dyDescent="0.2">
      <c r="A593" s="8" t="e">
        <f t="shared" ca="1" si="51"/>
        <v>#N/A</v>
      </c>
      <c r="B593" s="73" t="e">
        <f t="shared" ca="1" si="52"/>
        <v>#N/A</v>
      </c>
      <c r="C593" s="28" t="str">
        <f t="shared" ca="1" si="48"/>
        <v/>
      </c>
      <c r="D593" s="26" t="str">
        <f t="shared" ca="1" si="49"/>
        <v/>
      </c>
      <c r="E593" s="26" t="str">
        <f t="shared" ca="1" si="53"/>
        <v/>
      </c>
      <c r="F593" s="26"/>
      <c r="G593" s="26" t="str">
        <f t="shared" ca="1" si="50"/>
        <v/>
      </c>
      <c r="H593" s="2"/>
    </row>
    <row r="594" spans="1:8" x14ac:dyDescent="0.2">
      <c r="A594" s="8" t="e">
        <f t="shared" ca="1" si="51"/>
        <v>#N/A</v>
      </c>
      <c r="B594" s="73" t="e">
        <f t="shared" ca="1" si="52"/>
        <v>#N/A</v>
      </c>
      <c r="C594" s="28" t="str">
        <f t="shared" ca="1" si="48"/>
        <v/>
      </c>
      <c r="D594" s="26" t="str">
        <f t="shared" ca="1" si="49"/>
        <v/>
      </c>
      <c r="E594" s="26" t="str">
        <f t="shared" ca="1" si="53"/>
        <v/>
      </c>
      <c r="F594" s="26"/>
      <c r="G594" s="26" t="str">
        <f t="shared" ca="1" si="50"/>
        <v/>
      </c>
      <c r="H594" s="2"/>
    </row>
    <row r="595" spans="1:8" x14ac:dyDescent="0.2">
      <c r="A595" s="8" t="e">
        <f t="shared" ca="1" si="51"/>
        <v>#N/A</v>
      </c>
      <c r="B595" s="73" t="e">
        <f t="shared" ca="1" si="52"/>
        <v>#N/A</v>
      </c>
      <c r="C595" s="28" t="str">
        <f t="shared" ca="1" si="48"/>
        <v/>
      </c>
      <c r="D595" s="26" t="str">
        <f t="shared" ca="1" si="49"/>
        <v/>
      </c>
      <c r="E595" s="26" t="str">
        <f t="shared" ca="1" si="53"/>
        <v/>
      </c>
      <c r="F595" s="26"/>
      <c r="G595" s="26" t="str">
        <f t="shared" ca="1" si="50"/>
        <v/>
      </c>
      <c r="H595" s="2"/>
    </row>
    <row r="596" spans="1:8" x14ac:dyDescent="0.2">
      <c r="A596" s="8" t="e">
        <f t="shared" ca="1" si="51"/>
        <v>#N/A</v>
      </c>
      <c r="B596" s="73" t="e">
        <f t="shared" ca="1" si="52"/>
        <v>#N/A</v>
      </c>
      <c r="C596" s="28" t="str">
        <f t="shared" ca="1" si="48"/>
        <v/>
      </c>
      <c r="D596" s="26" t="str">
        <f t="shared" ca="1" si="49"/>
        <v/>
      </c>
      <c r="E596" s="26" t="str">
        <f t="shared" ca="1" si="53"/>
        <v/>
      </c>
      <c r="F596" s="26"/>
      <c r="G596" s="26" t="str">
        <f t="shared" ca="1" si="50"/>
        <v/>
      </c>
      <c r="H596" s="2"/>
    </row>
    <row r="597" spans="1:8" x14ac:dyDescent="0.2">
      <c r="A597" s="8" t="e">
        <f t="shared" ca="1" si="51"/>
        <v>#N/A</v>
      </c>
      <c r="B597" s="73" t="e">
        <f t="shared" ca="1" si="52"/>
        <v>#N/A</v>
      </c>
      <c r="C597" s="28" t="str">
        <f t="shared" ca="1" si="48"/>
        <v/>
      </c>
      <c r="D597" s="26" t="str">
        <f t="shared" ca="1" si="49"/>
        <v/>
      </c>
      <c r="E597" s="26" t="str">
        <f t="shared" ca="1" si="53"/>
        <v/>
      </c>
      <c r="F597" s="26"/>
      <c r="G597" s="26" t="str">
        <f t="shared" ca="1" si="50"/>
        <v/>
      </c>
      <c r="H597" s="2"/>
    </row>
    <row r="598" spans="1:8" x14ac:dyDescent="0.2">
      <c r="A598" s="8" t="e">
        <f t="shared" ca="1" si="51"/>
        <v>#N/A</v>
      </c>
      <c r="B598" s="73" t="e">
        <f t="shared" ca="1" si="52"/>
        <v>#N/A</v>
      </c>
      <c r="C598" s="28" t="str">
        <f t="shared" ca="1" si="48"/>
        <v/>
      </c>
      <c r="D598" s="26" t="str">
        <f t="shared" ca="1" si="49"/>
        <v/>
      </c>
      <c r="E598" s="26" t="str">
        <f t="shared" ca="1" si="53"/>
        <v/>
      </c>
      <c r="F598" s="26"/>
      <c r="G598" s="26" t="str">
        <f t="shared" ca="1" si="50"/>
        <v/>
      </c>
      <c r="H598" s="2"/>
    </row>
    <row r="599" spans="1:8" x14ac:dyDescent="0.2">
      <c r="A599" s="8" t="e">
        <f t="shared" ca="1" si="51"/>
        <v>#N/A</v>
      </c>
      <c r="B599" s="73" t="e">
        <f t="shared" ca="1" si="52"/>
        <v>#N/A</v>
      </c>
      <c r="C599" s="28" t="str">
        <f t="shared" ca="1" si="48"/>
        <v/>
      </c>
      <c r="D599" s="26" t="str">
        <f t="shared" ca="1" si="49"/>
        <v/>
      </c>
      <c r="E599" s="26" t="str">
        <f t="shared" ca="1" si="53"/>
        <v/>
      </c>
      <c r="F599" s="26"/>
      <c r="G599" s="26" t="str">
        <f t="shared" ca="1" si="50"/>
        <v/>
      </c>
      <c r="H599" s="2"/>
    </row>
    <row r="600" spans="1:8" x14ac:dyDescent="0.2">
      <c r="A600" s="8" t="e">
        <f t="shared" ca="1" si="51"/>
        <v>#N/A</v>
      </c>
      <c r="B600" s="73" t="e">
        <f t="shared" ca="1" si="52"/>
        <v>#N/A</v>
      </c>
      <c r="C600" s="28" t="str">
        <f t="shared" ca="1" si="48"/>
        <v/>
      </c>
      <c r="D600" s="26" t="str">
        <f t="shared" ca="1" si="49"/>
        <v/>
      </c>
      <c r="E600" s="26" t="str">
        <f t="shared" ca="1" si="53"/>
        <v/>
      </c>
      <c r="F600" s="26"/>
      <c r="G600" s="26" t="str">
        <f t="shared" ca="1" si="50"/>
        <v/>
      </c>
      <c r="H600" s="2"/>
    </row>
    <row r="601" spans="1:8" x14ac:dyDescent="0.2">
      <c r="A601" s="8" t="e">
        <f t="shared" ca="1" si="51"/>
        <v>#N/A</v>
      </c>
      <c r="B601" s="73" t="e">
        <f t="shared" ca="1" si="52"/>
        <v>#N/A</v>
      </c>
      <c r="C601" s="28" t="str">
        <f t="shared" ca="1" si="48"/>
        <v/>
      </c>
      <c r="D601" s="26" t="str">
        <f t="shared" ca="1" si="49"/>
        <v/>
      </c>
      <c r="E601" s="26" t="str">
        <f t="shared" ca="1" si="53"/>
        <v/>
      </c>
      <c r="F601" s="26"/>
      <c r="G601" s="26" t="str">
        <f t="shared" ca="1" si="50"/>
        <v/>
      </c>
      <c r="H601" s="2"/>
    </row>
    <row r="602" spans="1:8" x14ac:dyDescent="0.2">
      <c r="A602" s="8" t="e">
        <f t="shared" ca="1" si="51"/>
        <v>#N/A</v>
      </c>
      <c r="B602" s="73" t="e">
        <f t="shared" ca="1" si="52"/>
        <v>#N/A</v>
      </c>
      <c r="C602" s="28" t="str">
        <f t="shared" ca="1" si="48"/>
        <v/>
      </c>
      <c r="D602" s="26" t="str">
        <f t="shared" ca="1" si="49"/>
        <v/>
      </c>
      <c r="E602" s="26" t="str">
        <f t="shared" ca="1" si="53"/>
        <v/>
      </c>
      <c r="F602" s="26"/>
      <c r="G602" s="26" t="str">
        <f t="shared" ca="1" si="50"/>
        <v/>
      </c>
      <c r="H602" s="2"/>
    </row>
    <row r="603" spans="1:8" x14ac:dyDescent="0.2">
      <c r="A603" s="8" t="e">
        <f t="shared" ca="1" si="51"/>
        <v>#N/A</v>
      </c>
      <c r="B603" s="73" t="e">
        <f t="shared" ca="1" si="52"/>
        <v>#N/A</v>
      </c>
      <c r="C603" s="28" t="str">
        <f t="shared" ca="1" si="48"/>
        <v/>
      </c>
      <c r="D603" s="26" t="str">
        <f t="shared" ca="1" si="49"/>
        <v/>
      </c>
      <c r="E603" s="26" t="str">
        <f t="shared" ca="1" si="53"/>
        <v/>
      </c>
      <c r="F603" s="26"/>
      <c r="G603" s="26" t="str">
        <f t="shared" ca="1" si="50"/>
        <v/>
      </c>
      <c r="H603" s="2"/>
    </row>
    <row r="604" spans="1:8" x14ac:dyDescent="0.2">
      <c r="A604" s="8" t="e">
        <f t="shared" ca="1" si="51"/>
        <v>#N/A</v>
      </c>
      <c r="B604" s="73" t="e">
        <f t="shared" ca="1" si="52"/>
        <v>#N/A</v>
      </c>
      <c r="C604" s="28" t="str">
        <f t="shared" ref="C604:C667" ca="1" si="54">IF(ISERROR(A604),"",IF($D$10="Annually",EDATE(C603,12),EDATE(C603,1)))</f>
        <v/>
      </c>
      <c r="D604" s="26" t="str">
        <f t="shared" ref="D604:D667" ca="1" si="55">IF(ISERROR(A604),"",ROUND(G603*rper,2))</f>
        <v/>
      </c>
      <c r="E604" s="26" t="str">
        <f t="shared" ca="1" si="53"/>
        <v/>
      </c>
      <c r="F604" s="26"/>
      <c r="G604" s="26" t="str">
        <f t="shared" ref="G604:G667" ca="1" si="56">IF(ISERROR(A604),"",ROUND(G603-E604-F604+D604,2))</f>
        <v/>
      </c>
      <c r="H604" s="2"/>
    </row>
    <row r="605" spans="1:8" x14ac:dyDescent="0.2">
      <c r="A605" s="8" t="e">
        <f t="shared" ref="A605:A668" ca="1" si="57">IF(OR(G604="",G604&lt;=0,B604&gt;110),NA(),A604+1)</f>
        <v>#N/A</v>
      </c>
      <c r="B605" s="73" t="e">
        <f t="shared" ref="B605:B668" ca="1" si="58">IF(ISERROR(A605),NA(),B604+IF($D$10="Monthly",1/12,1))</f>
        <v>#N/A</v>
      </c>
      <c r="C605" s="28" t="str">
        <f t="shared" ca="1" si="54"/>
        <v/>
      </c>
      <c r="D605" s="26" t="str">
        <f t="shared" ca="1" si="55"/>
        <v/>
      </c>
      <c r="E605" s="26" t="str">
        <f t="shared" ref="E605:E668" ca="1" si="59">IF(ISERROR(A605),"",MIN(ROUND(G604+D605,2),ROUND((1+gper)*E604,2)))</f>
        <v/>
      </c>
      <c r="F605" s="26"/>
      <c r="G605" s="26" t="str">
        <f t="shared" ca="1" si="56"/>
        <v/>
      </c>
      <c r="H605" s="2"/>
    </row>
    <row r="606" spans="1:8" x14ac:dyDescent="0.2">
      <c r="A606" s="8" t="e">
        <f t="shared" ca="1" si="57"/>
        <v>#N/A</v>
      </c>
      <c r="B606" s="73" t="e">
        <f t="shared" ca="1" si="58"/>
        <v>#N/A</v>
      </c>
      <c r="C606" s="28" t="str">
        <f t="shared" ca="1" si="54"/>
        <v/>
      </c>
      <c r="D606" s="26" t="str">
        <f t="shared" ca="1" si="55"/>
        <v/>
      </c>
      <c r="E606" s="26" t="str">
        <f t="shared" ca="1" si="59"/>
        <v/>
      </c>
      <c r="F606" s="26"/>
      <c r="G606" s="26" t="str">
        <f t="shared" ca="1" si="56"/>
        <v/>
      </c>
      <c r="H606" s="2"/>
    </row>
    <row r="607" spans="1:8" x14ac:dyDescent="0.2">
      <c r="A607" s="8" t="e">
        <f t="shared" ca="1" si="57"/>
        <v>#N/A</v>
      </c>
      <c r="B607" s="73" t="e">
        <f t="shared" ca="1" si="58"/>
        <v>#N/A</v>
      </c>
      <c r="C607" s="28" t="str">
        <f t="shared" ca="1" si="54"/>
        <v/>
      </c>
      <c r="D607" s="26" t="str">
        <f t="shared" ca="1" si="55"/>
        <v/>
      </c>
      <c r="E607" s="26" t="str">
        <f t="shared" ca="1" si="59"/>
        <v/>
      </c>
      <c r="F607" s="26"/>
      <c r="G607" s="26" t="str">
        <f t="shared" ca="1" si="56"/>
        <v/>
      </c>
      <c r="H607" s="2"/>
    </row>
    <row r="608" spans="1:8" x14ac:dyDescent="0.2">
      <c r="A608" s="8" t="e">
        <f t="shared" ca="1" si="57"/>
        <v>#N/A</v>
      </c>
      <c r="B608" s="73" t="e">
        <f t="shared" ca="1" si="58"/>
        <v>#N/A</v>
      </c>
      <c r="C608" s="28" t="str">
        <f t="shared" ca="1" si="54"/>
        <v/>
      </c>
      <c r="D608" s="26" t="str">
        <f t="shared" ca="1" si="55"/>
        <v/>
      </c>
      <c r="E608" s="26" t="str">
        <f t="shared" ca="1" si="59"/>
        <v/>
      </c>
      <c r="F608" s="26"/>
      <c r="G608" s="26" t="str">
        <f t="shared" ca="1" si="56"/>
        <v/>
      </c>
      <c r="H608" s="2"/>
    </row>
    <row r="609" spans="1:8" x14ac:dyDescent="0.2">
      <c r="A609" s="8" t="e">
        <f t="shared" ca="1" si="57"/>
        <v>#N/A</v>
      </c>
      <c r="B609" s="73" t="e">
        <f t="shared" ca="1" si="58"/>
        <v>#N/A</v>
      </c>
      <c r="C609" s="28" t="str">
        <f t="shared" ca="1" si="54"/>
        <v/>
      </c>
      <c r="D609" s="26" t="str">
        <f t="shared" ca="1" si="55"/>
        <v/>
      </c>
      <c r="E609" s="26" t="str">
        <f t="shared" ca="1" si="59"/>
        <v/>
      </c>
      <c r="F609" s="26"/>
      <c r="G609" s="26" t="str">
        <f t="shared" ca="1" si="56"/>
        <v/>
      </c>
      <c r="H609" s="2"/>
    </row>
    <row r="610" spans="1:8" x14ac:dyDescent="0.2">
      <c r="A610" s="8" t="e">
        <f t="shared" ca="1" si="57"/>
        <v>#N/A</v>
      </c>
      <c r="B610" s="73" t="e">
        <f t="shared" ca="1" si="58"/>
        <v>#N/A</v>
      </c>
      <c r="C610" s="28" t="str">
        <f t="shared" ca="1" si="54"/>
        <v/>
      </c>
      <c r="D610" s="26" t="str">
        <f t="shared" ca="1" si="55"/>
        <v/>
      </c>
      <c r="E610" s="26" t="str">
        <f t="shared" ca="1" si="59"/>
        <v/>
      </c>
      <c r="F610" s="26"/>
      <c r="G610" s="26" t="str">
        <f t="shared" ca="1" si="56"/>
        <v/>
      </c>
      <c r="H610" s="2"/>
    </row>
    <row r="611" spans="1:8" x14ac:dyDescent="0.2">
      <c r="A611" s="8" t="e">
        <f t="shared" ca="1" si="57"/>
        <v>#N/A</v>
      </c>
      <c r="B611" s="73" t="e">
        <f t="shared" ca="1" si="58"/>
        <v>#N/A</v>
      </c>
      <c r="C611" s="28" t="str">
        <f t="shared" ca="1" si="54"/>
        <v/>
      </c>
      <c r="D611" s="26" t="str">
        <f t="shared" ca="1" si="55"/>
        <v/>
      </c>
      <c r="E611" s="26" t="str">
        <f t="shared" ca="1" si="59"/>
        <v/>
      </c>
      <c r="F611" s="26"/>
      <c r="G611" s="26" t="str">
        <f t="shared" ca="1" si="56"/>
        <v/>
      </c>
      <c r="H611" s="2"/>
    </row>
    <row r="612" spans="1:8" x14ac:dyDescent="0.2">
      <c r="A612" s="8" t="e">
        <f t="shared" ca="1" si="57"/>
        <v>#N/A</v>
      </c>
      <c r="B612" s="73" t="e">
        <f t="shared" ca="1" si="58"/>
        <v>#N/A</v>
      </c>
      <c r="C612" s="28" t="str">
        <f t="shared" ca="1" si="54"/>
        <v/>
      </c>
      <c r="D612" s="26" t="str">
        <f t="shared" ca="1" si="55"/>
        <v/>
      </c>
      <c r="E612" s="26" t="str">
        <f t="shared" ca="1" si="59"/>
        <v/>
      </c>
      <c r="F612" s="26"/>
      <c r="G612" s="26" t="str">
        <f t="shared" ca="1" si="56"/>
        <v/>
      </c>
      <c r="H612" s="2"/>
    </row>
    <row r="613" spans="1:8" x14ac:dyDescent="0.2">
      <c r="A613" s="8" t="e">
        <f t="shared" ca="1" si="57"/>
        <v>#N/A</v>
      </c>
      <c r="B613" s="73" t="e">
        <f t="shared" ca="1" si="58"/>
        <v>#N/A</v>
      </c>
      <c r="C613" s="28" t="str">
        <f t="shared" ca="1" si="54"/>
        <v/>
      </c>
      <c r="D613" s="26" t="str">
        <f t="shared" ca="1" si="55"/>
        <v/>
      </c>
      <c r="E613" s="26" t="str">
        <f t="shared" ca="1" si="59"/>
        <v/>
      </c>
      <c r="F613" s="26"/>
      <c r="G613" s="26" t="str">
        <f t="shared" ca="1" si="56"/>
        <v/>
      </c>
      <c r="H613" s="2"/>
    </row>
    <row r="614" spans="1:8" x14ac:dyDescent="0.2">
      <c r="A614" s="8" t="e">
        <f t="shared" ca="1" si="57"/>
        <v>#N/A</v>
      </c>
      <c r="B614" s="73" t="e">
        <f t="shared" ca="1" si="58"/>
        <v>#N/A</v>
      </c>
      <c r="C614" s="28" t="str">
        <f t="shared" ca="1" si="54"/>
        <v/>
      </c>
      <c r="D614" s="26" t="str">
        <f t="shared" ca="1" si="55"/>
        <v/>
      </c>
      <c r="E614" s="26" t="str">
        <f t="shared" ca="1" si="59"/>
        <v/>
      </c>
      <c r="F614" s="26"/>
      <c r="G614" s="26" t="str">
        <f t="shared" ca="1" si="56"/>
        <v/>
      </c>
      <c r="H614" s="2"/>
    </row>
    <row r="615" spans="1:8" x14ac:dyDescent="0.2">
      <c r="A615" s="8" t="e">
        <f t="shared" ca="1" si="57"/>
        <v>#N/A</v>
      </c>
      <c r="B615" s="73" t="e">
        <f t="shared" ca="1" si="58"/>
        <v>#N/A</v>
      </c>
      <c r="C615" s="28" t="str">
        <f t="shared" ca="1" si="54"/>
        <v/>
      </c>
      <c r="D615" s="26" t="str">
        <f t="shared" ca="1" si="55"/>
        <v/>
      </c>
      <c r="E615" s="26" t="str">
        <f t="shared" ca="1" si="59"/>
        <v/>
      </c>
      <c r="F615" s="26"/>
      <c r="G615" s="26" t="str">
        <f t="shared" ca="1" si="56"/>
        <v/>
      </c>
      <c r="H615" s="2"/>
    </row>
    <row r="616" spans="1:8" x14ac:dyDescent="0.2">
      <c r="A616" s="8" t="e">
        <f t="shared" ca="1" si="57"/>
        <v>#N/A</v>
      </c>
      <c r="B616" s="73" t="e">
        <f t="shared" ca="1" si="58"/>
        <v>#N/A</v>
      </c>
      <c r="C616" s="28" t="str">
        <f t="shared" ca="1" si="54"/>
        <v/>
      </c>
      <c r="D616" s="26" t="str">
        <f t="shared" ca="1" si="55"/>
        <v/>
      </c>
      <c r="E616" s="26" t="str">
        <f t="shared" ca="1" si="59"/>
        <v/>
      </c>
      <c r="F616" s="26"/>
      <c r="G616" s="26" t="str">
        <f t="shared" ca="1" si="56"/>
        <v/>
      </c>
      <c r="H616" s="2"/>
    </row>
    <row r="617" spans="1:8" x14ac:dyDescent="0.2">
      <c r="A617" s="8" t="e">
        <f t="shared" ca="1" si="57"/>
        <v>#N/A</v>
      </c>
      <c r="B617" s="73" t="e">
        <f t="shared" ca="1" si="58"/>
        <v>#N/A</v>
      </c>
      <c r="C617" s="28" t="str">
        <f t="shared" ca="1" si="54"/>
        <v/>
      </c>
      <c r="D617" s="26" t="str">
        <f t="shared" ca="1" si="55"/>
        <v/>
      </c>
      <c r="E617" s="26" t="str">
        <f t="shared" ca="1" si="59"/>
        <v/>
      </c>
      <c r="F617" s="26"/>
      <c r="G617" s="26" t="str">
        <f t="shared" ca="1" si="56"/>
        <v/>
      </c>
      <c r="H617" s="2"/>
    </row>
    <row r="618" spans="1:8" x14ac:dyDescent="0.2">
      <c r="A618" s="8" t="e">
        <f t="shared" ca="1" si="57"/>
        <v>#N/A</v>
      </c>
      <c r="B618" s="73" t="e">
        <f t="shared" ca="1" si="58"/>
        <v>#N/A</v>
      </c>
      <c r="C618" s="28" t="str">
        <f t="shared" ca="1" si="54"/>
        <v/>
      </c>
      <c r="D618" s="26" t="str">
        <f t="shared" ca="1" si="55"/>
        <v/>
      </c>
      <c r="E618" s="26" t="str">
        <f t="shared" ca="1" si="59"/>
        <v/>
      </c>
      <c r="F618" s="26"/>
      <c r="G618" s="26" t="str">
        <f t="shared" ca="1" si="56"/>
        <v/>
      </c>
      <c r="H618" s="2"/>
    </row>
    <row r="619" spans="1:8" x14ac:dyDescent="0.2">
      <c r="A619" s="8" t="e">
        <f t="shared" ca="1" si="57"/>
        <v>#N/A</v>
      </c>
      <c r="B619" s="73" t="e">
        <f t="shared" ca="1" si="58"/>
        <v>#N/A</v>
      </c>
      <c r="C619" s="28" t="str">
        <f t="shared" ca="1" si="54"/>
        <v/>
      </c>
      <c r="D619" s="26" t="str">
        <f t="shared" ca="1" si="55"/>
        <v/>
      </c>
      <c r="E619" s="26" t="str">
        <f t="shared" ca="1" si="59"/>
        <v/>
      </c>
      <c r="F619" s="26"/>
      <c r="G619" s="26" t="str">
        <f t="shared" ca="1" si="56"/>
        <v/>
      </c>
      <c r="H619" s="2"/>
    </row>
    <row r="620" spans="1:8" x14ac:dyDescent="0.2">
      <c r="A620" s="8" t="e">
        <f t="shared" ca="1" si="57"/>
        <v>#N/A</v>
      </c>
      <c r="B620" s="73" t="e">
        <f t="shared" ca="1" si="58"/>
        <v>#N/A</v>
      </c>
      <c r="C620" s="28" t="str">
        <f t="shared" ca="1" si="54"/>
        <v/>
      </c>
      <c r="D620" s="26" t="str">
        <f t="shared" ca="1" si="55"/>
        <v/>
      </c>
      <c r="E620" s="26" t="str">
        <f t="shared" ca="1" si="59"/>
        <v/>
      </c>
      <c r="F620" s="26"/>
      <c r="G620" s="26" t="str">
        <f t="shared" ca="1" si="56"/>
        <v/>
      </c>
      <c r="H620" s="2"/>
    </row>
    <row r="621" spans="1:8" x14ac:dyDescent="0.2">
      <c r="A621" s="8" t="e">
        <f t="shared" ca="1" si="57"/>
        <v>#N/A</v>
      </c>
      <c r="B621" s="73" t="e">
        <f t="shared" ca="1" si="58"/>
        <v>#N/A</v>
      </c>
      <c r="C621" s="28" t="str">
        <f t="shared" ca="1" si="54"/>
        <v/>
      </c>
      <c r="D621" s="26" t="str">
        <f t="shared" ca="1" si="55"/>
        <v/>
      </c>
      <c r="E621" s="26" t="str">
        <f t="shared" ca="1" si="59"/>
        <v/>
      </c>
      <c r="F621" s="26"/>
      <c r="G621" s="26" t="str">
        <f t="shared" ca="1" si="56"/>
        <v/>
      </c>
      <c r="H621" s="2"/>
    </row>
    <row r="622" spans="1:8" x14ac:dyDescent="0.2">
      <c r="A622" s="8" t="e">
        <f t="shared" ca="1" si="57"/>
        <v>#N/A</v>
      </c>
      <c r="B622" s="73" t="e">
        <f t="shared" ca="1" si="58"/>
        <v>#N/A</v>
      </c>
      <c r="C622" s="28" t="str">
        <f t="shared" ca="1" si="54"/>
        <v/>
      </c>
      <c r="D622" s="26" t="str">
        <f t="shared" ca="1" si="55"/>
        <v/>
      </c>
      <c r="E622" s="26" t="str">
        <f t="shared" ca="1" si="59"/>
        <v/>
      </c>
      <c r="F622" s="26"/>
      <c r="G622" s="26" t="str">
        <f t="shared" ca="1" si="56"/>
        <v/>
      </c>
      <c r="H622" s="2"/>
    </row>
    <row r="623" spans="1:8" x14ac:dyDescent="0.2">
      <c r="A623" s="8" t="e">
        <f t="shared" ca="1" si="57"/>
        <v>#N/A</v>
      </c>
      <c r="B623" s="73" t="e">
        <f t="shared" ca="1" si="58"/>
        <v>#N/A</v>
      </c>
      <c r="C623" s="28" t="str">
        <f t="shared" ca="1" si="54"/>
        <v/>
      </c>
      <c r="D623" s="26" t="str">
        <f t="shared" ca="1" si="55"/>
        <v/>
      </c>
      <c r="E623" s="26" t="str">
        <f t="shared" ca="1" si="59"/>
        <v/>
      </c>
      <c r="F623" s="26"/>
      <c r="G623" s="26" t="str">
        <f t="shared" ca="1" si="56"/>
        <v/>
      </c>
      <c r="H623" s="2"/>
    </row>
    <row r="624" spans="1:8" x14ac:dyDescent="0.2">
      <c r="A624" s="8" t="e">
        <f t="shared" ca="1" si="57"/>
        <v>#N/A</v>
      </c>
      <c r="B624" s="73" t="e">
        <f t="shared" ca="1" si="58"/>
        <v>#N/A</v>
      </c>
      <c r="C624" s="28" t="str">
        <f t="shared" ca="1" si="54"/>
        <v/>
      </c>
      <c r="D624" s="26" t="str">
        <f t="shared" ca="1" si="55"/>
        <v/>
      </c>
      <c r="E624" s="26" t="str">
        <f t="shared" ca="1" si="59"/>
        <v/>
      </c>
      <c r="F624" s="26"/>
      <c r="G624" s="26" t="str">
        <f t="shared" ca="1" si="56"/>
        <v/>
      </c>
      <c r="H624" s="2"/>
    </row>
    <row r="625" spans="1:8" x14ac:dyDescent="0.2">
      <c r="A625" s="8" t="e">
        <f t="shared" ca="1" si="57"/>
        <v>#N/A</v>
      </c>
      <c r="B625" s="73" t="e">
        <f t="shared" ca="1" si="58"/>
        <v>#N/A</v>
      </c>
      <c r="C625" s="28" t="str">
        <f t="shared" ca="1" si="54"/>
        <v/>
      </c>
      <c r="D625" s="26" t="str">
        <f t="shared" ca="1" si="55"/>
        <v/>
      </c>
      <c r="E625" s="26" t="str">
        <f t="shared" ca="1" si="59"/>
        <v/>
      </c>
      <c r="F625" s="26"/>
      <c r="G625" s="26" t="str">
        <f t="shared" ca="1" si="56"/>
        <v/>
      </c>
      <c r="H625" s="2"/>
    </row>
    <row r="626" spans="1:8" x14ac:dyDescent="0.2">
      <c r="A626" s="8" t="e">
        <f t="shared" ca="1" si="57"/>
        <v>#N/A</v>
      </c>
      <c r="B626" s="73" t="e">
        <f t="shared" ca="1" si="58"/>
        <v>#N/A</v>
      </c>
      <c r="C626" s="28" t="str">
        <f t="shared" ca="1" si="54"/>
        <v/>
      </c>
      <c r="D626" s="26" t="str">
        <f t="shared" ca="1" si="55"/>
        <v/>
      </c>
      <c r="E626" s="26" t="str">
        <f t="shared" ca="1" si="59"/>
        <v/>
      </c>
      <c r="F626" s="26"/>
      <c r="G626" s="26" t="str">
        <f t="shared" ca="1" si="56"/>
        <v/>
      </c>
      <c r="H626" s="2"/>
    </row>
    <row r="627" spans="1:8" x14ac:dyDescent="0.2">
      <c r="A627" s="8" t="e">
        <f t="shared" ca="1" si="57"/>
        <v>#N/A</v>
      </c>
      <c r="B627" s="73" t="e">
        <f t="shared" ca="1" si="58"/>
        <v>#N/A</v>
      </c>
      <c r="C627" s="28" t="str">
        <f t="shared" ca="1" si="54"/>
        <v/>
      </c>
      <c r="D627" s="26" t="str">
        <f t="shared" ca="1" si="55"/>
        <v/>
      </c>
      <c r="E627" s="26" t="str">
        <f t="shared" ca="1" si="59"/>
        <v/>
      </c>
      <c r="F627" s="26"/>
      <c r="G627" s="26" t="str">
        <f t="shared" ca="1" si="56"/>
        <v/>
      </c>
      <c r="H627" s="2"/>
    </row>
    <row r="628" spans="1:8" x14ac:dyDescent="0.2">
      <c r="A628" s="8" t="e">
        <f t="shared" ca="1" si="57"/>
        <v>#N/A</v>
      </c>
      <c r="B628" s="73" t="e">
        <f t="shared" ca="1" si="58"/>
        <v>#N/A</v>
      </c>
      <c r="C628" s="28" t="str">
        <f t="shared" ca="1" si="54"/>
        <v/>
      </c>
      <c r="D628" s="26" t="str">
        <f t="shared" ca="1" si="55"/>
        <v/>
      </c>
      <c r="E628" s="26" t="str">
        <f t="shared" ca="1" si="59"/>
        <v/>
      </c>
      <c r="F628" s="26"/>
      <c r="G628" s="26" t="str">
        <f t="shared" ca="1" si="56"/>
        <v/>
      </c>
      <c r="H628" s="2"/>
    </row>
    <row r="629" spans="1:8" x14ac:dyDescent="0.2">
      <c r="A629" s="8" t="e">
        <f t="shared" ca="1" si="57"/>
        <v>#N/A</v>
      </c>
      <c r="B629" s="73" t="e">
        <f t="shared" ca="1" si="58"/>
        <v>#N/A</v>
      </c>
      <c r="C629" s="28" t="str">
        <f t="shared" ca="1" si="54"/>
        <v/>
      </c>
      <c r="D629" s="26" t="str">
        <f t="shared" ca="1" si="55"/>
        <v/>
      </c>
      <c r="E629" s="26" t="str">
        <f t="shared" ca="1" si="59"/>
        <v/>
      </c>
      <c r="F629" s="26"/>
      <c r="G629" s="26" t="str">
        <f t="shared" ca="1" si="56"/>
        <v/>
      </c>
      <c r="H629" s="2"/>
    </row>
    <row r="630" spans="1:8" x14ac:dyDescent="0.2">
      <c r="A630" s="8" t="e">
        <f t="shared" ca="1" si="57"/>
        <v>#N/A</v>
      </c>
      <c r="B630" s="73" t="e">
        <f t="shared" ca="1" si="58"/>
        <v>#N/A</v>
      </c>
      <c r="C630" s="28" t="str">
        <f t="shared" ca="1" si="54"/>
        <v/>
      </c>
      <c r="D630" s="26" t="str">
        <f t="shared" ca="1" si="55"/>
        <v/>
      </c>
      <c r="E630" s="26" t="str">
        <f t="shared" ca="1" si="59"/>
        <v/>
      </c>
      <c r="F630" s="26"/>
      <c r="G630" s="26" t="str">
        <f t="shared" ca="1" si="56"/>
        <v/>
      </c>
      <c r="H630" s="2"/>
    </row>
    <row r="631" spans="1:8" x14ac:dyDescent="0.2">
      <c r="A631" s="8" t="e">
        <f t="shared" ca="1" si="57"/>
        <v>#N/A</v>
      </c>
      <c r="B631" s="73" t="e">
        <f t="shared" ca="1" si="58"/>
        <v>#N/A</v>
      </c>
      <c r="C631" s="28" t="str">
        <f t="shared" ca="1" si="54"/>
        <v/>
      </c>
      <c r="D631" s="26" t="str">
        <f t="shared" ca="1" si="55"/>
        <v/>
      </c>
      <c r="E631" s="26" t="str">
        <f t="shared" ca="1" si="59"/>
        <v/>
      </c>
      <c r="F631" s="26"/>
      <c r="G631" s="26" t="str">
        <f t="shared" ca="1" si="56"/>
        <v/>
      </c>
      <c r="H631" s="2"/>
    </row>
    <row r="632" spans="1:8" x14ac:dyDescent="0.2">
      <c r="A632" s="8" t="e">
        <f t="shared" ca="1" si="57"/>
        <v>#N/A</v>
      </c>
      <c r="B632" s="73" t="e">
        <f t="shared" ca="1" si="58"/>
        <v>#N/A</v>
      </c>
      <c r="C632" s="28" t="str">
        <f t="shared" ca="1" si="54"/>
        <v/>
      </c>
      <c r="D632" s="26" t="str">
        <f t="shared" ca="1" si="55"/>
        <v/>
      </c>
      <c r="E632" s="26" t="str">
        <f t="shared" ca="1" si="59"/>
        <v/>
      </c>
      <c r="F632" s="26"/>
      <c r="G632" s="26" t="str">
        <f t="shared" ca="1" si="56"/>
        <v/>
      </c>
      <c r="H632" s="2"/>
    </row>
    <row r="633" spans="1:8" x14ac:dyDescent="0.2">
      <c r="A633" s="8" t="e">
        <f t="shared" ca="1" si="57"/>
        <v>#N/A</v>
      </c>
      <c r="B633" s="73" t="e">
        <f t="shared" ca="1" si="58"/>
        <v>#N/A</v>
      </c>
      <c r="C633" s="28" t="str">
        <f t="shared" ca="1" si="54"/>
        <v/>
      </c>
      <c r="D633" s="26" t="str">
        <f t="shared" ca="1" si="55"/>
        <v/>
      </c>
      <c r="E633" s="26" t="str">
        <f t="shared" ca="1" si="59"/>
        <v/>
      </c>
      <c r="F633" s="26"/>
      <c r="G633" s="26" t="str">
        <f t="shared" ca="1" si="56"/>
        <v/>
      </c>
      <c r="H633" s="2"/>
    </row>
    <row r="634" spans="1:8" x14ac:dyDescent="0.2">
      <c r="A634" s="8" t="e">
        <f t="shared" ca="1" si="57"/>
        <v>#N/A</v>
      </c>
      <c r="B634" s="73" t="e">
        <f t="shared" ca="1" si="58"/>
        <v>#N/A</v>
      </c>
      <c r="C634" s="28" t="str">
        <f t="shared" ca="1" si="54"/>
        <v/>
      </c>
      <c r="D634" s="26" t="str">
        <f t="shared" ca="1" si="55"/>
        <v/>
      </c>
      <c r="E634" s="26" t="str">
        <f t="shared" ca="1" si="59"/>
        <v/>
      </c>
      <c r="F634" s="26"/>
      <c r="G634" s="26" t="str">
        <f t="shared" ca="1" si="56"/>
        <v/>
      </c>
      <c r="H634" s="2"/>
    </row>
    <row r="635" spans="1:8" x14ac:dyDescent="0.2">
      <c r="A635" s="8" t="e">
        <f t="shared" ca="1" si="57"/>
        <v>#N/A</v>
      </c>
      <c r="B635" s="73" t="e">
        <f t="shared" ca="1" si="58"/>
        <v>#N/A</v>
      </c>
      <c r="C635" s="28" t="str">
        <f t="shared" ca="1" si="54"/>
        <v/>
      </c>
      <c r="D635" s="26" t="str">
        <f t="shared" ca="1" si="55"/>
        <v/>
      </c>
      <c r="E635" s="26" t="str">
        <f t="shared" ca="1" si="59"/>
        <v/>
      </c>
      <c r="F635" s="26"/>
      <c r="G635" s="26" t="str">
        <f t="shared" ca="1" si="56"/>
        <v/>
      </c>
      <c r="H635" s="2"/>
    </row>
    <row r="636" spans="1:8" x14ac:dyDescent="0.2">
      <c r="A636" s="8" t="e">
        <f t="shared" ca="1" si="57"/>
        <v>#N/A</v>
      </c>
      <c r="B636" s="73" t="e">
        <f t="shared" ca="1" si="58"/>
        <v>#N/A</v>
      </c>
      <c r="C636" s="28" t="str">
        <f t="shared" ca="1" si="54"/>
        <v/>
      </c>
      <c r="D636" s="26" t="str">
        <f t="shared" ca="1" si="55"/>
        <v/>
      </c>
      <c r="E636" s="26" t="str">
        <f t="shared" ca="1" si="59"/>
        <v/>
      </c>
      <c r="F636" s="26"/>
      <c r="G636" s="26" t="str">
        <f t="shared" ca="1" si="56"/>
        <v/>
      </c>
      <c r="H636" s="2"/>
    </row>
    <row r="637" spans="1:8" x14ac:dyDescent="0.2">
      <c r="A637" s="8" t="e">
        <f t="shared" ca="1" si="57"/>
        <v>#N/A</v>
      </c>
      <c r="B637" s="73" t="e">
        <f t="shared" ca="1" si="58"/>
        <v>#N/A</v>
      </c>
      <c r="C637" s="28" t="str">
        <f t="shared" ca="1" si="54"/>
        <v/>
      </c>
      <c r="D637" s="26" t="str">
        <f t="shared" ca="1" si="55"/>
        <v/>
      </c>
      <c r="E637" s="26" t="str">
        <f t="shared" ca="1" si="59"/>
        <v/>
      </c>
      <c r="F637" s="26"/>
      <c r="G637" s="26" t="str">
        <f t="shared" ca="1" si="56"/>
        <v/>
      </c>
      <c r="H637" s="2"/>
    </row>
    <row r="638" spans="1:8" x14ac:dyDescent="0.2">
      <c r="A638" s="8" t="e">
        <f t="shared" ca="1" si="57"/>
        <v>#N/A</v>
      </c>
      <c r="B638" s="73" t="e">
        <f t="shared" ca="1" si="58"/>
        <v>#N/A</v>
      </c>
      <c r="C638" s="28" t="str">
        <f t="shared" ca="1" si="54"/>
        <v/>
      </c>
      <c r="D638" s="26" t="str">
        <f t="shared" ca="1" si="55"/>
        <v/>
      </c>
      <c r="E638" s="26" t="str">
        <f t="shared" ca="1" si="59"/>
        <v/>
      </c>
      <c r="F638" s="26"/>
      <c r="G638" s="26" t="str">
        <f t="shared" ca="1" si="56"/>
        <v/>
      </c>
      <c r="H638" s="2"/>
    </row>
    <row r="639" spans="1:8" x14ac:dyDescent="0.2">
      <c r="A639" s="8" t="e">
        <f t="shared" ca="1" si="57"/>
        <v>#N/A</v>
      </c>
      <c r="B639" s="73" t="e">
        <f t="shared" ca="1" si="58"/>
        <v>#N/A</v>
      </c>
      <c r="C639" s="28" t="str">
        <f t="shared" ca="1" si="54"/>
        <v/>
      </c>
      <c r="D639" s="26" t="str">
        <f t="shared" ca="1" si="55"/>
        <v/>
      </c>
      <c r="E639" s="26" t="str">
        <f t="shared" ca="1" si="59"/>
        <v/>
      </c>
      <c r="F639" s="26"/>
      <c r="G639" s="26" t="str">
        <f t="shared" ca="1" si="56"/>
        <v/>
      </c>
      <c r="H639" s="2"/>
    </row>
    <row r="640" spans="1:8" x14ac:dyDescent="0.2">
      <c r="A640" s="8" t="e">
        <f t="shared" ca="1" si="57"/>
        <v>#N/A</v>
      </c>
      <c r="B640" s="73" t="e">
        <f t="shared" ca="1" si="58"/>
        <v>#N/A</v>
      </c>
      <c r="C640" s="28" t="str">
        <f t="shared" ca="1" si="54"/>
        <v/>
      </c>
      <c r="D640" s="26" t="str">
        <f t="shared" ca="1" si="55"/>
        <v/>
      </c>
      <c r="E640" s="26" t="str">
        <f t="shared" ca="1" si="59"/>
        <v/>
      </c>
      <c r="F640" s="26"/>
      <c r="G640" s="26" t="str">
        <f t="shared" ca="1" si="56"/>
        <v/>
      </c>
      <c r="H640" s="2"/>
    </row>
    <row r="641" spans="1:8" x14ac:dyDescent="0.2">
      <c r="A641" s="8" t="e">
        <f t="shared" ca="1" si="57"/>
        <v>#N/A</v>
      </c>
      <c r="B641" s="73" t="e">
        <f t="shared" ca="1" si="58"/>
        <v>#N/A</v>
      </c>
      <c r="C641" s="28" t="str">
        <f t="shared" ca="1" si="54"/>
        <v/>
      </c>
      <c r="D641" s="26" t="str">
        <f t="shared" ca="1" si="55"/>
        <v/>
      </c>
      <c r="E641" s="26" t="str">
        <f t="shared" ca="1" si="59"/>
        <v/>
      </c>
      <c r="F641" s="26"/>
      <c r="G641" s="26" t="str">
        <f t="shared" ca="1" si="56"/>
        <v/>
      </c>
      <c r="H641" s="2"/>
    </row>
    <row r="642" spans="1:8" x14ac:dyDescent="0.2">
      <c r="A642" s="8" t="e">
        <f t="shared" ca="1" si="57"/>
        <v>#N/A</v>
      </c>
      <c r="B642" s="73" t="e">
        <f t="shared" ca="1" si="58"/>
        <v>#N/A</v>
      </c>
      <c r="C642" s="28" t="str">
        <f t="shared" ca="1" si="54"/>
        <v/>
      </c>
      <c r="D642" s="26" t="str">
        <f t="shared" ca="1" si="55"/>
        <v/>
      </c>
      <c r="E642" s="26" t="str">
        <f t="shared" ca="1" si="59"/>
        <v/>
      </c>
      <c r="F642" s="26"/>
      <c r="G642" s="26" t="str">
        <f t="shared" ca="1" si="56"/>
        <v/>
      </c>
      <c r="H642" s="2"/>
    </row>
    <row r="643" spans="1:8" x14ac:dyDescent="0.2">
      <c r="A643" s="8" t="e">
        <f t="shared" ca="1" si="57"/>
        <v>#N/A</v>
      </c>
      <c r="B643" s="73" t="e">
        <f t="shared" ca="1" si="58"/>
        <v>#N/A</v>
      </c>
      <c r="C643" s="28" t="str">
        <f t="shared" ca="1" si="54"/>
        <v/>
      </c>
      <c r="D643" s="26" t="str">
        <f t="shared" ca="1" si="55"/>
        <v/>
      </c>
      <c r="E643" s="26" t="str">
        <f t="shared" ca="1" si="59"/>
        <v/>
      </c>
      <c r="F643" s="26"/>
      <c r="G643" s="26" t="str">
        <f t="shared" ca="1" si="56"/>
        <v/>
      </c>
      <c r="H643" s="2"/>
    </row>
    <row r="644" spans="1:8" x14ac:dyDescent="0.2">
      <c r="A644" s="8" t="e">
        <f t="shared" ca="1" si="57"/>
        <v>#N/A</v>
      </c>
      <c r="B644" s="73" t="e">
        <f t="shared" ca="1" si="58"/>
        <v>#N/A</v>
      </c>
      <c r="C644" s="28" t="str">
        <f t="shared" ca="1" si="54"/>
        <v/>
      </c>
      <c r="D644" s="26" t="str">
        <f t="shared" ca="1" si="55"/>
        <v/>
      </c>
      <c r="E644" s="26" t="str">
        <f t="shared" ca="1" si="59"/>
        <v/>
      </c>
      <c r="F644" s="26"/>
      <c r="G644" s="26" t="str">
        <f t="shared" ca="1" si="56"/>
        <v/>
      </c>
      <c r="H644" s="2"/>
    </row>
    <row r="645" spans="1:8" x14ac:dyDescent="0.2">
      <c r="A645" s="8" t="e">
        <f t="shared" ca="1" si="57"/>
        <v>#N/A</v>
      </c>
      <c r="B645" s="73" t="e">
        <f t="shared" ca="1" si="58"/>
        <v>#N/A</v>
      </c>
      <c r="C645" s="28" t="str">
        <f t="shared" ca="1" si="54"/>
        <v/>
      </c>
      <c r="D645" s="26" t="str">
        <f t="shared" ca="1" si="55"/>
        <v/>
      </c>
      <c r="E645" s="26" t="str">
        <f t="shared" ca="1" si="59"/>
        <v/>
      </c>
      <c r="F645" s="26"/>
      <c r="G645" s="26" t="str">
        <f t="shared" ca="1" si="56"/>
        <v/>
      </c>
      <c r="H645" s="2"/>
    </row>
    <row r="646" spans="1:8" x14ac:dyDescent="0.2">
      <c r="A646" s="8" t="e">
        <f t="shared" ca="1" si="57"/>
        <v>#N/A</v>
      </c>
      <c r="B646" s="73" t="e">
        <f t="shared" ca="1" si="58"/>
        <v>#N/A</v>
      </c>
      <c r="C646" s="28" t="str">
        <f t="shared" ca="1" si="54"/>
        <v/>
      </c>
      <c r="D646" s="26" t="str">
        <f t="shared" ca="1" si="55"/>
        <v/>
      </c>
      <c r="E646" s="26" t="str">
        <f t="shared" ca="1" si="59"/>
        <v/>
      </c>
      <c r="F646" s="26"/>
      <c r="G646" s="26" t="str">
        <f t="shared" ca="1" si="56"/>
        <v/>
      </c>
      <c r="H646" s="2"/>
    </row>
    <row r="647" spans="1:8" x14ac:dyDescent="0.2">
      <c r="A647" s="8" t="e">
        <f t="shared" ca="1" si="57"/>
        <v>#N/A</v>
      </c>
      <c r="B647" s="73" t="e">
        <f t="shared" ca="1" si="58"/>
        <v>#N/A</v>
      </c>
      <c r="C647" s="28" t="str">
        <f t="shared" ca="1" si="54"/>
        <v/>
      </c>
      <c r="D647" s="26" t="str">
        <f t="shared" ca="1" si="55"/>
        <v/>
      </c>
      <c r="E647" s="26" t="str">
        <f t="shared" ca="1" si="59"/>
        <v/>
      </c>
      <c r="F647" s="26"/>
      <c r="G647" s="26" t="str">
        <f t="shared" ca="1" si="56"/>
        <v/>
      </c>
      <c r="H647" s="2"/>
    </row>
    <row r="648" spans="1:8" x14ac:dyDescent="0.2">
      <c r="A648" s="8" t="e">
        <f t="shared" ca="1" si="57"/>
        <v>#N/A</v>
      </c>
      <c r="B648" s="73" t="e">
        <f t="shared" ca="1" si="58"/>
        <v>#N/A</v>
      </c>
      <c r="C648" s="28" t="str">
        <f t="shared" ca="1" si="54"/>
        <v/>
      </c>
      <c r="D648" s="26" t="str">
        <f t="shared" ca="1" si="55"/>
        <v/>
      </c>
      <c r="E648" s="26" t="str">
        <f t="shared" ca="1" si="59"/>
        <v/>
      </c>
      <c r="F648" s="26"/>
      <c r="G648" s="26" t="str">
        <f t="shared" ca="1" si="56"/>
        <v/>
      </c>
      <c r="H648" s="2"/>
    </row>
    <row r="649" spans="1:8" x14ac:dyDescent="0.2">
      <c r="A649" s="8" t="e">
        <f t="shared" ca="1" si="57"/>
        <v>#N/A</v>
      </c>
      <c r="B649" s="73" t="e">
        <f t="shared" ca="1" si="58"/>
        <v>#N/A</v>
      </c>
      <c r="C649" s="28" t="str">
        <f t="shared" ca="1" si="54"/>
        <v/>
      </c>
      <c r="D649" s="26" t="str">
        <f t="shared" ca="1" si="55"/>
        <v/>
      </c>
      <c r="E649" s="26" t="str">
        <f t="shared" ca="1" si="59"/>
        <v/>
      </c>
      <c r="F649" s="26"/>
      <c r="G649" s="26" t="str">
        <f t="shared" ca="1" si="56"/>
        <v/>
      </c>
      <c r="H649" s="2"/>
    </row>
    <row r="650" spans="1:8" x14ac:dyDescent="0.2">
      <c r="A650" s="8" t="e">
        <f t="shared" ca="1" si="57"/>
        <v>#N/A</v>
      </c>
      <c r="B650" s="73" t="e">
        <f t="shared" ca="1" si="58"/>
        <v>#N/A</v>
      </c>
      <c r="C650" s="28" t="str">
        <f t="shared" ca="1" si="54"/>
        <v/>
      </c>
      <c r="D650" s="26" t="str">
        <f t="shared" ca="1" si="55"/>
        <v/>
      </c>
      <c r="E650" s="26" t="str">
        <f t="shared" ca="1" si="59"/>
        <v/>
      </c>
      <c r="F650" s="26"/>
      <c r="G650" s="26" t="str">
        <f t="shared" ca="1" si="56"/>
        <v/>
      </c>
      <c r="H650" s="2"/>
    </row>
    <row r="651" spans="1:8" x14ac:dyDescent="0.2">
      <c r="A651" s="8" t="e">
        <f t="shared" ca="1" si="57"/>
        <v>#N/A</v>
      </c>
      <c r="B651" s="73" t="e">
        <f t="shared" ca="1" si="58"/>
        <v>#N/A</v>
      </c>
      <c r="C651" s="28" t="str">
        <f t="shared" ca="1" si="54"/>
        <v/>
      </c>
      <c r="D651" s="26" t="str">
        <f t="shared" ca="1" si="55"/>
        <v/>
      </c>
      <c r="E651" s="26" t="str">
        <f t="shared" ca="1" si="59"/>
        <v/>
      </c>
      <c r="F651" s="26"/>
      <c r="G651" s="26" t="str">
        <f t="shared" ca="1" si="56"/>
        <v/>
      </c>
      <c r="H651" s="2"/>
    </row>
    <row r="652" spans="1:8" x14ac:dyDescent="0.2">
      <c r="A652" s="8" t="e">
        <f t="shared" ca="1" si="57"/>
        <v>#N/A</v>
      </c>
      <c r="B652" s="73" t="e">
        <f t="shared" ca="1" si="58"/>
        <v>#N/A</v>
      </c>
      <c r="C652" s="28" t="str">
        <f t="shared" ca="1" si="54"/>
        <v/>
      </c>
      <c r="D652" s="26" t="str">
        <f t="shared" ca="1" si="55"/>
        <v/>
      </c>
      <c r="E652" s="26" t="str">
        <f t="shared" ca="1" si="59"/>
        <v/>
      </c>
      <c r="F652" s="26"/>
      <c r="G652" s="26" t="str">
        <f t="shared" ca="1" si="56"/>
        <v/>
      </c>
      <c r="H652" s="2"/>
    </row>
    <row r="653" spans="1:8" x14ac:dyDescent="0.2">
      <c r="A653" s="8" t="e">
        <f t="shared" ca="1" si="57"/>
        <v>#N/A</v>
      </c>
      <c r="B653" s="73" t="e">
        <f t="shared" ca="1" si="58"/>
        <v>#N/A</v>
      </c>
      <c r="C653" s="28" t="str">
        <f t="shared" ca="1" si="54"/>
        <v/>
      </c>
      <c r="D653" s="26" t="str">
        <f t="shared" ca="1" si="55"/>
        <v/>
      </c>
      <c r="E653" s="26" t="str">
        <f t="shared" ca="1" si="59"/>
        <v/>
      </c>
      <c r="F653" s="26"/>
      <c r="G653" s="26" t="str">
        <f t="shared" ca="1" si="56"/>
        <v/>
      </c>
      <c r="H653" s="2"/>
    </row>
    <row r="654" spans="1:8" x14ac:dyDescent="0.2">
      <c r="A654" s="8" t="e">
        <f t="shared" ca="1" si="57"/>
        <v>#N/A</v>
      </c>
      <c r="B654" s="73" t="e">
        <f t="shared" ca="1" si="58"/>
        <v>#N/A</v>
      </c>
      <c r="C654" s="28" t="str">
        <f t="shared" ca="1" si="54"/>
        <v/>
      </c>
      <c r="D654" s="26" t="str">
        <f t="shared" ca="1" si="55"/>
        <v/>
      </c>
      <c r="E654" s="26" t="str">
        <f t="shared" ca="1" si="59"/>
        <v/>
      </c>
      <c r="F654" s="26"/>
      <c r="G654" s="26" t="str">
        <f t="shared" ca="1" si="56"/>
        <v/>
      </c>
      <c r="H654" s="2"/>
    </row>
    <row r="655" spans="1:8" x14ac:dyDescent="0.2">
      <c r="A655" s="8" t="e">
        <f t="shared" ca="1" si="57"/>
        <v>#N/A</v>
      </c>
      <c r="B655" s="73" t="e">
        <f t="shared" ca="1" si="58"/>
        <v>#N/A</v>
      </c>
      <c r="C655" s="28" t="str">
        <f t="shared" ca="1" si="54"/>
        <v/>
      </c>
      <c r="D655" s="26" t="str">
        <f t="shared" ca="1" si="55"/>
        <v/>
      </c>
      <c r="E655" s="26" t="str">
        <f t="shared" ca="1" si="59"/>
        <v/>
      </c>
      <c r="F655" s="26"/>
      <c r="G655" s="26" t="str">
        <f t="shared" ca="1" si="56"/>
        <v/>
      </c>
      <c r="H655" s="2"/>
    </row>
    <row r="656" spans="1:8" x14ac:dyDescent="0.2">
      <c r="A656" s="8" t="e">
        <f t="shared" ca="1" si="57"/>
        <v>#N/A</v>
      </c>
      <c r="B656" s="73" t="e">
        <f t="shared" ca="1" si="58"/>
        <v>#N/A</v>
      </c>
      <c r="C656" s="28" t="str">
        <f t="shared" ca="1" si="54"/>
        <v/>
      </c>
      <c r="D656" s="26" t="str">
        <f t="shared" ca="1" si="55"/>
        <v/>
      </c>
      <c r="E656" s="26" t="str">
        <f t="shared" ca="1" si="59"/>
        <v/>
      </c>
      <c r="F656" s="26"/>
      <c r="G656" s="26" t="str">
        <f t="shared" ca="1" si="56"/>
        <v/>
      </c>
      <c r="H656" s="2"/>
    </row>
    <row r="657" spans="1:8" x14ac:dyDescent="0.2">
      <c r="A657" s="8" t="e">
        <f t="shared" ca="1" si="57"/>
        <v>#N/A</v>
      </c>
      <c r="B657" s="73" t="e">
        <f t="shared" ca="1" si="58"/>
        <v>#N/A</v>
      </c>
      <c r="C657" s="28" t="str">
        <f t="shared" ca="1" si="54"/>
        <v/>
      </c>
      <c r="D657" s="26" t="str">
        <f t="shared" ca="1" si="55"/>
        <v/>
      </c>
      <c r="E657" s="26" t="str">
        <f t="shared" ca="1" si="59"/>
        <v/>
      </c>
      <c r="F657" s="26"/>
      <c r="G657" s="26" t="str">
        <f t="shared" ca="1" si="56"/>
        <v/>
      </c>
      <c r="H657" s="2"/>
    </row>
    <row r="658" spans="1:8" x14ac:dyDescent="0.2">
      <c r="A658" s="8" t="e">
        <f t="shared" ca="1" si="57"/>
        <v>#N/A</v>
      </c>
      <c r="B658" s="73" t="e">
        <f t="shared" ca="1" si="58"/>
        <v>#N/A</v>
      </c>
      <c r="C658" s="28" t="str">
        <f t="shared" ca="1" si="54"/>
        <v/>
      </c>
      <c r="D658" s="26" t="str">
        <f t="shared" ca="1" si="55"/>
        <v/>
      </c>
      <c r="E658" s="26" t="str">
        <f t="shared" ca="1" si="59"/>
        <v/>
      </c>
      <c r="F658" s="26"/>
      <c r="G658" s="26" t="str">
        <f t="shared" ca="1" si="56"/>
        <v/>
      </c>
      <c r="H658" s="2"/>
    </row>
    <row r="659" spans="1:8" x14ac:dyDescent="0.2">
      <c r="A659" s="8" t="e">
        <f t="shared" ca="1" si="57"/>
        <v>#N/A</v>
      </c>
      <c r="B659" s="73" t="e">
        <f t="shared" ca="1" si="58"/>
        <v>#N/A</v>
      </c>
      <c r="C659" s="28" t="str">
        <f t="shared" ca="1" si="54"/>
        <v/>
      </c>
      <c r="D659" s="26" t="str">
        <f t="shared" ca="1" si="55"/>
        <v/>
      </c>
      <c r="E659" s="26" t="str">
        <f t="shared" ca="1" si="59"/>
        <v/>
      </c>
      <c r="F659" s="26"/>
      <c r="G659" s="26" t="str">
        <f t="shared" ca="1" si="56"/>
        <v/>
      </c>
      <c r="H659" s="2"/>
    </row>
    <row r="660" spans="1:8" x14ac:dyDescent="0.2">
      <c r="A660" s="8" t="e">
        <f t="shared" ca="1" si="57"/>
        <v>#N/A</v>
      </c>
      <c r="B660" s="73" t="e">
        <f t="shared" ca="1" si="58"/>
        <v>#N/A</v>
      </c>
      <c r="C660" s="28" t="str">
        <f t="shared" ca="1" si="54"/>
        <v/>
      </c>
      <c r="D660" s="26" t="str">
        <f t="shared" ca="1" si="55"/>
        <v/>
      </c>
      <c r="E660" s="26" t="str">
        <f t="shared" ca="1" si="59"/>
        <v/>
      </c>
      <c r="F660" s="26"/>
      <c r="G660" s="26" t="str">
        <f t="shared" ca="1" si="56"/>
        <v/>
      </c>
      <c r="H660" s="2"/>
    </row>
    <row r="661" spans="1:8" x14ac:dyDescent="0.2">
      <c r="A661" s="8" t="e">
        <f t="shared" ca="1" si="57"/>
        <v>#N/A</v>
      </c>
      <c r="B661" s="73" t="e">
        <f t="shared" ca="1" si="58"/>
        <v>#N/A</v>
      </c>
      <c r="C661" s="28" t="str">
        <f t="shared" ca="1" si="54"/>
        <v/>
      </c>
      <c r="D661" s="26" t="str">
        <f t="shared" ca="1" si="55"/>
        <v/>
      </c>
      <c r="E661" s="26" t="str">
        <f t="shared" ca="1" si="59"/>
        <v/>
      </c>
      <c r="F661" s="26"/>
      <c r="G661" s="26" t="str">
        <f t="shared" ca="1" si="56"/>
        <v/>
      </c>
      <c r="H661" s="2"/>
    </row>
    <row r="662" spans="1:8" x14ac:dyDescent="0.2">
      <c r="A662" s="8" t="e">
        <f t="shared" ca="1" si="57"/>
        <v>#N/A</v>
      </c>
      <c r="B662" s="73" t="e">
        <f t="shared" ca="1" si="58"/>
        <v>#N/A</v>
      </c>
      <c r="C662" s="28" t="str">
        <f t="shared" ca="1" si="54"/>
        <v/>
      </c>
      <c r="D662" s="26" t="str">
        <f t="shared" ca="1" si="55"/>
        <v/>
      </c>
      <c r="E662" s="26" t="str">
        <f t="shared" ca="1" si="59"/>
        <v/>
      </c>
      <c r="F662" s="26"/>
      <c r="G662" s="26" t="str">
        <f t="shared" ca="1" si="56"/>
        <v/>
      </c>
      <c r="H662" s="2"/>
    </row>
    <row r="663" spans="1:8" x14ac:dyDescent="0.2">
      <c r="A663" s="8" t="e">
        <f t="shared" ca="1" si="57"/>
        <v>#N/A</v>
      </c>
      <c r="B663" s="73" t="e">
        <f t="shared" ca="1" si="58"/>
        <v>#N/A</v>
      </c>
      <c r="C663" s="28" t="str">
        <f t="shared" ca="1" si="54"/>
        <v/>
      </c>
      <c r="D663" s="26" t="str">
        <f t="shared" ca="1" si="55"/>
        <v/>
      </c>
      <c r="E663" s="26" t="str">
        <f t="shared" ca="1" si="59"/>
        <v/>
      </c>
      <c r="F663" s="26"/>
      <c r="G663" s="26" t="str">
        <f t="shared" ca="1" si="56"/>
        <v/>
      </c>
      <c r="H663" s="2"/>
    </row>
    <row r="664" spans="1:8" x14ac:dyDescent="0.2">
      <c r="A664" s="8" t="e">
        <f t="shared" ca="1" si="57"/>
        <v>#N/A</v>
      </c>
      <c r="B664" s="73" t="e">
        <f t="shared" ca="1" si="58"/>
        <v>#N/A</v>
      </c>
      <c r="C664" s="28" t="str">
        <f t="shared" ca="1" si="54"/>
        <v/>
      </c>
      <c r="D664" s="26" t="str">
        <f t="shared" ca="1" si="55"/>
        <v/>
      </c>
      <c r="E664" s="26" t="str">
        <f t="shared" ca="1" si="59"/>
        <v/>
      </c>
      <c r="F664" s="26"/>
      <c r="G664" s="26" t="str">
        <f t="shared" ca="1" si="56"/>
        <v/>
      </c>
      <c r="H664" s="2"/>
    </row>
    <row r="665" spans="1:8" x14ac:dyDescent="0.2">
      <c r="A665" s="8" t="e">
        <f t="shared" ca="1" si="57"/>
        <v>#N/A</v>
      </c>
      <c r="B665" s="73" t="e">
        <f t="shared" ca="1" si="58"/>
        <v>#N/A</v>
      </c>
      <c r="C665" s="28" t="str">
        <f t="shared" ca="1" si="54"/>
        <v/>
      </c>
      <c r="D665" s="26" t="str">
        <f t="shared" ca="1" si="55"/>
        <v/>
      </c>
      <c r="E665" s="26" t="str">
        <f t="shared" ca="1" si="59"/>
        <v/>
      </c>
      <c r="F665" s="26"/>
      <c r="G665" s="26" t="str">
        <f t="shared" ca="1" si="56"/>
        <v/>
      </c>
      <c r="H665" s="2"/>
    </row>
    <row r="666" spans="1:8" x14ac:dyDescent="0.2">
      <c r="A666" s="8" t="e">
        <f t="shared" ca="1" si="57"/>
        <v>#N/A</v>
      </c>
      <c r="B666" s="73" t="e">
        <f t="shared" ca="1" si="58"/>
        <v>#N/A</v>
      </c>
      <c r="C666" s="28" t="str">
        <f t="shared" ca="1" si="54"/>
        <v/>
      </c>
      <c r="D666" s="26" t="str">
        <f t="shared" ca="1" si="55"/>
        <v/>
      </c>
      <c r="E666" s="26" t="str">
        <f t="shared" ca="1" si="59"/>
        <v/>
      </c>
      <c r="F666" s="26"/>
      <c r="G666" s="26" t="str">
        <f t="shared" ca="1" si="56"/>
        <v/>
      </c>
      <c r="H666" s="2"/>
    </row>
    <row r="667" spans="1:8" x14ac:dyDescent="0.2">
      <c r="A667" s="8" t="e">
        <f t="shared" ca="1" si="57"/>
        <v>#N/A</v>
      </c>
      <c r="B667" s="73" t="e">
        <f t="shared" ca="1" si="58"/>
        <v>#N/A</v>
      </c>
      <c r="C667" s="28" t="str">
        <f t="shared" ca="1" si="54"/>
        <v/>
      </c>
      <c r="D667" s="26" t="str">
        <f t="shared" ca="1" si="55"/>
        <v/>
      </c>
      <c r="E667" s="26" t="str">
        <f t="shared" ca="1" si="59"/>
        <v/>
      </c>
      <c r="F667" s="26"/>
      <c r="G667" s="26" t="str">
        <f t="shared" ca="1" si="56"/>
        <v/>
      </c>
      <c r="H667" s="2"/>
    </row>
    <row r="668" spans="1:8" x14ac:dyDescent="0.2">
      <c r="A668" s="8" t="e">
        <f t="shared" ca="1" si="57"/>
        <v>#N/A</v>
      </c>
      <c r="B668" s="73" t="e">
        <f t="shared" ca="1" si="58"/>
        <v>#N/A</v>
      </c>
      <c r="C668" s="28" t="str">
        <f t="shared" ref="C668:C731" ca="1" si="60">IF(ISERROR(A668),"",IF($D$10="Annually",EDATE(C667,12),EDATE(C667,1)))</f>
        <v/>
      </c>
      <c r="D668" s="26" t="str">
        <f t="shared" ref="D668:D731" ca="1" si="61">IF(ISERROR(A668),"",ROUND(G667*rper,2))</f>
        <v/>
      </c>
      <c r="E668" s="26" t="str">
        <f t="shared" ca="1" si="59"/>
        <v/>
      </c>
      <c r="F668" s="26"/>
      <c r="G668" s="26" t="str">
        <f t="shared" ref="G668:G731" ca="1" si="62">IF(ISERROR(A668),"",ROUND(G667-E668-F668+D668,2))</f>
        <v/>
      </c>
      <c r="H668" s="2"/>
    </row>
    <row r="669" spans="1:8" x14ac:dyDescent="0.2">
      <c r="A669" s="8" t="e">
        <f t="shared" ref="A669:A732" ca="1" si="63">IF(OR(G668="",G668&lt;=0,B668&gt;110),NA(),A668+1)</f>
        <v>#N/A</v>
      </c>
      <c r="B669" s="73" t="e">
        <f t="shared" ref="B669:B732" ca="1" si="64">IF(ISERROR(A669),NA(),B668+IF($D$10="Monthly",1/12,1))</f>
        <v>#N/A</v>
      </c>
      <c r="C669" s="28" t="str">
        <f t="shared" ca="1" si="60"/>
        <v/>
      </c>
      <c r="D669" s="26" t="str">
        <f t="shared" ca="1" si="61"/>
        <v/>
      </c>
      <c r="E669" s="26" t="str">
        <f t="shared" ref="E669:E732" ca="1" si="65">IF(ISERROR(A669),"",MIN(ROUND(G668+D669,2),ROUND((1+gper)*E668,2)))</f>
        <v/>
      </c>
      <c r="F669" s="26"/>
      <c r="G669" s="26" t="str">
        <f t="shared" ca="1" si="62"/>
        <v/>
      </c>
      <c r="H669" s="2"/>
    </row>
    <row r="670" spans="1:8" x14ac:dyDescent="0.2">
      <c r="A670" s="8" t="e">
        <f t="shared" ca="1" si="63"/>
        <v>#N/A</v>
      </c>
      <c r="B670" s="73" t="e">
        <f t="shared" ca="1" si="64"/>
        <v>#N/A</v>
      </c>
      <c r="C670" s="28" t="str">
        <f t="shared" ca="1" si="60"/>
        <v/>
      </c>
      <c r="D670" s="26" t="str">
        <f t="shared" ca="1" si="61"/>
        <v/>
      </c>
      <c r="E670" s="26" t="str">
        <f t="shared" ca="1" si="65"/>
        <v/>
      </c>
      <c r="F670" s="26"/>
      <c r="G670" s="26" t="str">
        <f t="shared" ca="1" si="62"/>
        <v/>
      </c>
      <c r="H670" s="2"/>
    </row>
    <row r="671" spans="1:8" x14ac:dyDescent="0.2">
      <c r="A671" s="8" t="e">
        <f t="shared" ca="1" si="63"/>
        <v>#N/A</v>
      </c>
      <c r="B671" s="73" t="e">
        <f t="shared" ca="1" si="64"/>
        <v>#N/A</v>
      </c>
      <c r="C671" s="28" t="str">
        <f t="shared" ca="1" si="60"/>
        <v/>
      </c>
      <c r="D671" s="26" t="str">
        <f t="shared" ca="1" si="61"/>
        <v/>
      </c>
      <c r="E671" s="26" t="str">
        <f t="shared" ca="1" si="65"/>
        <v/>
      </c>
      <c r="F671" s="26"/>
      <c r="G671" s="26" t="str">
        <f t="shared" ca="1" si="62"/>
        <v/>
      </c>
      <c r="H671" s="2"/>
    </row>
    <row r="672" spans="1:8" x14ac:dyDescent="0.2">
      <c r="A672" s="8" t="e">
        <f t="shared" ca="1" si="63"/>
        <v>#N/A</v>
      </c>
      <c r="B672" s="73" t="e">
        <f t="shared" ca="1" si="64"/>
        <v>#N/A</v>
      </c>
      <c r="C672" s="28" t="str">
        <f t="shared" ca="1" si="60"/>
        <v/>
      </c>
      <c r="D672" s="26" t="str">
        <f t="shared" ca="1" si="61"/>
        <v/>
      </c>
      <c r="E672" s="26" t="str">
        <f t="shared" ca="1" si="65"/>
        <v/>
      </c>
      <c r="F672" s="26"/>
      <c r="G672" s="26" t="str">
        <f t="shared" ca="1" si="62"/>
        <v/>
      </c>
      <c r="H672" s="2"/>
    </row>
    <row r="673" spans="1:8" x14ac:dyDescent="0.2">
      <c r="A673" s="8" t="e">
        <f t="shared" ca="1" si="63"/>
        <v>#N/A</v>
      </c>
      <c r="B673" s="73" t="e">
        <f t="shared" ca="1" si="64"/>
        <v>#N/A</v>
      </c>
      <c r="C673" s="28" t="str">
        <f t="shared" ca="1" si="60"/>
        <v/>
      </c>
      <c r="D673" s="26" t="str">
        <f t="shared" ca="1" si="61"/>
        <v/>
      </c>
      <c r="E673" s="26" t="str">
        <f t="shared" ca="1" si="65"/>
        <v/>
      </c>
      <c r="F673" s="26"/>
      <c r="G673" s="26" t="str">
        <f t="shared" ca="1" si="62"/>
        <v/>
      </c>
      <c r="H673" s="2"/>
    </row>
    <row r="674" spans="1:8" x14ac:dyDescent="0.2">
      <c r="A674" s="8" t="e">
        <f t="shared" ca="1" si="63"/>
        <v>#N/A</v>
      </c>
      <c r="B674" s="73" t="e">
        <f t="shared" ca="1" si="64"/>
        <v>#N/A</v>
      </c>
      <c r="C674" s="28" t="str">
        <f t="shared" ca="1" si="60"/>
        <v/>
      </c>
      <c r="D674" s="26" t="str">
        <f t="shared" ca="1" si="61"/>
        <v/>
      </c>
      <c r="E674" s="26" t="str">
        <f t="shared" ca="1" si="65"/>
        <v/>
      </c>
      <c r="F674" s="26"/>
      <c r="G674" s="26" t="str">
        <f t="shared" ca="1" si="62"/>
        <v/>
      </c>
      <c r="H674" s="2"/>
    </row>
    <row r="675" spans="1:8" x14ac:dyDescent="0.2">
      <c r="A675" s="8" t="e">
        <f t="shared" ca="1" si="63"/>
        <v>#N/A</v>
      </c>
      <c r="B675" s="73" t="e">
        <f t="shared" ca="1" si="64"/>
        <v>#N/A</v>
      </c>
      <c r="C675" s="28" t="str">
        <f t="shared" ca="1" si="60"/>
        <v/>
      </c>
      <c r="D675" s="26" t="str">
        <f t="shared" ca="1" si="61"/>
        <v/>
      </c>
      <c r="E675" s="26" t="str">
        <f t="shared" ca="1" si="65"/>
        <v/>
      </c>
      <c r="F675" s="26"/>
      <c r="G675" s="26" t="str">
        <f t="shared" ca="1" si="62"/>
        <v/>
      </c>
      <c r="H675" s="2"/>
    </row>
    <row r="676" spans="1:8" x14ac:dyDescent="0.2">
      <c r="A676" s="8" t="e">
        <f t="shared" ca="1" si="63"/>
        <v>#N/A</v>
      </c>
      <c r="B676" s="73" t="e">
        <f t="shared" ca="1" si="64"/>
        <v>#N/A</v>
      </c>
      <c r="C676" s="28" t="str">
        <f t="shared" ca="1" si="60"/>
        <v/>
      </c>
      <c r="D676" s="26" t="str">
        <f t="shared" ca="1" si="61"/>
        <v/>
      </c>
      <c r="E676" s="26" t="str">
        <f t="shared" ca="1" si="65"/>
        <v/>
      </c>
      <c r="F676" s="26"/>
      <c r="G676" s="26" t="str">
        <f t="shared" ca="1" si="62"/>
        <v/>
      </c>
      <c r="H676" s="2"/>
    </row>
    <row r="677" spans="1:8" x14ac:dyDescent="0.2">
      <c r="A677" s="8" t="e">
        <f t="shared" ca="1" si="63"/>
        <v>#N/A</v>
      </c>
      <c r="B677" s="73" t="e">
        <f t="shared" ca="1" si="64"/>
        <v>#N/A</v>
      </c>
      <c r="C677" s="28" t="str">
        <f t="shared" ca="1" si="60"/>
        <v/>
      </c>
      <c r="D677" s="26" t="str">
        <f t="shared" ca="1" si="61"/>
        <v/>
      </c>
      <c r="E677" s="26" t="str">
        <f t="shared" ca="1" si="65"/>
        <v/>
      </c>
      <c r="F677" s="26"/>
      <c r="G677" s="26" t="str">
        <f t="shared" ca="1" si="62"/>
        <v/>
      </c>
      <c r="H677" s="2"/>
    </row>
    <row r="678" spans="1:8" x14ac:dyDescent="0.2">
      <c r="A678" s="8" t="e">
        <f t="shared" ca="1" si="63"/>
        <v>#N/A</v>
      </c>
      <c r="B678" s="73" t="e">
        <f t="shared" ca="1" si="64"/>
        <v>#N/A</v>
      </c>
      <c r="C678" s="28" t="str">
        <f t="shared" ca="1" si="60"/>
        <v/>
      </c>
      <c r="D678" s="26" t="str">
        <f t="shared" ca="1" si="61"/>
        <v/>
      </c>
      <c r="E678" s="26" t="str">
        <f t="shared" ca="1" si="65"/>
        <v/>
      </c>
      <c r="F678" s="26"/>
      <c r="G678" s="26" t="str">
        <f t="shared" ca="1" si="62"/>
        <v/>
      </c>
      <c r="H678" s="2"/>
    </row>
    <row r="679" spans="1:8" x14ac:dyDescent="0.2">
      <c r="A679" s="8" t="e">
        <f t="shared" ca="1" si="63"/>
        <v>#N/A</v>
      </c>
      <c r="B679" s="73" t="e">
        <f t="shared" ca="1" si="64"/>
        <v>#N/A</v>
      </c>
      <c r="C679" s="28" t="str">
        <f t="shared" ca="1" si="60"/>
        <v/>
      </c>
      <c r="D679" s="26" t="str">
        <f t="shared" ca="1" si="61"/>
        <v/>
      </c>
      <c r="E679" s="26" t="str">
        <f t="shared" ca="1" si="65"/>
        <v/>
      </c>
      <c r="F679" s="26"/>
      <c r="G679" s="26" t="str">
        <f t="shared" ca="1" si="62"/>
        <v/>
      </c>
      <c r="H679" s="2"/>
    </row>
    <row r="680" spans="1:8" x14ac:dyDescent="0.2">
      <c r="A680" s="8" t="e">
        <f t="shared" ca="1" si="63"/>
        <v>#N/A</v>
      </c>
      <c r="B680" s="73" t="e">
        <f t="shared" ca="1" si="64"/>
        <v>#N/A</v>
      </c>
      <c r="C680" s="28" t="str">
        <f t="shared" ca="1" si="60"/>
        <v/>
      </c>
      <c r="D680" s="26" t="str">
        <f t="shared" ca="1" si="61"/>
        <v/>
      </c>
      <c r="E680" s="26" t="str">
        <f t="shared" ca="1" si="65"/>
        <v/>
      </c>
      <c r="F680" s="26"/>
      <c r="G680" s="26" t="str">
        <f t="shared" ca="1" si="62"/>
        <v/>
      </c>
      <c r="H680" s="2"/>
    </row>
    <row r="681" spans="1:8" x14ac:dyDescent="0.2">
      <c r="A681" s="8" t="e">
        <f t="shared" ca="1" si="63"/>
        <v>#N/A</v>
      </c>
      <c r="B681" s="73" t="e">
        <f t="shared" ca="1" si="64"/>
        <v>#N/A</v>
      </c>
      <c r="C681" s="28" t="str">
        <f t="shared" ca="1" si="60"/>
        <v/>
      </c>
      <c r="D681" s="26" t="str">
        <f t="shared" ca="1" si="61"/>
        <v/>
      </c>
      <c r="E681" s="26" t="str">
        <f t="shared" ca="1" si="65"/>
        <v/>
      </c>
      <c r="F681" s="26"/>
      <c r="G681" s="26" t="str">
        <f t="shared" ca="1" si="62"/>
        <v/>
      </c>
      <c r="H681" s="2"/>
    </row>
    <row r="682" spans="1:8" x14ac:dyDescent="0.2">
      <c r="A682" s="8" t="e">
        <f t="shared" ca="1" si="63"/>
        <v>#N/A</v>
      </c>
      <c r="B682" s="73" t="e">
        <f t="shared" ca="1" si="64"/>
        <v>#N/A</v>
      </c>
      <c r="C682" s="28" t="str">
        <f t="shared" ca="1" si="60"/>
        <v/>
      </c>
      <c r="D682" s="26" t="str">
        <f t="shared" ca="1" si="61"/>
        <v/>
      </c>
      <c r="E682" s="26" t="str">
        <f t="shared" ca="1" si="65"/>
        <v/>
      </c>
      <c r="F682" s="26"/>
      <c r="G682" s="26" t="str">
        <f t="shared" ca="1" si="62"/>
        <v/>
      </c>
      <c r="H682" s="2"/>
    </row>
    <row r="683" spans="1:8" x14ac:dyDescent="0.2">
      <c r="A683" s="8" t="e">
        <f t="shared" ca="1" si="63"/>
        <v>#N/A</v>
      </c>
      <c r="B683" s="73" t="e">
        <f t="shared" ca="1" si="64"/>
        <v>#N/A</v>
      </c>
      <c r="C683" s="28" t="str">
        <f t="shared" ca="1" si="60"/>
        <v/>
      </c>
      <c r="D683" s="26" t="str">
        <f t="shared" ca="1" si="61"/>
        <v/>
      </c>
      <c r="E683" s="26" t="str">
        <f t="shared" ca="1" si="65"/>
        <v/>
      </c>
      <c r="F683" s="26"/>
      <c r="G683" s="26" t="str">
        <f t="shared" ca="1" si="62"/>
        <v/>
      </c>
      <c r="H683" s="2"/>
    </row>
    <row r="684" spans="1:8" x14ac:dyDescent="0.2">
      <c r="A684" s="8" t="e">
        <f t="shared" ca="1" si="63"/>
        <v>#N/A</v>
      </c>
      <c r="B684" s="73" t="e">
        <f t="shared" ca="1" si="64"/>
        <v>#N/A</v>
      </c>
      <c r="C684" s="28" t="str">
        <f t="shared" ca="1" si="60"/>
        <v/>
      </c>
      <c r="D684" s="26" t="str">
        <f t="shared" ca="1" si="61"/>
        <v/>
      </c>
      <c r="E684" s="26" t="str">
        <f t="shared" ca="1" si="65"/>
        <v/>
      </c>
      <c r="F684" s="26"/>
      <c r="G684" s="26" t="str">
        <f t="shared" ca="1" si="62"/>
        <v/>
      </c>
      <c r="H684" s="2"/>
    </row>
    <row r="685" spans="1:8" x14ac:dyDescent="0.2">
      <c r="A685" s="8" t="e">
        <f t="shared" ca="1" si="63"/>
        <v>#N/A</v>
      </c>
      <c r="B685" s="73" t="e">
        <f t="shared" ca="1" si="64"/>
        <v>#N/A</v>
      </c>
      <c r="C685" s="28" t="str">
        <f t="shared" ca="1" si="60"/>
        <v/>
      </c>
      <c r="D685" s="26" t="str">
        <f t="shared" ca="1" si="61"/>
        <v/>
      </c>
      <c r="E685" s="26" t="str">
        <f t="shared" ca="1" si="65"/>
        <v/>
      </c>
      <c r="F685" s="26"/>
      <c r="G685" s="26" t="str">
        <f t="shared" ca="1" si="62"/>
        <v/>
      </c>
      <c r="H685" s="2"/>
    </row>
    <row r="686" spans="1:8" x14ac:dyDescent="0.2">
      <c r="A686" s="8" t="e">
        <f t="shared" ca="1" si="63"/>
        <v>#N/A</v>
      </c>
      <c r="B686" s="73" t="e">
        <f t="shared" ca="1" si="64"/>
        <v>#N/A</v>
      </c>
      <c r="C686" s="28" t="str">
        <f t="shared" ca="1" si="60"/>
        <v/>
      </c>
      <c r="D686" s="26" t="str">
        <f t="shared" ca="1" si="61"/>
        <v/>
      </c>
      <c r="E686" s="26" t="str">
        <f t="shared" ca="1" si="65"/>
        <v/>
      </c>
      <c r="F686" s="26"/>
      <c r="G686" s="26" t="str">
        <f t="shared" ca="1" si="62"/>
        <v/>
      </c>
      <c r="H686" s="2"/>
    </row>
    <row r="687" spans="1:8" x14ac:dyDescent="0.2">
      <c r="A687" s="8" t="e">
        <f t="shared" ca="1" si="63"/>
        <v>#N/A</v>
      </c>
      <c r="B687" s="73" t="e">
        <f t="shared" ca="1" si="64"/>
        <v>#N/A</v>
      </c>
      <c r="C687" s="28" t="str">
        <f t="shared" ca="1" si="60"/>
        <v/>
      </c>
      <c r="D687" s="26" t="str">
        <f t="shared" ca="1" si="61"/>
        <v/>
      </c>
      <c r="E687" s="26" t="str">
        <f t="shared" ca="1" si="65"/>
        <v/>
      </c>
      <c r="F687" s="26"/>
      <c r="G687" s="26" t="str">
        <f t="shared" ca="1" si="62"/>
        <v/>
      </c>
      <c r="H687" s="2"/>
    </row>
    <row r="688" spans="1:8" x14ac:dyDescent="0.2">
      <c r="A688" s="8" t="e">
        <f t="shared" ca="1" si="63"/>
        <v>#N/A</v>
      </c>
      <c r="B688" s="73" t="e">
        <f t="shared" ca="1" si="64"/>
        <v>#N/A</v>
      </c>
      <c r="C688" s="28" t="str">
        <f t="shared" ca="1" si="60"/>
        <v/>
      </c>
      <c r="D688" s="26" t="str">
        <f t="shared" ca="1" si="61"/>
        <v/>
      </c>
      <c r="E688" s="26" t="str">
        <f t="shared" ca="1" si="65"/>
        <v/>
      </c>
      <c r="F688" s="26"/>
      <c r="G688" s="26" t="str">
        <f t="shared" ca="1" si="62"/>
        <v/>
      </c>
      <c r="H688" s="2"/>
    </row>
    <row r="689" spans="1:8" x14ac:dyDescent="0.2">
      <c r="A689" s="8" t="e">
        <f t="shared" ca="1" si="63"/>
        <v>#N/A</v>
      </c>
      <c r="B689" s="73" t="e">
        <f t="shared" ca="1" si="64"/>
        <v>#N/A</v>
      </c>
      <c r="C689" s="28" t="str">
        <f t="shared" ca="1" si="60"/>
        <v/>
      </c>
      <c r="D689" s="26" t="str">
        <f t="shared" ca="1" si="61"/>
        <v/>
      </c>
      <c r="E689" s="26" t="str">
        <f t="shared" ca="1" si="65"/>
        <v/>
      </c>
      <c r="F689" s="26"/>
      <c r="G689" s="26" t="str">
        <f t="shared" ca="1" si="62"/>
        <v/>
      </c>
      <c r="H689" s="2"/>
    </row>
    <row r="690" spans="1:8" x14ac:dyDescent="0.2">
      <c r="A690" s="8" t="e">
        <f t="shared" ca="1" si="63"/>
        <v>#N/A</v>
      </c>
      <c r="B690" s="73" t="e">
        <f t="shared" ca="1" si="64"/>
        <v>#N/A</v>
      </c>
      <c r="C690" s="28" t="str">
        <f t="shared" ca="1" si="60"/>
        <v/>
      </c>
      <c r="D690" s="26" t="str">
        <f t="shared" ca="1" si="61"/>
        <v/>
      </c>
      <c r="E690" s="26" t="str">
        <f t="shared" ca="1" si="65"/>
        <v/>
      </c>
      <c r="F690" s="26"/>
      <c r="G690" s="26" t="str">
        <f t="shared" ca="1" si="62"/>
        <v/>
      </c>
      <c r="H690" s="2"/>
    </row>
    <row r="691" spans="1:8" x14ac:dyDescent="0.2">
      <c r="A691" s="8" t="e">
        <f t="shared" ca="1" si="63"/>
        <v>#N/A</v>
      </c>
      <c r="B691" s="73" t="e">
        <f t="shared" ca="1" si="64"/>
        <v>#N/A</v>
      </c>
      <c r="C691" s="28" t="str">
        <f t="shared" ca="1" si="60"/>
        <v/>
      </c>
      <c r="D691" s="26" t="str">
        <f t="shared" ca="1" si="61"/>
        <v/>
      </c>
      <c r="E691" s="26" t="str">
        <f t="shared" ca="1" si="65"/>
        <v/>
      </c>
      <c r="F691" s="26"/>
      <c r="G691" s="26" t="str">
        <f t="shared" ca="1" si="62"/>
        <v/>
      </c>
      <c r="H691" s="2"/>
    </row>
    <row r="692" spans="1:8" x14ac:dyDescent="0.2">
      <c r="A692" s="8" t="e">
        <f t="shared" ca="1" si="63"/>
        <v>#N/A</v>
      </c>
      <c r="B692" s="73" t="e">
        <f t="shared" ca="1" si="64"/>
        <v>#N/A</v>
      </c>
      <c r="C692" s="28" t="str">
        <f t="shared" ca="1" si="60"/>
        <v/>
      </c>
      <c r="D692" s="26" t="str">
        <f t="shared" ca="1" si="61"/>
        <v/>
      </c>
      <c r="E692" s="26" t="str">
        <f t="shared" ca="1" si="65"/>
        <v/>
      </c>
      <c r="F692" s="26"/>
      <c r="G692" s="26" t="str">
        <f t="shared" ca="1" si="62"/>
        <v/>
      </c>
      <c r="H692" s="2"/>
    </row>
    <row r="693" spans="1:8" x14ac:dyDescent="0.2">
      <c r="A693" s="8" t="e">
        <f t="shared" ca="1" si="63"/>
        <v>#N/A</v>
      </c>
      <c r="B693" s="73" t="e">
        <f t="shared" ca="1" si="64"/>
        <v>#N/A</v>
      </c>
      <c r="C693" s="28" t="str">
        <f t="shared" ca="1" si="60"/>
        <v/>
      </c>
      <c r="D693" s="26" t="str">
        <f t="shared" ca="1" si="61"/>
        <v/>
      </c>
      <c r="E693" s="26" t="str">
        <f t="shared" ca="1" si="65"/>
        <v/>
      </c>
      <c r="F693" s="26"/>
      <c r="G693" s="26" t="str">
        <f t="shared" ca="1" si="62"/>
        <v/>
      </c>
      <c r="H693" s="2"/>
    </row>
    <row r="694" spans="1:8" x14ac:dyDescent="0.2">
      <c r="A694" s="8" t="e">
        <f t="shared" ca="1" si="63"/>
        <v>#N/A</v>
      </c>
      <c r="B694" s="73" t="e">
        <f t="shared" ca="1" si="64"/>
        <v>#N/A</v>
      </c>
      <c r="C694" s="28" t="str">
        <f t="shared" ca="1" si="60"/>
        <v/>
      </c>
      <c r="D694" s="26" t="str">
        <f t="shared" ca="1" si="61"/>
        <v/>
      </c>
      <c r="E694" s="26" t="str">
        <f t="shared" ca="1" si="65"/>
        <v/>
      </c>
      <c r="F694" s="26"/>
      <c r="G694" s="26" t="str">
        <f t="shared" ca="1" si="62"/>
        <v/>
      </c>
      <c r="H694" s="2"/>
    </row>
    <row r="695" spans="1:8" x14ac:dyDescent="0.2">
      <c r="A695" s="8" t="e">
        <f t="shared" ca="1" si="63"/>
        <v>#N/A</v>
      </c>
      <c r="B695" s="73" t="e">
        <f t="shared" ca="1" si="64"/>
        <v>#N/A</v>
      </c>
      <c r="C695" s="28" t="str">
        <f t="shared" ca="1" si="60"/>
        <v/>
      </c>
      <c r="D695" s="26" t="str">
        <f t="shared" ca="1" si="61"/>
        <v/>
      </c>
      <c r="E695" s="26" t="str">
        <f t="shared" ca="1" si="65"/>
        <v/>
      </c>
      <c r="F695" s="26"/>
      <c r="G695" s="26" t="str">
        <f t="shared" ca="1" si="62"/>
        <v/>
      </c>
      <c r="H695" s="2"/>
    </row>
    <row r="696" spans="1:8" x14ac:dyDescent="0.2">
      <c r="A696" s="8" t="e">
        <f t="shared" ca="1" si="63"/>
        <v>#N/A</v>
      </c>
      <c r="B696" s="73" t="e">
        <f t="shared" ca="1" si="64"/>
        <v>#N/A</v>
      </c>
      <c r="C696" s="28" t="str">
        <f t="shared" ca="1" si="60"/>
        <v/>
      </c>
      <c r="D696" s="26" t="str">
        <f t="shared" ca="1" si="61"/>
        <v/>
      </c>
      <c r="E696" s="26" t="str">
        <f t="shared" ca="1" si="65"/>
        <v/>
      </c>
      <c r="F696" s="26"/>
      <c r="G696" s="26" t="str">
        <f t="shared" ca="1" si="62"/>
        <v/>
      </c>
      <c r="H696" s="2"/>
    </row>
    <row r="697" spans="1:8" x14ac:dyDescent="0.2">
      <c r="A697" s="8" t="e">
        <f t="shared" ca="1" si="63"/>
        <v>#N/A</v>
      </c>
      <c r="B697" s="73" t="e">
        <f t="shared" ca="1" si="64"/>
        <v>#N/A</v>
      </c>
      <c r="C697" s="28" t="str">
        <f t="shared" ca="1" si="60"/>
        <v/>
      </c>
      <c r="D697" s="26" t="str">
        <f t="shared" ca="1" si="61"/>
        <v/>
      </c>
      <c r="E697" s="26" t="str">
        <f t="shared" ca="1" si="65"/>
        <v/>
      </c>
      <c r="F697" s="26"/>
      <c r="G697" s="26" t="str">
        <f t="shared" ca="1" si="62"/>
        <v/>
      </c>
      <c r="H697" s="2"/>
    </row>
    <row r="698" spans="1:8" x14ac:dyDescent="0.2">
      <c r="A698" s="8" t="e">
        <f t="shared" ca="1" si="63"/>
        <v>#N/A</v>
      </c>
      <c r="B698" s="73" t="e">
        <f t="shared" ca="1" si="64"/>
        <v>#N/A</v>
      </c>
      <c r="C698" s="28" t="str">
        <f t="shared" ca="1" si="60"/>
        <v/>
      </c>
      <c r="D698" s="26" t="str">
        <f t="shared" ca="1" si="61"/>
        <v/>
      </c>
      <c r="E698" s="26" t="str">
        <f t="shared" ca="1" si="65"/>
        <v/>
      </c>
      <c r="F698" s="26"/>
      <c r="G698" s="26" t="str">
        <f t="shared" ca="1" si="62"/>
        <v/>
      </c>
      <c r="H698" s="2"/>
    </row>
    <row r="699" spans="1:8" x14ac:dyDescent="0.2">
      <c r="A699" s="8" t="e">
        <f t="shared" ca="1" si="63"/>
        <v>#N/A</v>
      </c>
      <c r="B699" s="73" t="e">
        <f t="shared" ca="1" si="64"/>
        <v>#N/A</v>
      </c>
      <c r="C699" s="28" t="str">
        <f t="shared" ca="1" si="60"/>
        <v/>
      </c>
      <c r="D699" s="26" t="str">
        <f t="shared" ca="1" si="61"/>
        <v/>
      </c>
      <c r="E699" s="26" t="str">
        <f t="shared" ca="1" si="65"/>
        <v/>
      </c>
      <c r="F699" s="26"/>
      <c r="G699" s="26" t="str">
        <f t="shared" ca="1" si="62"/>
        <v/>
      </c>
      <c r="H699" s="2"/>
    </row>
    <row r="700" spans="1:8" x14ac:dyDescent="0.2">
      <c r="A700" s="8" t="e">
        <f t="shared" ca="1" si="63"/>
        <v>#N/A</v>
      </c>
      <c r="B700" s="73" t="e">
        <f t="shared" ca="1" si="64"/>
        <v>#N/A</v>
      </c>
      <c r="C700" s="28" t="str">
        <f t="shared" ca="1" si="60"/>
        <v/>
      </c>
      <c r="D700" s="26" t="str">
        <f t="shared" ca="1" si="61"/>
        <v/>
      </c>
      <c r="E700" s="26" t="str">
        <f t="shared" ca="1" si="65"/>
        <v/>
      </c>
      <c r="F700" s="26"/>
      <c r="G700" s="26" t="str">
        <f t="shared" ca="1" si="62"/>
        <v/>
      </c>
      <c r="H700" s="2"/>
    </row>
    <row r="701" spans="1:8" x14ac:dyDescent="0.2">
      <c r="A701" s="8" t="e">
        <f t="shared" ca="1" si="63"/>
        <v>#N/A</v>
      </c>
      <c r="B701" s="73" t="e">
        <f t="shared" ca="1" si="64"/>
        <v>#N/A</v>
      </c>
      <c r="C701" s="28" t="str">
        <f t="shared" ca="1" si="60"/>
        <v/>
      </c>
      <c r="D701" s="26" t="str">
        <f t="shared" ca="1" si="61"/>
        <v/>
      </c>
      <c r="E701" s="26" t="str">
        <f t="shared" ca="1" si="65"/>
        <v/>
      </c>
      <c r="F701" s="26"/>
      <c r="G701" s="26" t="str">
        <f t="shared" ca="1" si="62"/>
        <v/>
      </c>
      <c r="H701" s="2"/>
    </row>
    <row r="702" spans="1:8" x14ac:dyDescent="0.2">
      <c r="A702" s="8" t="e">
        <f t="shared" ca="1" si="63"/>
        <v>#N/A</v>
      </c>
      <c r="B702" s="73" t="e">
        <f t="shared" ca="1" si="64"/>
        <v>#N/A</v>
      </c>
      <c r="C702" s="28" t="str">
        <f t="shared" ca="1" si="60"/>
        <v/>
      </c>
      <c r="D702" s="26" t="str">
        <f t="shared" ca="1" si="61"/>
        <v/>
      </c>
      <c r="E702" s="26" t="str">
        <f t="shared" ca="1" si="65"/>
        <v/>
      </c>
      <c r="F702" s="26"/>
      <c r="G702" s="26" t="str">
        <f t="shared" ca="1" si="62"/>
        <v/>
      </c>
      <c r="H702" s="2"/>
    </row>
    <row r="703" spans="1:8" x14ac:dyDescent="0.2">
      <c r="A703" s="8" t="e">
        <f t="shared" ca="1" si="63"/>
        <v>#N/A</v>
      </c>
      <c r="B703" s="73" t="e">
        <f t="shared" ca="1" si="64"/>
        <v>#N/A</v>
      </c>
      <c r="C703" s="28" t="str">
        <f t="shared" ca="1" si="60"/>
        <v/>
      </c>
      <c r="D703" s="26" t="str">
        <f t="shared" ca="1" si="61"/>
        <v/>
      </c>
      <c r="E703" s="26" t="str">
        <f t="shared" ca="1" si="65"/>
        <v/>
      </c>
      <c r="F703" s="26"/>
      <c r="G703" s="26" t="str">
        <f t="shared" ca="1" si="62"/>
        <v/>
      </c>
      <c r="H703" s="2"/>
    </row>
    <row r="704" spans="1:8" x14ac:dyDescent="0.2">
      <c r="A704" s="8" t="e">
        <f t="shared" ca="1" si="63"/>
        <v>#N/A</v>
      </c>
      <c r="B704" s="73" t="e">
        <f t="shared" ca="1" si="64"/>
        <v>#N/A</v>
      </c>
      <c r="C704" s="28" t="str">
        <f t="shared" ca="1" si="60"/>
        <v/>
      </c>
      <c r="D704" s="26" t="str">
        <f t="shared" ca="1" si="61"/>
        <v/>
      </c>
      <c r="E704" s="26" t="str">
        <f t="shared" ca="1" si="65"/>
        <v/>
      </c>
      <c r="F704" s="26"/>
      <c r="G704" s="26" t="str">
        <f t="shared" ca="1" si="62"/>
        <v/>
      </c>
      <c r="H704" s="2"/>
    </row>
    <row r="705" spans="1:8" x14ac:dyDescent="0.2">
      <c r="A705" s="8" t="e">
        <f t="shared" ca="1" si="63"/>
        <v>#N/A</v>
      </c>
      <c r="B705" s="73" t="e">
        <f t="shared" ca="1" si="64"/>
        <v>#N/A</v>
      </c>
      <c r="C705" s="28" t="str">
        <f t="shared" ca="1" si="60"/>
        <v/>
      </c>
      <c r="D705" s="26" t="str">
        <f t="shared" ca="1" si="61"/>
        <v/>
      </c>
      <c r="E705" s="26" t="str">
        <f t="shared" ca="1" si="65"/>
        <v/>
      </c>
      <c r="F705" s="26"/>
      <c r="G705" s="26" t="str">
        <f t="shared" ca="1" si="62"/>
        <v/>
      </c>
      <c r="H705" s="2"/>
    </row>
    <row r="706" spans="1:8" x14ac:dyDescent="0.2">
      <c r="A706" s="8" t="e">
        <f t="shared" ca="1" si="63"/>
        <v>#N/A</v>
      </c>
      <c r="B706" s="73" t="e">
        <f t="shared" ca="1" si="64"/>
        <v>#N/A</v>
      </c>
      <c r="C706" s="28" t="str">
        <f t="shared" ca="1" si="60"/>
        <v/>
      </c>
      <c r="D706" s="26" t="str">
        <f t="shared" ca="1" si="61"/>
        <v/>
      </c>
      <c r="E706" s="26" t="str">
        <f t="shared" ca="1" si="65"/>
        <v/>
      </c>
      <c r="F706" s="26"/>
      <c r="G706" s="26" t="str">
        <f t="shared" ca="1" si="62"/>
        <v/>
      </c>
      <c r="H706" s="2"/>
    </row>
    <row r="707" spans="1:8" x14ac:dyDescent="0.2">
      <c r="A707" s="8" t="e">
        <f t="shared" ca="1" si="63"/>
        <v>#N/A</v>
      </c>
      <c r="B707" s="73" t="e">
        <f t="shared" ca="1" si="64"/>
        <v>#N/A</v>
      </c>
      <c r="C707" s="28" t="str">
        <f t="shared" ca="1" si="60"/>
        <v/>
      </c>
      <c r="D707" s="26" t="str">
        <f t="shared" ca="1" si="61"/>
        <v/>
      </c>
      <c r="E707" s="26" t="str">
        <f t="shared" ca="1" si="65"/>
        <v/>
      </c>
      <c r="F707" s="26"/>
      <c r="G707" s="26" t="str">
        <f t="shared" ca="1" si="62"/>
        <v/>
      </c>
      <c r="H707" s="2"/>
    </row>
    <row r="708" spans="1:8" x14ac:dyDescent="0.2">
      <c r="A708" s="8" t="e">
        <f t="shared" ca="1" si="63"/>
        <v>#N/A</v>
      </c>
      <c r="B708" s="73" t="e">
        <f t="shared" ca="1" si="64"/>
        <v>#N/A</v>
      </c>
      <c r="C708" s="28" t="str">
        <f t="shared" ca="1" si="60"/>
        <v/>
      </c>
      <c r="D708" s="26" t="str">
        <f t="shared" ca="1" si="61"/>
        <v/>
      </c>
      <c r="E708" s="26" t="str">
        <f t="shared" ca="1" si="65"/>
        <v/>
      </c>
      <c r="F708" s="26"/>
      <c r="G708" s="26" t="str">
        <f t="shared" ca="1" si="62"/>
        <v/>
      </c>
      <c r="H708" s="2"/>
    </row>
    <row r="709" spans="1:8" x14ac:dyDescent="0.2">
      <c r="A709" s="8" t="e">
        <f t="shared" ca="1" si="63"/>
        <v>#N/A</v>
      </c>
      <c r="B709" s="73" t="e">
        <f t="shared" ca="1" si="64"/>
        <v>#N/A</v>
      </c>
      <c r="C709" s="28" t="str">
        <f t="shared" ca="1" si="60"/>
        <v/>
      </c>
      <c r="D709" s="26" t="str">
        <f t="shared" ca="1" si="61"/>
        <v/>
      </c>
      <c r="E709" s="26" t="str">
        <f t="shared" ca="1" si="65"/>
        <v/>
      </c>
      <c r="F709" s="26"/>
      <c r="G709" s="26" t="str">
        <f t="shared" ca="1" si="62"/>
        <v/>
      </c>
      <c r="H709" s="2"/>
    </row>
    <row r="710" spans="1:8" x14ac:dyDescent="0.2">
      <c r="A710" s="8" t="e">
        <f t="shared" ca="1" si="63"/>
        <v>#N/A</v>
      </c>
      <c r="B710" s="73" t="e">
        <f t="shared" ca="1" si="64"/>
        <v>#N/A</v>
      </c>
      <c r="C710" s="28" t="str">
        <f t="shared" ca="1" si="60"/>
        <v/>
      </c>
      <c r="D710" s="26" t="str">
        <f t="shared" ca="1" si="61"/>
        <v/>
      </c>
      <c r="E710" s="26" t="str">
        <f t="shared" ca="1" si="65"/>
        <v/>
      </c>
      <c r="F710" s="26"/>
      <c r="G710" s="26" t="str">
        <f t="shared" ca="1" si="62"/>
        <v/>
      </c>
      <c r="H710" s="2"/>
    </row>
    <row r="711" spans="1:8" x14ac:dyDescent="0.2">
      <c r="A711" s="8" t="e">
        <f t="shared" ca="1" si="63"/>
        <v>#N/A</v>
      </c>
      <c r="B711" s="73" t="e">
        <f t="shared" ca="1" si="64"/>
        <v>#N/A</v>
      </c>
      <c r="C711" s="28" t="str">
        <f t="shared" ca="1" si="60"/>
        <v/>
      </c>
      <c r="D711" s="26" t="str">
        <f t="shared" ca="1" si="61"/>
        <v/>
      </c>
      <c r="E711" s="26" t="str">
        <f t="shared" ca="1" si="65"/>
        <v/>
      </c>
      <c r="F711" s="26"/>
      <c r="G711" s="26" t="str">
        <f t="shared" ca="1" si="62"/>
        <v/>
      </c>
      <c r="H711" s="2"/>
    </row>
    <row r="712" spans="1:8" x14ac:dyDescent="0.2">
      <c r="A712" s="8" t="e">
        <f t="shared" ca="1" si="63"/>
        <v>#N/A</v>
      </c>
      <c r="B712" s="73" t="e">
        <f t="shared" ca="1" si="64"/>
        <v>#N/A</v>
      </c>
      <c r="C712" s="28" t="str">
        <f t="shared" ca="1" si="60"/>
        <v/>
      </c>
      <c r="D712" s="26" t="str">
        <f t="shared" ca="1" si="61"/>
        <v/>
      </c>
      <c r="E712" s="26" t="str">
        <f t="shared" ca="1" si="65"/>
        <v/>
      </c>
      <c r="F712" s="26"/>
      <c r="G712" s="26" t="str">
        <f t="shared" ca="1" si="62"/>
        <v/>
      </c>
      <c r="H712" s="2"/>
    </row>
    <row r="713" spans="1:8" x14ac:dyDescent="0.2">
      <c r="A713" s="8" t="e">
        <f t="shared" ca="1" si="63"/>
        <v>#N/A</v>
      </c>
      <c r="B713" s="73" t="e">
        <f t="shared" ca="1" si="64"/>
        <v>#N/A</v>
      </c>
      <c r="C713" s="28" t="str">
        <f t="shared" ca="1" si="60"/>
        <v/>
      </c>
      <c r="D713" s="26" t="str">
        <f t="shared" ca="1" si="61"/>
        <v/>
      </c>
      <c r="E713" s="26" t="str">
        <f t="shared" ca="1" si="65"/>
        <v/>
      </c>
      <c r="F713" s="26"/>
      <c r="G713" s="26" t="str">
        <f t="shared" ca="1" si="62"/>
        <v/>
      </c>
      <c r="H713" s="2"/>
    </row>
    <row r="714" spans="1:8" x14ac:dyDescent="0.2">
      <c r="A714" s="8" t="e">
        <f t="shared" ca="1" si="63"/>
        <v>#N/A</v>
      </c>
      <c r="B714" s="73" t="e">
        <f t="shared" ca="1" si="64"/>
        <v>#N/A</v>
      </c>
      <c r="C714" s="28" t="str">
        <f t="shared" ca="1" si="60"/>
        <v/>
      </c>
      <c r="D714" s="26" t="str">
        <f t="shared" ca="1" si="61"/>
        <v/>
      </c>
      <c r="E714" s="26" t="str">
        <f t="shared" ca="1" si="65"/>
        <v/>
      </c>
      <c r="F714" s="26"/>
      <c r="G714" s="26" t="str">
        <f t="shared" ca="1" si="62"/>
        <v/>
      </c>
      <c r="H714" s="2"/>
    </row>
    <row r="715" spans="1:8" x14ac:dyDescent="0.2">
      <c r="A715" s="8" t="e">
        <f t="shared" ca="1" si="63"/>
        <v>#N/A</v>
      </c>
      <c r="B715" s="73" t="e">
        <f t="shared" ca="1" si="64"/>
        <v>#N/A</v>
      </c>
      <c r="C715" s="28" t="str">
        <f t="shared" ca="1" si="60"/>
        <v/>
      </c>
      <c r="D715" s="26" t="str">
        <f t="shared" ca="1" si="61"/>
        <v/>
      </c>
      <c r="E715" s="26" t="str">
        <f t="shared" ca="1" si="65"/>
        <v/>
      </c>
      <c r="F715" s="26"/>
      <c r="G715" s="26" t="str">
        <f t="shared" ca="1" si="62"/>
        <v/>
      </c>
      <c r="H715" s="2"/>
    </row>
    <row r="716" spans="1:8" x14ac:dyDescent="0.2">
      <c r="A716" s="8" t="e">
        <f t="shared" ca="1" si="63"/>
        <v>#N/A</v>
      </c>
      <c r="B716" s="73" t="e">
        <f t="shared" ca="1" si="64"/>
        <v>#N/A</v>
      </c>
      <c r="C716" s="28" t="str">
        <f t="shared" ca="1" si="60"/>
        <v/>
      </c>
      <c r="D716" s="26" t="str">
        <f t="shared" ca="1" si="61"/>
        <v/>
      </c>
      <c r="E716" s="26" t="str">
        <f t="shared" ca="1" si="65"/>
        <v/>
      </c>
      <c r="F716" s="26"/>
      <c r="G716" s="26" t="str">
        <f t="shared" ca="1" si="62"/>
        <v/>
      </c>
      <c r="H716" s="2"/>
    </row>
    <row r="717" spans="1:8" x14ac:dyDescent="0.2">
      <c r="A717" s="8" t="e">
        <f t="shared" ca="1" si="63"/>
        <v>#N/A</v>
      </c>
      <c r="B717" s="73" t="e">
        <f t="shared" ca="1" si="64"/>
        <v>#N/A</v>
      </c>
      <c r="C717" s="28" t="str">
        <f t="shared" ca="1" si="60"/>
        <v/>
      </c>
      <c r="D717" s="26" t="str">
        <f t="shared" ca="1" si="61"/>
        <v/>
      </c>
      <c r="E717" s="26" t="str">
        <f t="shared" ca="1" si="65"/>
        <v/>
      </c>
      <c r="F717" s="26"/>
      <c r="G717" s="26" t="str">
        <f t="shared" ca="1" si="62"/>
        <v/>
      </c>
      <c r="H717" s="2"/>
    </row>
    <row r="718" spans="1:8" x14ac:dyDescent="0.2">
      <c r="A718" s="8" t="e">
        <f t="shared" ca="1" si="63"/>
        <v>#N/A</v>
      </c>
      <c r="B718" s="73" t="e">
        <f t="shared" ca="1" si="64"/>
        <v>#N/A</v>
      </c>
      <c r="C718" s="28" t="str">
        <f t="shared" ca="1" si="60"/>
        <v/>
      </c>
      <c r="D718" s="26" t="str">
        <f t="shared" ca="1" si="61"/>
        <v/>
      </c>
      <c r="E718" s="26" t="str">
        <f t="shared" ca="1" si="65"/>
        <v/>
      </c>
      <c r="F718" s="26"/>
      <c r="G718" s="26" t="str">
        <f t="shared" ca="1" si="62"/>
        <v/>
      </c>
      <c r="H718" s="2"/>
    </row>
    <row r="719" spans="1:8" x14ac:dyDescent="0.2">
      <c r="A719" s="8" t="e">
        <f t="shared" ca="1" si="63"/>
        <v>#N/A</v>
      </c>
      <c r="B719" s="73" t="e">
        <f t="shared" ca="1" si="64"/>
        <v>#N/A</v>
      </c>
      <c r="C719" s="28" t="str">
        <f t="shared" ca="1" si="60"/>
        <v/>
      </c>
      <c r="D719" s="26" t="str">
        <f t="shared" ca="1" si="61"/>
        <v/>
      </c>
      <c r="E719" s="26" t="str">
        <f t="shared" ca="1" si="65"/>
        <v/>
      </c>
      <c r="F719" s="26"/>
      <c r="G719" s="26" t="str">
        <f t="shared" ca="1" si="62"/>
        <v/>
      </c>
      <c r="H719" s="2"/>
    </row>
    <row r="720" spans="1:8" x14ac:dyDescent="0.2">
      <c r="A720" s="8" t="e">
        <f t="shared" ca="1" si="63"/>
        <v>#N/A</v>
      </c>
      <c r="B720" s="73" t="e">
        <f t="shared" ca="1" si="64"/>
        <v>#N/A</v>
      </c>
      <c r="C720" s="28" t="str">
        <f t="shared" ca="1" si="60"/>
        <v/>
      </c>
      <c r="D720" s="26" t="str">
        <f t="shared" ca="1" si="61"/>
        <v/>
      </c>
      <c r="E720" s="26" t="str">
        <f t="shared" ca="1" si="65"/>
        <v/>
      </c>
      <c r="F720" s="26"/>
      <c r="G720" s="26" t="str">
        <f t="shared" ca="1" si="62"/>
        <v/>
      </c>
      <c r="H720" s="2"/>
    </row>
    <row r="721" spans="1:8" x14ac:dyDescent="0.2">
      <c r="A721" s="8" t="e">
        <f t="shared" ca="1" si="63"/>
        <v>#N/A</v>
      </c>
      <c r="B721" s="73" t="e">
        <f t="shared" ca="1" si="64"/>
        <v>#N/A</v>
      </c>
      <c r="C721" s="28" t="str">
        <f t="shared" ca="1" si="60"/>
        <v/>
      </c>
      <c r="D721" s="26" t="str">
        <f t="shared" ca="1" si="61"/>
        <v/>
      </c>
      <c r="E721" s="26" t="str">
        <f t="shared" ca="1" si="65"/>
        <v/>
      </c>
      <c r="F721" s="26"/>
      <c r="G721" s="26" t="str">
        <f t="shared" ca="1" si="62"/>
        <v/>
      </c>
      <c r="H721" s="2"/>
    </row>
    <row r="722" spans="1:8" x14ac:dyDescent="0.2">
      <c r="A722" s="8" t="e">
        <f t="shared" ca="1" si="63"/>
        <v>#N/A</v>
      </c>
      <c r="B722" s="73" t="e">
        <f t="shared" ca="1" si="64"/>
        <v>#N/A</v>
      </c>
      <c r="C722" s="28" t="str">
        <f t="shared" ca="1" si="60"/>
        <v/>
      </c>
      <c r="D722" s="26" t="str">
        <f t="shared" ca="1" si="61"/>
        <v/>
      </c>
      <c r="E722" s="26" t="str">
        <f t="shared" ca="1" si="65"/>
        <v/>
      </c>
      <c r="F722" s="26"/>
      <c r="G722" s="26" t="str">
        <f t="shared" ca="1" si="62"/>
        <v/>
      </c>
      <c r="H722" s="2"/>
    </row>
    <row r="723" spans="1:8" x14ac:dyDescent="0.2">
      <c r="A723" s="8" t="e">
        <f t="shared" ca="1" si="63"/>
        <v>#N/A</v>
      </c>
      <c r="B723" s="73" t="e">
        <f t="shared" ca="1" si="64"/>
        <v>#N/A</v>
      </c>
      <c r="C723" s="28" t="str">
        <f t="shared" ca="1" si="60"/>
        <v/>
      </c>
      <c r="D723" s="26" t="str">
        <f t="shared" ca="1" si="61"/>
        <v/>
      </c>
      <c r="E723" s="26" t="str">
        <f t="shared" ca="1" si="65"/>
        <v/>
      </c>
      <c r="F723" s="26"/>
      <c r="G723" s="26" t="str">
        <f t="shared" ca="1" si="62"/>
        <v/>
      </c>
      <c r="H723" s="2"/>
    </row>
    <row r="724" spans="1:8" x14ac:dyDescent="0.2">
      <c r="A724" s="8" t="e">
        <f t="shared" ca="1" si="63"/>
        <v>#N/A</v>
      </c>
      <c r="B724" s="73" t="e">
        <f t="shared" ca="1" si="64"/>
        <v>#N/A</v>
      </c>
      <c r="C724" s="28" t="str">
        <f t="shared" ca="1" si="60"/>
        <v/>
      </c>
      <c r="D724" s="26" t="str">
        <f t="shared" ca="1" si="61"/>
        <v/>
      </c>
      <c r="E724" s="26" t="str">
        <f t="shared" ca="1" si="65"/>
        <v/>
      </c>
      <c r="F724" s="26"/>
      <c r="G724" s="26" t="str">
        <f t="shared" ca="1" si="62"/>
        <v/>
      </c>
      <c r="H724" s="2"/>
    </row>
    <row r="725" spans="1:8" x14ac:dyDescent="0.2">
      <c r="A725" s="8" t="e">
        <f t="shared" ca="1" si="63"/>
        <v>#N/A</v>
      </c>
      <c r="B725" s="73" t="e">
        <f t="shared" ca="1" si="64"/>
        <v>#N/A</v>
      </c>
      <c r="C725" s="28" t="str">
        <f t="shared" ca="1" si="60"/>
        <v/>
      </c>
      <c r="D725" s="26" t="str">
        <f t="shared" ca="1" si="61"/>
        <v/>
      </c>
      <c r="E725" s="26" t="str">
        <f t="shared" ca="1" si="65"/>
        <v/>
      </c>
      <c r="F725" s="26"/>
      <c r="G725" s="26" t="str">
        <f t="shared" ca="1" si="62"/>
        <v/>
      </c>
      <c r="H725" s="2"/>
    </row>
    <row r="726" spans="1:8" x14ac:dyDescent="0.2">
      <c r="A726" s="8" t="e">
        <f t="shared" ca="1" si="63"/>
        <v>#N/A</v>
      </c>
      <c r="B726" s="73" t="e">
        <f t="shared" ca="1" si="64"/>
        <v>#N/A</v>
      </c>
      <c r="C726" s="28" t="str">
        <f t="shared" ca="1" si="60"/>
        <v/>
      </c>
      <c r="D726" s="26" t="str">
        <f t="shared" ca="1" si="61"/>
        <v/>
      </c>
      <c r="E726" s="26" t="str">
        <f t="shared" ca="1" si="65"/>
        <v/>
      </c>
      <c r="F726" s="26"/>
      <c r="G726" s="26" t="str">
        <f t="shared" ca="1" si="62"/>
        <v/>
      </c>
      <c r="H726" s="2"/>
    </row>
    <row r="727" spans="1:8" x14ac:dyDescent="0.2">
      <c r="A727" s="8" t="e">
        <f t="shared" ca="1" si="63"/>
        <v>#N/A</v>
      </c>
      <c r="B727" s="73" t="e">
        <f t="shared" ca="1" si="64"/>
        <v>#N/A</v>
      </c>
      <c r="C727" s="28" t="str">
        <f t="shared" ca="1" si="60"/>
        <v/>
      </c>
      <c r="D727" s="26" t="str">
        <f t="shared" ca="1" si="61"/>
        <v/>
      </c>
      <c r="E727" s="26" t="str">
        <f t="shared" ca="1" si="65"/>
        <v/>
      </c>
      <c r="F727" s="26"/>
      <c r="G727" s="26" t="str">
        <f t="shared" ca="1" si="62"/>
        <v/>
      </c>
      <c r="H727" s="2"/>
    </row>
    <row r="728" spans="1:8" x14ac:dyDescent="0.2">
      <c r="A728" s="8" t="e">
        <f t="shared" ca="1" si="63"/>
        <v>#N/A</v>
      </c>
      <c r="B728" s="73" t="e">
        <f t="shared" ca="1" si="64"/>
        <v>#N/A</v>
      </c>
      <c r="C728" s="28" t="str">
        <f t="shared" ca="1" si="60"/>
        <v/>
      </c>
      <c r="D728" s="26" t="str">
        <f t="shared" ca="1" si="61"/>
        <v/>
      </c>
      <c r="E728" s="26" t="str">
        <f t="shared" ca="1" si="65"/>
        <v/>
      </c>
      <c r="F728" s="26"/>
      <c r="G728" s="26" t="str">
        <f t="shared" ca="1" si="62"/>
        <v/>
      </c>
      <c r="H728" s="2"/>
    </row>
    <row r="729" spans="1:8" x14ac:dyDescent="0.2">
      <c r="A729" s="8" t="e">
        <f t="shared" ca="1" si="63"/>
        <v>#N/A</v>
      </c>
      <c r="B729" s="73" t="e">
        <f t="shared" ca="1" si="64"/>
        <v>#N/A</v>
      </c>
      <c r="C729" s="28" t="str">
        <f t="shared" ca="1" si="60"/>
        <v/>
      </c>
      <c r="D729" s="26" t="str">
        <f t="shared" ca="1" si="61"/>
        <v/>
      </c>
      <c r="E729" s="26" t="str">
        <f t="shared" ca="1" si="65"/>
        <v/>
      </c>
      <c r="F729" s="26"/>
      <c r="G729" s="26" t="str">
        <f t="shared" ca="1" si="62"/>
        <v/>
      </c>
      <c r="H729" s="2"/>
    </row>
    <row r="730" spans="1:8" x14ac:dyDescent="0.2">
      <c r="A730" s="8" t="e">
        <f t="shared" ca="1" si="63"/>
        <v>#N/A</v>
      </c>
      <c r="B730" s="73" t="e">
        <f t="shared" ca="1" si="64"/>
        <v>#N/A</v>
      </c>
      <c r="C730" s="28" t="str">
        <f t="shared" ca="1" si="60"/>
        <v/>
      </c>
      <c r="D730" s="26" t="str">
        <f t="shared" ca="1" si="61"/>
        <v/>
      </c>
      <c r="E730" s="26" t="str">
        <f t="shared" ca="1" si="65"/>
        <v/>
      </c>
      <c r="F730" s="26"/>
      <c r="G730" s="26" t="str">
        <f t="shared" ca="1" si="62"/>
        <v/>
      </c>
      <c r="H730" s="2"/>
    </row>
    <row r="731" spans="1:8" x14ac:dyDescent="0.2">
      <c r="A731" s="8" t="e">
        <f t="shared" ca="1" si="63"/>
        <v>#N/A</v>
      </c>
      <c r="B731" s="73" t="e">
        <f t="shared" ca="1" si="64"/>
        <v>#N/A</v>
      </c>
      <c r="C731" s="28" t="str">
        <f t="shared" ca="1" si="60"/>
        <v/>
      </c>
      <c r="D731" s="26" t="str">
        <f t="shared" ca="1" si="61"/>
        <v/>
      </c>
      <c r="E731" s="26" t="str">
        <f t="shared" ca="1" si="65"/>
        <v/>
      </c>
      <c r="F731" s="26"/>
      <c r="G731" s="26" t="str">
        <f t="shared" ca="1" si="62"/>
        <v/>
      </c>
      <c r="H731" s="2"/>
    </row>
    <row r="732" spans="1:8" x14ac:dyDescent="0.2">
      <c r="A732" s="8" t="e">
        <f t="shared" ca="1" si="63"/>
        <v>#N/A</v>
      </c>
      <c r="B732" s="73" t="e">
        <f t="shared" ca="1" si="64"/>
        <v>#N/A</v>
      </c>
      <c r="C732" s="28" t="str">
        <f t="shared" ref="C732:C747" ca="1" si="66">IF(ISERROR(A732),"",IF($D$10="Annually",EDATE(C731,12),EDATE(C731,1)))</f>
        <v/>
      </c>
      <c r="D732" s="26" t="str">
        <f t="shared" ref="D732:D747" ca="1" si="67">IF(ISERROR(A732),"",ROUND(G731*rper,2))</f>
        <v/>
      </c>
      <c r="E732" s="26" t="str">
        <f t="shared" ca="1" si="65"/>
        <v/>
      </c>
      <c r="F732" s="26"/>
      <c r="G732" s="26" t="str">
        <f t="shared" ref="G732:G747" ca="1" si="68">IF(ISERROR(A732),"",ROUND(G731-E732-F732+D732,2))</f>
        <v/>
      </c>
      <c r="H732" s="2"/>
    </row>
    <row r="733" spans="1:8" x14ac:dyDescent="0.2">
      <c r="A733" s="8" t="e">
        <f t="shared" ref="A733:A747" ca="1" si="69">IF(OR(G732="",G732&lt;=0,B732&gt;110),NA(),A732+1)</f>
        <v>#N/A</v>
      </c>
      <c r="B733" s="73" t="e">
        <f t="shared" ref="B733:B747" ca="1" si="70">IF(ISERROR(A733),NA(),B732+IF($D$10="Monthly",1/12,1))</f>
        <v>#N/A</v>
      </c>
      <c r="C733" s="28" t="str">
        <f t="shared" ca="1" si="66"/>
        <v/>
      </c>
      <c r="D733" s="26" t="str">
        <f t="shared" ca="1" si="67"/>
        <v/>
      </c>
      <c r="E733" s="26" t="str">
        <f t="shared" ref="E733:E747" ca="1" si="71">IF(ISERROR(A733),"",MIN(ROUND(G732+D733,2),ROUND((1+gper)*E732,2)))</f>
        <v/>
      </c>
      <c r="F733" s="26"/>
      <c r="G733" s="26" t="str">
        <f t="shared" ca="1" si="68"/>
        <v/>
      </c>
      <c r="H733" s="2"/>
    </row>
    <row r="734" spans="1:8" x14ac:dyDescent="0.2">
      <c r="A734" s="8" t="e">
        <f t="shared" ca="1" si="69"/>
        <v>#N/A</v>
      </c>
      <c r="B734" s="73" t="e">
        <f t="shared" ca="1" si="70"/>
        <v>#N/A</v>
      </c>
      <c r="C734" s="28" t="str">
        <f t="shared" ca="1" si="66"/>
        <v/>
      </c>
      <c r="D734" s="26" t="str">
        <f t="shared" ca="1" si="67"/>
        <v/>
      </c>
      <c r="E734" s="26" t="str">
        <f t="shared" ca="1" si="71"/>
        <v/>
      </c>
      <c r="F734" s="26"/>
      <c r="G734" s="26" t="str">
        <f t="shared" ca="1" si="68"/>
        <v/>
      </c>
      <c r="H734" s="2"/>
    </row>
    <row r="735" spans="1:8" x14ac:dyDescent="0.2">
      <c r="A735" s="8" t="e">
        <f t="shared" ca="1" si="69"/>
        <v>#N/A</v>
      </c>
      <c r="B735" s="73" t="e">
        <f t="shared" ca="1" si="70"/>
        <v>#N/A</v>
      </c>
      <c r="C735" s="28" t="str">
        <f t="shared" ca="1" si="66"/>
        <v/>
      </c>
      <c r="D735" s="26" t="str">
        <f t="shared" ca="1" si="67"/>
        <v/>
      </c>
      <c r="E735" s="26" t="str">
        <f t="shared" ca="1" si="71"/>
        <v/>
      </c>
      <c r="F735" s="26"/>
      <c r="G735" s="26" t="str">
        <f t="shared" ca="1" si="68"/>
        <v/>
      </c>
      <c r="H735" s="2"/>
    </row>
    <row r="736" spans="1:8" x14ac:dyDescent="0.2">
      <c r="A736" s="8" t="e">
        <f t="shared" ca="1" si="69"/>
        <v>#N/A</v>
      </c>
      <c r="B736" s="73" t="e">
        <f t="shared" ca="1" si="70"/>
        <v>#N/A</v>
      </c>
      <c r="C736" s="28" t="str">
        <f t="shared" ca="1" si="66"/>
        <v/>
      </c>
      <c r="D736" s="26" t="str">
        <f t="shared" ca="1" si="67"/>
        <v/>
      </c>
      <c r="E736" s="26" t="str">
        <f t="shared" ca="1" si="71"/>
        <v/>
      </c>
      <c r="F736" s="26"/>
      <c r="G736" s="26" t="str">
        <f t="shared" ca="1" si="68"/>
        <v/>
      </c>
      <c r="H736" s="2"/>
    </row>
    <row r="737" spans="1:8" x14ac:dyDescent="0.2">
      <c r="A737" s="8" t="e">
        <f t="shared" ca="1" si="69"/>
        <v>#N/A</v>
      </c>
      <c r="B737" s="73" t="e">
        <f t="shared" ca="1" si="70"/>
        <v>#N/A</v>
      </c>
      <c r="C737" s="28" t="str">
        <f t="shared" ca="1" si="66"/>
        <v/>
      </c>
      <c r="D737" s="26" t="str">
        <f t="shared" ca="1" si="67"/>
        <v/>
      </c>
      <c r="E737" s="26" t="str">
        <f t="shared" ca="1" si="71"/>
        <v/>
      </c>
      <c r="F737" s="26"/>
      <c r="G737" s="26" t="str">
        <f t="shared" ca="1" si="68"/>
        <v/>
      </c>
      <c r="H737" s="2"/>
    </row>
    <row r="738" spans="1:8" x14ac:dyDescent="0.2">
      <c r="A738" s="8" t="e">
        <f t="shared" ca="1" si="69"/>
        <v>#N/A</v>
      </c>
      <c r="B738" s="73" t="e">
        <f t="shared" ca="1" si="70"/>
        <v>#N/A</v>
      </c>
      <c r="C738" s="28" t="str">
        <f t="shared" ca="1" si="66"/>
        <v/>
      </c>
      <c r="D738" s="26" t="str">
        <f t="shared" ca="1" si="67"/>
        <v/>
      </c>
      <c r="E738" s="26" t="str">
        <f t="shared" ca="1" si="71"/>
        <v/>
      </c>
      <c r="F738" s="26"/>
      <c r="G738" s="26" t="str">
        <f t="shared" ca="1" si="68"/>
        <v/>
      </c>
      <c r="H738" s="2"/>
    </row>
    <row r="739" spans="1:8" x14ac:dyDescent="0.2">
      <c r="A739" s="8" t="e">
        <f t="shared" ca="1" si="69"/>
        <v>#N/A</v>
      </c>
      <c r="B739" s="73" t="e">
        <f t="shared" ca="1" si="70"/>
        <v>#N/A</v>
      </c>
      <c r="C739" s="28" t="str">
        <f t="shared" ca="1" si="66"/>
        <v/>
      </c>
      <c r="D739" s="26" t="str">
        <f t="shared" ca="1" si="67"/>
        <v/>
      </c>
      <c r="E739" s="26" t="str">
        <f t="shared" ca="1" si="71"/>
        <v/>
      </c>
      <c r="F739" s="26"/>
      <c r="G739" s="26" t="str">
        <f t="shared" ca="1" si="68"/>
        <v/>
      </c>
      <c r="H739" s="2"/>
    </row>
    <row r="740" spans="1:8" x14ac:dyDescent="0.2">
      <c r="A740" s="8" t="e">
        <f t="shared" ca="1" si="69"/>
        <v>#N/A</v>
      </c>
      <c r="B740" s="73" t="e">
        <f t="shared" ca="1" si="70"/>
        <v>#N/A</v>
      </c>
      <c r="C740" s="28" t="str">
        <f t="shared" ca="1" si="66"/>
        <v/>
      </c>
      <c r="D740" s="26" t="str">
        <f t="shared" ca="1" si="67"/>
        <v/>
      </c>
      <c r="E740" s="26" t="str">
        <f t="shared" ca="1" si="71"/>
        <v/>
      </c>
      <c r="F740" s="26"/>
      <c r="G740" s="26" t="str">
        <f t="shared" ca="1" si="68"/>
        <v/>
      </c>
      <c r="H740" s="2"/>
    </row>
    <row r="741" spans="1:8" x14ac:dyDescent="0.2">
      <c r="A741" s="8" t="e">
        <f t="shared" ca="1" si="69"/>
        <v>#N/A</v>
      </c>
      <c r="B741" s="73" t="e">
        <f t="shared" ca="1" si="70"/>
        <v>#N/A</v>
      </c>
      <c r="C741" s="28" t="str">
        <f t="shared" ca="1" si="66"/>
        <v/>
      </c>
      <c r="D741" s="26" t="str">
        <f t="shared" ca="1" si="67"/>
        <v/>
      </c>
      <c r="E741" s="26" t="str">
        <f t="shared" ca="1" si="71"/>
        <v/>
      </c>
      <c r="F741" s="26"/>
      <c r="G741" s="26" t="str">
        <f t="shared" ca="1" si="68"/>
        <v/>
      </c>
      <c r="H741" s="2"/>
    </row>
    <row r="742" spans="1:8" x14ac:dyDescent="0.2">
      <c r="A742" s="8" t="e">
        <f t="shared" ca="1" si="69"/>
        <v>#N/A</v>
      </c>
      <c r="B742" s="73" t="e">
        <f t="shared" ca="1" si="70"/>
        <v>#N/A</v>
      </c>
      <c r="C742" s="28" t="str">
        <f t="shared" ca="1" si="66"/>
        <v/>
      </c>
      <c r="D742" s="26" t="str">
        <f t="shared" ca="1" si="67"/>
        <v/>
      </c>
      <c r="E742" s="26" t="str">
        <f t="shared" ca="1" si="71"/>
        <v/>
      </c>
      <c r="F742" s="26"/>
      <c r="G742" s="26" t="str">
        <f t="shared" ca="1" si="68"/>
        <v/>
      </c>
      <c r="H742" s="2"/>
    </row>
    <row r="743" spans="1:8" x14ac:dyDescent="0.2">
      <c r="A743" s="8" t="e">
        <f t="shared" ca="1" si="69"/>
        <v>#N/A</v>
      </c>
      <c r="B743" s="73" t="e">
        <f t="shared" ca="1" si="70"/>
        <v>#N/A</v>
      </c>
      <c r="C743" s="28" t="str">
        <f t="shared" ca="1" si="66"/>
        <v/>
      </c>
      <c r="D743" s="26" t="str">
        <f t="shared" ca="1" si="67"/>
        <v/>
      </c>
      <c r="E743" s="26" t="str">
        <f t="shared" ca="1" si="71"/>
        <v/>
      </c>
      <c r="F743" s="26"/>
      <c r="G743" s="26" t="str">
        <f t="shared" ca="1" si="68"/>
        <v/>
      </c>
      <c r="H743" s="2"/>
    </row>
    <row r="744" spans="1:8" x14ac:dyDescent="0.2">
      <c r="A744" s="8" t="e">
        <f t="shared" ca="1" si="69"/>
        <v>#N/A</v>
      </c>
      <c r="B744" s="73" t="e">
        <f t="shared" ca="1" si="70"/>
        <v>#N/A</v>
      </c>
      <c r="C744" s="28" t="str">
        <f t="shared" ca="1" si="66"/>
        <v/>
      </c>
      <c r="D744" s="26" t="str">
        <f t="shared" ca="1" si="67"/>
        <v/>
      </c>
      <c r="E744" s="26" t="str">
        <f t="shared" ca="1" si="71"/>
        <v/>
      </c>
      <c r="F744" s="26"/>
      <c r="G744" s="26" t="str">
        <f t="shared" ca="1" si="68"/>
        <v/>
      </c>
      <c r="H744" s="2"/>
    </row>
    <row r="745" spans="1:8" x14ac:dyDescent="0.2">
      <c r="A745" s="8" t="e">
        <f t="shared" ca="1" si="69"/>
        <v>#N/A</v>
      </c>
      <c r="B745" s="73" t="e">
        <f t="shared" ca="1" si="70"/>
        <v>#N/A</v>
      </c>
      <c r="C745" s="28" t="str">
        <f t="shared" ca="1" si="66"/>
        <v/>
      </c>
      <c r="D745" s="26" t="str">
        <f t="shared" ca="1" si="67"/>
        <v/>
      </c>
      <c r="E745" s="26" t="str">
        <f t="shared" ca="1" si="71"/>
        <v/>
      </c>
      <c r="F745" s="26"/>
      <c r="G745" s="26" t="str">
        <f t="shared" ca="1" si="68"/>
        <v/>
      </c>
      <c r="H745" s="2"/>
    </row>
    <row r="746" spans="1:8" x14ac:dyDescent="0.2">
      <c r="A746" s="8" t="e">
        <f t="shared" ca="1" si="69"/>
        <v>#N/A</v>
      </c>
      <c r="B746" s="73" t="e">
        <f t="shared" ca="1" si="70"/>
        <v>#N/A</v>
      </c>
      <c r="C746" s="28" t="str">
        <f t="shared" ca="1" si="66"/>
        <v/>
      </c>
      <c r="D746" s="26" t="str">
        <f t="shared" ca="1" si="67"/>
        <v/>
      </c>
      <c r="E746" s="26" t="str">
        <f t="shared" ca="1" si="71"/>
        <v/>
      </c>
      <c r="F746" s="26"/>
      <c r="G746" s="26" t="str">
        <f t="shared" ca="1" si="68"/>
        <v/>
      </c>
      <c r="H746" s="2"/>
    </row>
    <row r="747" spans="1:8" x14ac:dyDescent="0.2">
      <c r="A747" s="8" t="e">
        <f t="shared" ca="1" si="69"/>
        <v>#N/A</v>
      </c>
      <c r="B747" s="73" t="e">
        <f t="shared" ca="1" si="70"/>
        <v>#N/A</v>
      </c>
      <c r="C747" s="28" t="str">
        <f t="shared" ca="1" si="66"/>
        <v/>
      </c>
      <c r="D747" s="26" t="str">
        <f t="shared" ca="1" si="67"/>
        <v/>
      </c>
      <c r="E747" s="26" t="str">
        <f t="shared" ca="1" si="71"/>
        <v/>
      </c>
      <c r="F747" s="26"/>
      <c r="G747" s="26" t="str">
        <f t="shared" ca="1" si="68"/>
        <v/>
      </c>
      <c r="H747" s="2"/>
    </row>
    <row r="748" spans="1:8" x14ac:dyDescent="0.2">
      <c r="A748" s="9"/>
      <c r="B748" s="9"/>
      <c r="C748" s="9"/>
      <c r="D748" s="27"/>
      <c r="E748" s="27"/>
      <c r="F748" s="27"/>
      <c r="G748" s="9"/>
      <c r="H748" s="2"/>
    </row>
  </sheetData>
  <mergeCells count="3">
    <mergeCell ref="A2:E2"/>
    <mergeCell ref="F5:H5"/>
    <mergeCell ref="F6:H6"/>
  </mergeCells>
  <phoneticPr fontId="2" type="noConversion"/>
  <conditionalFormatting sqref="A28:D747">
    <cfRule type="expression" dxfId="3" priority="10" stopIfTrue="1">
      <formula>ISERROR(A28)</formula>
    </cfRule>
    <cfRule type="expression" dxfId="2" priority="11" stopIfTrue="1">
      <formula>AND(NOT(ISERROR($A28)),MOD(ROW(),2)=1)</formula>
    </cfRule>
  </conditionalFormatting>
  <conditionalFormatting sqref="E28:G747">
    <cfRule type="expression" dxfId="1" priority="12" stopIfTrue="1">
      <formula>ISERROR(E28)</formula>
    </cfRule>
    <cfRule type="expression" dxfId="0" priority="13" stopIfTrue="1">
      <formula>AND(NOT(ISERROR($A28)),MOD(ROW(),2)=1)</formula>
    </cfRule>
  </conditionalFormatting>
  <dataValidations count="2">
    <dataValidation type="list" allowBlank="1" showInputMessage="1" showErrorMessage="1" sqref="D12" xr:uid="{00000000-0002-0000-0000-000000000000}">
      <formula1>"Beginning of Period, End of Period"</formula1>
    </dataValidation>
    <dataValidation type="list" allowBlank="1" showInputMessage="1" showErrorMessage="1" sqref="D10" xr:uid="{00000000-0002-0000-0000-000001000000}">
      <formula1>"Monthly, Annually"</formula1>
    </dataValidation>
  </dataValidations>
  <hyperlinks>
    <hyperlink ref="A2" r:id="rId1" xr:uid="{00000000-0004-0000-0000-000000000000}"/>
  </hyperlinks>
  <printOptions horizontalCentered="1"/>
  <pageMargins left="0.5" right="0.5" top="0.5" bottom="0.5" header="0.25" footer="0.25"/>
  <pageSetup scale="93" fitToHeight="0" orientation="portrait" r:id="rId2"/>
  <headerFooter differentFirst="1" scaleWithDoc="0">
    <firstFooter>&amp;R&amp;8&amp;P of &amp;N</first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3"/>
  <sheetViews>
    <sheetView showGridLines="0" workbookViewId="0"/>
  </sheetViews>
  <sheetFormatPr defaultColWidth="9.140625" defaultRowHeight="12.75" x14ac:dyDescent="0.2"/>
  <cols>
    <col min="1" max="1" width="10.42578125" style="7" customWidth="1"/>
    <col min="2" max="2" width="72.7109375" style="7" customWidth="1"/>
    <col min="3" max="3" width="19.140625" style="7" customWidth="1"/>
    <col min="4" max="4" width="10.28515625" style="7" customWidth="1"/>
    <col min="5" max="16384" width="9.140625" style="7"/>
  </cols>
  <sheetData>
    <row r="1" spans="1:5" ht="30" customHeight="1" x14ac:dyDescent="0.2">
      <c r="A1" s="88" t="s">
        <v>32</v>
      </c>
      <c r="B1" s="88"/>
      <c r="C1" s="88"/>
      <c r="D1" s="30"/>
    </row>
    <row r="2" spans="1:5" s="33" customFormat="1" x14ac:dyDescent="0.2">
      <c r="A2" s="29" t="s">
        <v>42</v>
      </c>
      <c r="B2" s="31"/>
      <c r="C2" s="32" t="str">
        <f ca="1">"© 2013-" &amp; YEAR(TODAY()) &amp; " Vertex42 LLC"</f>
        <v>© 2013-2020 Vertex42 LLC</v>
      </c>
    </row>
    <row r="3" spans="1:5" x14ac:dyDescent="0.2">
      <c r="B3" s="34"/>
    </row>
    <row r="4" spans="1:5" ht="18" x14ac:dyDescent="0.2">
      <c r="A4" s="89" t="s">
        <v>47</v>
      </c>
      <c r="B4" s="90"/>
      <c r="C4" s="91"/>
    </row>
    <row r="5" spans="1:5" ht="71.25" x14ac:dyDescent="0.2">
      <c r="B5" s="35" t="s">
        <v>38</v>
      </c>
    </row>
    <row r="6" spans="1:5" ht="14.25" x14ac:dyDescent="0.2">
      <c r="B6" s="35"/>
    </row>
    <row r="7" spans="1:5" ht="27" x14ac:dyDescent="0.2">
      <c r="B7" s="54" t="s">
        <v>39</v>
      </c>
    </row>
    <row r="8" spans="1:5" ht="14.25" x14ac:dyDescent="0.2">
      <c r="B8" s="35"/>
    </row>
    <row r="9" spans="1:5" ht="54" x14ac:dyDescent="0.2">
      <c r="B9" s="55" t="s">
        <v>40</v>
      </c>
    </row>
    <row r="10" spans="1:5" ht="14.25" x14ac:dyDescent="0.2">
      <c r="B10" s="36"/>
    </row>
    <row r="11" spans="1:5" ht="40.5" x14ac:dyDescent="0.2">
      <c r="B11" s="55" t="s">
        <v>41</v>
      </c>
    </row>
    <row r="12" spans="1:5" ht="14.25" x14ac:dyDescent="0.2">
      <c r="A12" s="37"/>
      <c r="B12" s="38"/>
    </row>
    <row r="13" spans="1:5" ht="18" x14ac:dyDescent="0.2">
      <c r="A13" s="89" t="s">
        <v>33</v>
      </c>
      <c r="B13" s="90"/>
      <c r="C13" s="91"/>
      <c r="E13" s="39"/>
    </row>
    <row r="14" spans="1:5" ht="28.5" x14ac:dyDescent="0.2">
      <c r="B14" s="38" t="s">
        <v>34</v>
      </c>
      <c r="E14" s="39"/>
    </row>
    <row r="15" spans="1:5" ht="14.25" x14ac:dyDescent="0.2">
      <c r="B15" s="38"/>
      <c r="E15" s="39"/>
    </row>
    <row r="16" spans="1:5" ht="18" x14ac:dyDescent="0.2">
      <c r="A16" s="89" t="s">
        <v>48</v>
      </c>
      <c r="B16" s="90"/>
      <c r="C16" s="91"/>
      <c r="E16" s="39"/>
    </row>
    <row r="18" spans="1:5" ht="14.25" x14ac:dyDescent="0.2">
      <c r="B18" s="94" t="s">
        <v>50</v>
      </c>
    </row>
    <row r="19" spans="1:5" x14ac:dyDescent="0.2">
      <c r="E19" s="41"/>
    </row>
    <row r="20" spans="1:5" ht="14.25" x14ac:dyDescent="0.2">
      <c r="B20" s="93" t="s">
        <v>51</v>
      </c>
      <c r="E20" s="41"/>
    </row>
    <row r="21" spans="1:5" x14ac:dyDescent="0.2">
      <c r="A21" s="40"/>
      <c r="E21" s="41"/>
    </row>
    <row r="22" spans="1:5" ht="14.25" x14ac:dyDescent="0.2">
      <c r="B22" s="92" t="s">
        <v>49</v>
      </c>
      <c r="E22" s="42"/>
    </row>
    <row r="23" spans="1:5" x14ac:dyDescent="0.2">
      <c r="E23" s="41"/>
    </row>
  </sheetData>
  <hyperlinks>
    <hyperlink ref="A2" r:id="rId1" xr:uid="{00000000-0004-0000-0100-000000000000}"/>
    <hyperlink ref="B20" r:id="rId2" display="https://www.vertex42.com/ExcelTemplates/retirement-planning-spreadsheet.html" xr:uid="{00000000-0004-0000-0100-000002000000}"/>
    <hyperlink ref="B18" r:id="rId3" display="https://www.vertex42.com/Calculators/401k-savings-calculator.html" xr:uid="{00000000-0004-0000-0100-000003000000}"/>
    <hyperlink ref="B22" r:id="rId4" xr:uid="{0ABD6584-63CF-4B10-B2DA-81D214DDD55D}"/>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9918-312F-459F-BDA8-4A62B27AAE8C}">
  <dimension ref="A1:C19"/>
  <sheetViews>
    <sheetView showGridLines="0" workbookViewId="0"/>
  </sheetViews>
  <sheetFormatPr defaultRowHeight="12.75" x14ac:dyDescent="0.2"/>
  <cols>
    <col min="1" max="1" width="2.85546875" style="75" customWidth="1"/>
    <col min="2" max="2" width="71.5703125" style="75" customWidth="1"/>
    <col min="3" max="3" width="22.28515625" style="74" customWidth="1"/>
    <col min="4" max="16384" width="9.140625" style="74"/>
  </cols>
  <sheetData>
    <row r="1" spans="1:3" ht="32.1" customHeight="1" x14ac:dyDescent="0.2">
      <c r="A1" s="86"/>
      <c r="B1" s="85" t="s">
        <v>16</v>
      </c>
      <c r="C1" s="84"/>
    </row>
    <row r="2" spans="1:3" ht="15" x14ac:dyDescent="0.2">
      <c r="A2" s="77"/>
      <c r="B2" s="83"/>
      <c r="C2" s="76"/>
    </row>
    <row r="3" spans="1:3" ht="15" x14ac:dyDescent="0.2">
      <c r="A3" s="77"/>
      <c r="B3" s="82" t="s">
        <v>35</v>
      </c>
      <c r="C3" s="76"/>
    </row>
    <row r="4" spans="1:3" ht="14.25" x14ac:dyDescent="0.2">
      <c r="A4" s="77"/>
      <c r="B4" s="87" t="s">
        <v>42</v>
      </c>
      <c r="C4" s="76"/>
    </row>
    <row r="5" spans="1:3" ht="15" x14ac:dyDescent="0.2">
      <c r="A5" s="77"/>
      <c r="B5" s="81"/>
      <c r="C5" s="76"/>
    </row>
    <row r="6" spans="1:3" ht="15.75" x14ac:dyDescent="0.25">
      <c r="A6" s="77"/>
      <c r="B6" s="80" t="s">
        <v>53</v>
      </c>
      <c r="C6" s="76"/>
    </row>
    <row r="7" spans="1:3" ht="15" x14ac:dyDescent="0.2">
      <c r="A7" s="77"/>
      <c r="B7" s="81"/>
      <c r="C7" s="76"/>
    </row>
    <row r="8" spans="1:3" ht="30" x14ac:dyDescent="0.2">
      <c r="A8" s="77"/>
      <c r="B8" s="81" t="s">
        <v>44</v>
      </c>
      <c r="C8" s="76"/>
    </row>
    <row r="9" spans="1:3" ht="15" x14ac:dyDescent="0.2">
      <c r="A9" s="77"/>
      <c r="B9" s="81"/>
      <c r="C9" s="76"/>
    </row>
    <row r="10" spans="1:3" ht="30" x14ac:dyDescent="0.2">
      <c r="A10" s="77"/>
      <c r="B10" s="81" t="s">
        <v>36</v>
      </c>
      <c r="C10" s="76"/>
    </row>
    <row r="11" spans="1:3" ht="15" x14ac:dyDescent="0.2">
      <c r="A11" s="77"/>
      <c r="B11" s="81"/>
      <c r="C11" s="76"/>
    </row>
    <row r="12" spans="1:3" ht="30" x14ac:dyDescent="0.2">
      <c r="A12" s="77"/>
      <c r="B12" s="81" t="s">
        <v>37</v>
      </c>
      <c r="C12" s="76"/>
    </row>
    <row r="13" spans="1:3" ht="15" x14ac:dyDescent="0.2">
      <c r="A13" s="77"/>
      <c r="B13" s="81"/>
      <c r="C13" s="76"/>
    </row>
    <row r="14" spans="1:3" ht="15.75" x14ac:dyDescent="0.25">
      <c r="A14" s="77"/>
      <c r="B14" s="80" t="s">
        <v>45</v>
      </c>
      <c r="C14" s="76"/>
    </row>
    <row r="15" spans="1:3" ht="15" x14ac:dyDescent="0.2">
      <c r="A15" s="77"/>
      <c r="B15" s="1" t="s">
        <v>52</v>
      </c>
      <c r="C15" s="76"/>
    </row>
    <row r="16" spans="1:3" ht="15" x14ac:dyDescent="0.2">
      <c r="A16" s="77"/>
      <c r="B16" s="79"/>
      <c r="C16" s="76"/>
    </row>
    <row r="17" spans="1:3" ht="15" x14ac:dyDescent="0.2">
      <c r="A17" s="77"/>
      <c r="B17" s="78" t="s">
        <v>43</v>
      </c>
      <c r="C17" s="76"/>
    </row>
    <row r="18" spans="1:3" ht="14.25" x14ac:dyDescent="0.2">
      <c r="A18" s="77"/>
      <c r="B18" s="77"/>
      <c r="C18" s="76"/>
    </row>
    <row r="19" spans="1:3" ht="14.25" x14ac:dyDescent="0.2">
      <c r="A19" s="77"/>
      <c r="B19" s="77"/>
      <c r="C19" s="76"/>
    </row>
  </sheetData>
  <hyperlinks>
    <hyperlink ref="B15" r:id="rId1" xr:uid="{0AF20467-6EFA-4639-A124-01421BEB1B39}"/>
    <hyperlink ref="B4" r:id="rId2" xr:uid="{A661DA80-C14C-4F9F-B413-C9F7EA710E8D}"/>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WithdrawalCalculator</vt:lpstr>
      <vt:lpstr>Help</vt:lpstr>
      <vt:lpstr>©</vt:lpstr>
      <vt:lpstr>cp</vt:lpstr>
      <vt:lpstr>gper</vt:lpstr>
      <vt:lpstr>inflation</vt:lpstr>
      <vt:lpstr>P</vt:lpstr>
      <vt:lpstr>ppy</vt:lpstr>
      <vt:lpstr>WithdrawalCalculator!Print_Titles</vt:lpstr>
      <vt:lpstr>rate</vt:lpstr>
      <vt:lpstr>rper</vt:lpstr>
      <vt:lpstr>type</vt:lpstr>
    </vt:vector>
  </TitlesOfParts>
  <Company>Vertex42.com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Retirement Withdrawal Calculator</dc:title>
  <dc:creator>Vertex42.com</dc:creator>
  <dc:description>(c) 2013-2020 Vertex42 LLC. All Rights Reserved.</dc:description>
  <cp:lastModifiedBy>Vertex42.com Templates</cp:lastModifiedBy>
  <cp:lastPrinted>2019-07-05T20:32:41Z</cp:lastPrinted>
  <dcterms:created xsi:type="dcterms:W3CDTF">2005-04-02T20:59:36Z</dcterms:created>
  <dcterms:modified xsi:type="dcterms:W3CDTF">2020-12-09T19:10:14Z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2013-2020 Vertex42 LLC</vt:lpwstr>
  </property>
  <property fmtid="{D5CDD505-2E9C-101B-9397-08002B2CF9AE}" pid="3" name="Source">
    <vt:lpwstr>https://www.vertex42.com/Calculators/retirement-withdrawal-calculator.html</vt:lpwstr>
  </property>
  <property fmtid="{D5CDD505-2E9C-101B-9397-08002B2CF9AE}" pid="4" name="Version">
    <vt:lpwstr>1.1.7</vt:lpwstr>
  </property>
</Properties>
</file>