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mc:AlternateContent xmlns:mc="http://schemas.openxmlformats.org/markup-compatibility/2006">
    <mc:Choice Requires="x15">
      <x15ac:absPath xmlns:x15ac="http://schemas.microsoft.com/office/spreadsheetml/2010/11/ac" url="C:\Users\Vertex42.com\Documents\VERTEX42\TEMPLATES\TEMPLATE - Lists\"/>
    </mc:Choice>
  </mc:AlternateContent>
  <xr:revisionPtr revIDLastSave="0" documentId="13_ncr:1_{954E5384-A932-47F3-B1D2-5F10922C7EF1}" xr6:coauthVersionLast="43" xr6:coauthVersionMax="43" xr10:uidLastSave="{00000000-0000-0000-0000-000000000000}"/>
  <bookViews>
    <workbookView xWindow="2760" yWindow="585" windowWidth="22260" windowHeight="13590" xr2:uid="{00000000-000D-0000-FFFF-FFFF00000000}"/>
  </bookViews>
  <sheets>
    <sheet name="DirectoryA" sheetId="4" r:id="rId1"/>
    <sheet name="DirectoryB" sheetId="5" r:id="rId2"/>
    <sheet name="Data" sheetId="1" r:id="rId3"/>
    <sheet name="©" sheetId="6" r:id="rId4"/>
  </sheets>
  <definedNames>
    <definedName name="cellAbove" localSheetId="0">DirectoryA!A1048576</definedName>
    <definedName name="cellAbove" localSheetId="1">DirectoryB!A1048576</definedName>
    <definedName name="_xlnm.Print_Area" localSheetId="2">Data!$A$1:$I$56</definedName>
    <definedName name="_xlnm.Print_Area" localSheetId="0">DirectoryA!$A$1:$I$107</definedName>
    <definedName name="_xlnm.Print_Area" localSheetId="1">DirectoryB!$A:$I</definedName>
    <definedName name="_xlnm.Print_Titles" localSheetId="2">Data!$1:$4</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E18" i="1" s="1"/>
  <c r="D19" i="1"/>
  <c r="E19" i="1" s="1"/>
  <c r="D20" i="1"/>
  <c r="E20" i="1" s="1"/>
  <c r="D21" i="1"/>
  <c r="E21" i="1" s="1"/>
  <c r="D22" i="1"/>
  <c r="E22" i="1" s="1"/>
  <c r="D23" i="1"/>
  <c r="E23" i="1" s="1"/>
  <c r="D24" i="1"/>
  <c r="E24" i="1" s="1"/>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 i="4"/>
  <c r="B6" i="4" s="1"/>
  <c r="B7" i="4" s="1"/>
  <c r="B8" i="4" s="1"/>
  <c r="B9" i="4" s="1"/>
  <c r="B10" i="4" s="1"/>
  <c r="B11" i="4" s="1"/>
  <c r="B12" i="4" s="1"/>
  <c r="B13" i="4" s="1"/>
  <c r="B14" i="4" s="1"/>
  <c r="B15" i="4" s="1"/>
  <c r="B16" i="4" s="1"/>
  <c r="B17" i="4" s="1"/>
  <c r="B18" i="4" s="1"/>
  <c r="B19" i="4" s="1"/>
  <c r="B20" i="4" s="1"/>
  <c r="B21" i="4" s="1"/>
  <c r="B22" i="4" l="1"/>
  <c r="D10" i="1"/>
  <c r="D11" i="1"/>
  <c r="B23" i="4" l="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F4" i="4" s="1"/>
  <c r="F5" i="4" s="1"/>
  <c r="F6" i="4" s="1"/>
  <c r="F7" i="4" s="1"/>
  <c r="F8" i="4" s="1"/>
  <c r="F9" i="4" s="1"/>
  <c r="F10" i="4" s="1"/>
  <c r="F11" i="4" s="1"/>
  <c r="F12" i="4" s="1"/>
  <c r="F13" i="4" s="1"/>
  <c r="F14" i="4" s="1"/>
  <c r="F15" i="4" s="1"/>
  <c r="F16" i="4" s="1"/>
  <c r="F17" i="4" s="1"/>
  <c r="F18" i="4" s="1"/>
  <c r="F19" i="4" s="1"/>
  <c r="F20" i="4" s="1"/>
  <c r="F21" i="4" s="1"/>
  <c r="A55" i="5"/>
  <c r="F22" i="4" l="1"/>
  <c r="D5" i="1"/>
  <c r="D6" i="1"/>
  <c r="D7" i="1"/>
  <c r="E7" i="1" s="1"/>
  <c r="D8" i="1"/>
  <c r="E8" i="1" s="1"/>
  <c r="C7" i="4" s="1"/>
  <c r="D9" i="1"/>
  <c r="E9" i="1" s="1"/>
  <c r="E10" i="1"/>
  <c r="E11" i="1"/>
  <c r="C10" i="4" s="1"/>
  <c r="D12" i="1"/>
  <c r="E12" i="1" s="1"/>
  <c r="C11" i="4" s="1"/>
  <c r="D13" i="1"/>
  <c r="E13" i="1" s="1"/>
  <c r="D14" i="1"/>
  <c r="E14" i="1" s="1"/>
  <c r="D15" i="1"/>
  <c r="E15" i="1" s="1"/>
  <c r="C14" i="4" s="1"/>
  <c r="D16" i="1"/>
  <c r="E16" i="1" s="1"/>
  <c r="D17" i="1"/>
  <c r="E17" i="1" s="1"/>
  <c r="C18" i="4"/>
  <c r="C22" i="4"/>
  <c r="D25" i="1"/>
  <c r="E25" i="1" s="1"/>
  <c r="D26" i="1"/>
  <c r="E26" i="1" s="1"/>
  <c r="D27" i="1"/>
  <c r="E27" i="1" s="1"/>
  <c r="C26" i="4" s="1"/>
  <c r="D28" i="1"/>
  <c r="E28" i="1" s="1"/>
  <c r="D29" i="1"/>
  <c r="E29" i="1" s="1"/>
  <c r="D30" i="1"/>
  <c r="E30" i="1" s="1"/>
  <c r="D31" i="1"/>
  <c r="E31" i="1" s="1"/>
  <c r="C30" i="4" s="1"/>
  <c r="D32" i="1"/>
  <c r="E32" i="1" s="1"/>
  <c r="D33" i="1"/>
  <c r="E33" i="1" s="1"/>
  <c r="D34" i="1"/>
  <c r="E34" i="1" s="1"/>
  <c r="D35" i="1"/>
  <c r="E35" i="1" s="1"/>
  <c r="C34" i="4" s="1"/>
  <c r="D36" i="1"/>
  <c r="E36" i="1" s="1"/>
  <c r="D37" i="1"/>
  <c r="E37" i="1" s="1"/>
  <c r="D38" i="1"/>
  <c r="E38" i="1" s="1"/>
  <c r="D39" i="1"/>
  <c r="E39" i="1" s="1"/>
  <c r="D40" i="1"/>
  <c r="E40" i="1" s="1"/>
  <c r="D41" i="1"/>
  <c r="E41" i="1" s="1"/>
  <c r="D42" i="1"/>
  <c r="E42" i="1" s="1"/>
  <c r="D43" i="1"/>
  <c r="E43" i="1" s="1"/>
  <c r="C42" i="4" s="1"/>
  <c r="D44" i="1"/>
  <c r="E44" i="1" s="1"/>
  <c r="D45" i="1"/>
  <c r="E45" i="1" s="1"/>
  <c r="D46" i="1"/>
  <c r="E46" i="1" s="1"/>
  <c r="D47" i="1"/>
  <c r="E47" i="1" s="1"/>
  <c r="D48" i="1"/>
  <c r="E48" i="1" s="1"/>
  <c r="D49" i="1"/>
  <c r="E49" i="1" s="1"/>
  <c r="D50" i="1"/>
  <c r="E50" i="1" s="1"/>
  <c r="D51" i="1"/>
  <c r="E51" i="1" s="1"/>
  <c r="C50" i="4" s="1"/>
  <c r="D52" i="1"/>
  <c r="E52" i="1" s="1"/>
  <c r="D53" i="1"/>
  <c r="E53" i="1" s="1"/>
  <c r="D54" i="1"/>
  <c r="E54" i="1" s="1"/>
  <c r="D55" i="1"/>
  <c r="E55" i="1" s="1"/>
  <c r="D56" i="1"/>
  <c r="E56" i="1" s="1"/>
  <c r="G5" i="4" s="1"/>
  <c r="D57" i="1"/>
  <c r="E57" i="1" s="1"/>
  <c r="D58" i="1"/>
  <c r="E58" i="1" s="1"/>
  <c r="D59" i="1"/>
  <c r="E59" i="1" s="1"/>
  <c r="G8" i="4" s="1"/>
  <c r="D60" i="1"/>
  <c r="E60" i="1" s="1"/>
  <c r="D61" i="1"/>
  <c r="E61" i="1" s="1"/>
  <c r="D62" i="1"/>
  <c r="E62" i="1" s="1"/>
  <c r="D63" i="1"/>
  <c r="E63" i="1" s="1"/>
  <c r="G12" i="4" s="1"/>
  <c r="D64" i="1"/>
  <c r="E64" i="1" s="1"/>
  <c r="G13" i="4" s="1"/>
  <c r="D65" i="1"/>
  <c r="E65" i="1" s="1"/>
  <c r="D66" i="1"/>
  <c r="E66" i="1" s="1"/>
  <c r="D67" i="1"/>
  <c r="E67" i="1" s="1"/>
  <c r="G16" i="4" s="1"/>
  <c r="D68" i="1"/>
  <c r="E68" i="1" s="1"/>
  <c r="D69" i="1"/>
  <c r="E69" i="1" s="1"/>
  <c r="G18" i="4" s="1"/>
  <c r="D70" i="1"/>
  <c r="E70" i="1" s="1"/>
  <c r="D71" i="1"/>
  <c r="E71" i="1" s="1"/>
  <c r="G20" i="4" s="1"/>
  <c r="D72" i="1"/>
  <c r="E72" i="1" s="1"/>
  <c r="G21" i="4" s="1"/>
  <c r="D73" i="1"/>
  <c r="E73" i="1" s="1"/>
  <c r="D74" i="1"/>
  <c r="E74" i="1" s="1"/>
  <c r="D75" i="1"/>
  <c r="E75" i="1" s="1"/>
  <c r="D76" i="1"/>
  <c r="E76" i="1" s="1"/>
  <c r="D77" i="1"/>
  <c r="E77" i="1" s="1"/>
  <c r="D78" i="1"/>
  <c r="E78" i="1" s="1"/>
  <c r="D79" i="1"/>
  <c r="E79" i="1" s="1"/>
  <c r="D80" i="1"/>
  <c r="E80" i="1" s="1"/>
  <c r="D81" i="1"/>
  <c r="E81"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A55" i="4"/>
  <c r="A18" i="1" l="1"/>
  <c r="A24" i="1"/>
  <c r="A19" i="1"/>
  <c r="A22" i="1"/>
  <c r="A23" i="1"/>
  <c r="A21" i="1"/>
  <c r="A20" i="1"/>
  <c r="G19" i="4"/>
  <c r="G11" i="4"/>
  <c r="C37" i="4"/>
  <c r="G22" i="4"/>
  <c r="G14" i="4"/>
  <c r="G6" i="4"/>
  <c r="C33" i="4"/>
  <c r="C25" i="4"/>
  <c r="C17" i="4"/>
  <c r="G17" i="4"/>
  <c r="G15" i="4"/>
  <c r="C9" i="4"/>
  <c r="C48" i="4"/>
  <c r="C40" i="4"/>
  <c r="C32" i="4"/>
  <c r="C24" i="4"/>
  <c r="C16" i="4"/>
  <c r="C8" i="4"/>
  <c r="C47" i="4"/>
  <c r="C39" i="4"/>
  <c r="C31" i="4"/>
  <c r="C23" i="4"/>
  <c r="C15" i="4"/>
  <c r="G4" i="4"/>
  <c r="C46" i="4"/>
  <c r="C38" i="4"/>
  <c r="C6" i="4"/>
  <c r="C49" i="4"/>
  <c r="C53" i="4"/>
  <c r="C45" i="4"/>
  <c r="C29" i="4"/>
  <c r="C21" i="4"/>
  <c r="C13" i="4"/>
  <c r="G10" i="4"/>
  <c r="C52" i="4"/>
  <c r="C44" i="4"/>
  <c r="C36" i="4"/>
  <c r="C28" i="4"/>
  <c r="C20" i="4"/>
  <c r="C12" i="4"/>
  <c r="G7" i="4"/>
  <c r="C41" i="4"/>
  <c r="G9" i="4"/>
  <c r="C51" i="4"/>
  <c r="C43" i="4"/>
  <c r="C35" i="4"/>
  <c r="C27" i="4"/>
  <c r="C19" i="4"/>
  <c r="D22" i="4"/>
  <c r="H22" i="4"/>
  <c r="F23" i="4"/>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A93" i="1"/>
  <c r="E5" i="1"/>
  <c r="C4" i="4" s="1"/>
  <c r="A5" i="1"/>
  <c r="E6" i="1"/>
  <c r="C5" i="4" s="1"/>
  <c r="A6" i="1"/>
  <c r="A14" i="1"/>
  <c r="A30" i="1"/>
  <c r="A38" i="1"/>
  <c r="A46" i="1"/>
  <c r="A54" i="1"/>
  <c r="A62" i="1"/>
  <c r="A70" i="1"/>
  <c r="A78" i="1"/>
  <c r="A86" i="1"/>
  <c r="A94" i="1"/>
  <c r="A102" i="1"/>
  <c r="A74" i="1"/>
  <c r="A68" i="1"/>
  <c r="A69" i="1"/>
  <c r="A7" i="1"/>
  <c r="A15" i="1"/>
  <c r="A31" i="1"/>
  <c r="A39" i="1"/>
  <c r="A47" i="1"/>
  <c r="A55" i="1"/>
  <c r="A63" i="1"/>
  <c r="A71" i="1"/>
  <c r="A79" i="1"/>
  <c r="A87" i="1"/>
  <c r="A95" i="1"/>
  <c r="A52" i="1"/>
  <c r="A92" i="1"/>
  <c r="A45" i="1"/>
  <c r="A85" i="1"/>
  <c r="A8" i="1"/>
  <c r="A16" i="1"/>
  <c r="A32" i="1"/>
  <c r="A40" i="1"/>
  <c r="A48" i="1"/>
  <c r="A56" i="1"/>
  <c r="A64" i="1"/>
  <c r="A72" i="1"/>
  <c r="A80" i="1"/>
  <c r="A88" i="1"/>
  <c r="A96" i="1"/>
  <c r="A66" i="1"/>
  <c r="A82" i="1"/>
  <c r="A28" i="1"/>
  <c r="A76" i="1"/>
  <c r="A13" i="1"/>
  <c r="A61" i="1"/>
  <c r="A9" i="1"/>
  <c r="A17" i="1"/>
  <c r="A25" i="1"/>
  <c r="A33" i="1"/>
  <c r="A41" i="1"/>
  <c r="A49" i="1"/>
  <c r="A57" i="1"/>
  <c r="A65" i="1"/>
  <c r="A73" i="1"/>
  <c r="A81" i="1"/>
  <c r="A89" i="1"/>
  <c r="A97" i="1"/>
  <c r="A58" i="1"/>
  <c r="A90" i="1"/>
  <c r="A44" i="1"/>
  <c r="A84" i="1"/>
  <c r="A37" i="1"/>
  <c r="A77" i="1"/>
  <c r="A10" i="1"/>
  <c r="A26" i="1"/>
  <c r="A34" i="1"/>
  <c r="A42" i="1"/>
  <c r="A50" i="1"/>
  <c r="A98" i="1"/>
  <c r="A100" i="1"/>
  <c r="A11" i="1"/>
  <c r="A27" i="1"/>
  <c r="A35" i="1"/>
  <c r="A43" i="1"/>
  <c r="A51" i="1"/>
  <c r="A59" i="1"/>
  <c r="A67" i="1"/>
  <c r="A75" i="1"/>
  <c r="A83" i="1"/>
  <c r="A91" i="1"/>
  <c r="A99" i="1"/>
  <c r="A12" i="1"/>
  <c r="A36" i="1"/>
  <c r="A60" i="1"/>
  <c r="A29" i="1"/>
  <c r="A53" i="1"/>
  <c r="A101" i="1"/>
  <c r="G31" i="4" l="1"/>
  <c r="G50" i="4"/>
  <c r="G34" i="4"/>
  <c r="G28" i="4"/>
  <c r="G30" i="4"/>
  <c r="G32" i="4"/>
  <c r="G29" i="4"/>
  <c r="G48" i="4"/>
  <c r="G25" i="4"/>
  <c r="F53" i="4"/>
  <c r="G53" i="4" s="1"/>
  <c r="G52" i="4"/>
  <c r="G42" i="4"/>
  <c r="G44" i="4"/>
  <c r="G33" i="4"/>
  <c r="G36" i="4"/>
  <c r="G47" i="4"/>
  <c r="G38" i="4"/>
  <c r="G37" i="4"/>
  <c r="G41" i="4"/>
  <c r="G27" i="4"/>
  <c r="G23" i="4"/>
  <c r="G46" i="4"/>
  <c r="G24" i="4"/>
  <c r="G49" i="4"/>
  <c r="G35" i="4"/>
  <c r="G39" i="4"/>
  <c r="G45" i="4"/>
  <c r="G40" i="4"/>
  <c r="G26" i="4"/>
  <c r="G43" i="4"/>
  <c r="G51" i="4"/>
  <c r="C5" i="5"/>
  <c r="C13" i="5"/>
  <c r="C21" i="5"/>
  <c r="C29" i="5"/>
  <c r="C37" i="5"/>
  <c r="C45" i="5"/>
  <c r="C53" i="5"/>
  <c r="C16" i="5"/>
  <c r="C32" i="5"/>
  <c r="C48" i="5"/>
  <c r="C44" i="5"/>
  <c r="C6" i="5"/>
  <c r="C14" i="5"/>
  <c r="C22" i="5"/>
  <c r="C30" i="5"/>
  <c r="C38" i="5"/>
  <c r="C46" i="5"/>
  <c r="C4" i="5"/>
  <c r="C24" i="5"/>
  <c r="C40" i="5"/>
  <c r="C7" i="5"/>
  <c r="C15" i="5"/>
  <c r="C23" i="5"/>
  <c r="C31" i="5"/>
  <c r="C39" i="5"/>
  <c r="C47" i="5"/>
  <c r="C8" i="5"/>
  <c r="C9" i="5"/>
  <c r="C17" i="5"/>
  <c r="C25" i="5"/>
  <c r="C33" i="5"/>
  <c r="C41" i="5"/>
  <c r="C49" i="5"/>
  <c r="C27" i="5"/>
  <c r="C43" i="5"/>
  <c r="C20" i="5"/>
  <c r="C52" i="5"/>
  <c r="C10" i="5"/>
  <c r="C18" i="5"/>
  <c r="C26" i="5"/>
  <c r="C34" i="5"/>
  <c r="C42" i="5"/>
  <c r="C50" i="5"/>
  <c r="C19" i="5"/>
  <c r="C35" i="5"/>
  <c r="C51" i="5"/>
  <c r="C12" i="5"/>
  <c r="C36" i="5"/>
  <c r="C11" i="5"/>
  <c r="C28" i="5"/>
  <c r="D4" i="4"/>
  <c r="D5" i="4"/>
  <c r="D8" i="5"/>
  <c r="D5" i="5"/>
  <c r="D6" i="5"/>
  <c r="D4" i="5"/>
  <c r="D7" i="5"/>
  <c r="D9" i="5" l="1"/>
  <c r="D6" i="4"/>
  <c r="D10" i="5" l="1"/>
  <c r="D7" i="4"/>
  <c r="D11" i="5" l="1"/>
  <c r="D8" i="4"/>
  <c r="D9" i="4" l="1"/>
  <c r="D12" i="5"/>
  <c r="D10" i="4" l="1"/>
  <c r="D13" i="5"/>
  <c r="D11" i="4" l="1"/>
  <c r="D14" i="5"/>
  <c r="D12" i="4" l="1"/>
  <c r="D15" i="5"/>
  <c r="D13" i="4" l="1"/>
  <c r="D16" i="5"/>
  <c r="D14" i="4" l="1"/>
  <c r="D17" i="5"/>
  <c r="D15" i="4" l="1"/>
  <c r="D18" i="5"/>
  <c r="D16" i="4" l="1"/>
  <c r="D19" i="5"/>
  <c r="D17" i="4" l="1"/>
  <c r="D20" i="5"/>
  <c r="D18" i="4" l="1"/>
  <c r="D21" i="5"/>
  <c r="D19" i="4" l="1"/>
  <c r="D22" i="5"/>
  <c r="D20" i="4" l="1"/>
  <c r="D23" i="5"/>
  <c r="D21" i="4" l="1"/>
  <c r="D24" i="5"/>
  <c r="D25" i="5" l="1"/>
  <c r="D23" i="4" l="1"/>
  <c r="D26" i="5"/>
  <c r="D24" i="4" l="1"/>
  <c r="D27" i="5"/>
  <c r="D25" i="4" l="1"/>
  <c r="D28" i="5"/>
  <c r="D26" i="4" l="1"/>
  <c r="D29" i="5"/>
  <c r="D27" i="4" l="1"/>
  <c r="D30" i="5"/>
  <c r="D28" i="4" l="1"/>
  <c r="D31" i="5"/>
  <c r="D29" i="4" l="1"/>
  <c r="D32" i="5"/>
  <c r="D30" i="4" l="1"/>
  <c r="D33" i="5"/>
  <c r="D31" i="4" l="1"/>
  <c r="D34" i="5"/>
  <c r="D32" i="4" l="1"/>
  <c r="D35" i="5"/>
  <c r="D33" i="4" l="1"/>
  <c r="D36" i="5"/>
  <c r="D34" i="4" l="1"/>
  <c r="D37" i="5"/>
  <c r="D35" i="4" l="1"/>
  <c r="D38" i="5"/>
  <c r="D36" i="4" l="1"/>
  <c r="D39" i="5"/>
  <c r="D37" i="4" l="1"/>
  <c r="D40" i="5"/>
  <c r="D41" i="5" l="1"/>
  <c r="D38" i="4"/>
  <c r="D39" i="4" l="1"/>
  <c r="D42" i="5"/>
  <c r="D40" i="4" l="1"/>
  <c r="D43" i="5"/>
  <c r="D41" i="4" l="1"/>
  <c r="D44" i="5"/>
  <c r="D42" i="4" l="1"/>
  <c r="D45" i="5"/>
  <c r="D43" i="4" l="1"/>
  <c r="D46" i="5"/>
  <c r="D44" i="4" l="1"/>
  <c r="D47" i="5"/>
  <c r="D45" i="4" l="1"/>
  <c r="D48" i="5"/>
  <c r="D46" i="4" l="1"/>
  <c r="D49" i="5"/>
  <c r="D47" i="4" l="1"/>
  <c r="D50" i="5"/>
  <c r="D48" i="4" l="1"/>
  <c r="D51" i="5"/>
  <c r="D49" i="4" l="1"/>
  <c r="D52" i="5"/>
  <c r="D50" i="4" l="1"/>
  <c r="D53" i="5"/>
  <c r="F4" i="5"/>
  <c r="F5" i="5" s="1"/>
  <c r="F6" i="5" s="1"/>
  <c r="F7" i="5" s="1"/>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D51" i="4" l="1"/>
  <c r="H4" i="5"/>
  <c r="G4" i="5"/>
  <c r="D52" i="4" l="1"/>
  <c r="G5" i="5"/>
  <c r="H5" i="5"/>
  <c r="D53" i="4" l="1"/>
  <c r="G6" i="5"/>
  <c r="H6" i="5"/>
  <c r="H7" i="5" l="1"/>
  <c r="G7" i="5"/>
  <c r="H4" i="4"/>
  <c r="H8" i="5" l="1"/>
  <c r="G8" i="5"/>
  <c r="H5" i="4"/>
  <c r="H9" i="5" l="1"/>
  <c r="G9" i="5"/>
  <c r="H6" i="4"/>
  <c r="H10" i="5" l="1"/>
  <c r="G10" i="5"/>
  <c r="H7" i="4"/>
  <c r="H11" i="5" l="1"/>
  <c r="G11" i="5"/>
  <c r="H8" i="4"/>
  <c r="G12" i="5" l="1"/>
  <c r="H12" i="5"/>
  <c r="H9" i="4"/>
  <c r="H13" i="5" l="1"/>
  <c r="G13" i="5"/>
  <c r="H10" i="4"/>
  <c r="H14" i="5" l="1"/>
  <c r="G14" i="5"/>
  <c r="H11" i="4"/>
  <c r="H15" i="5" l="1"/>
  <c r="G15" i="5"/>
  <c r="H12" i="4"/>
  <c r="H16" i="5" l="1"/>
  <c r="G16" i="5"/>
  <c r="H13" i="4"/>
  <c r="H17" i="5" l="1"/>
  <c r="G17" i="5"/>
  <c r="H14" i="4"/>
  <c r="G18" i="5" l="1"/>
  <c r="H18" i="5"/>
  <c r="H15" i="4"/>
  <c r="H19" i="5" l="1"/>
  <c r="G19" i="5"/>
  <c r="H16" i="4"/>
  <c r="H20" i="5" l="1"/>
  <c r="G20" i="5"/>
  <c r="H17" i="4"/>
  <c r="H21" i="5" l="1"/>
  <c r="G21" i="5"/>
  <c r="H18" i="4"/>
  <c r="G22" i="5" l="1"/>
  <c r="H22" i="5"/>
  <c r="H19" i="4"/>
  <c r="G23" i="5" l="1"/>
  <c r="H23" i="5"/>
  <c r="H20" i="4"/>
  <c r="G24" i="5" l="1"/>
  <c r="H24" i="5"/>
  <c r="H21" i="4"/>
  <c r="H25" i="5" l="1"/>
  <c r="G25" i="5"/>
  <c r="H26" i="5" l="1"/>
  <c r="G26" i="5"/>
  <c r="H23" i="4"/>
  <c r="H27" i="5" l="1"/>
  <c r="G27" i="5"/>
  <c r="H24" i="4"/>
  <c r="H28" i="5" l="1"/>
  <c r="G28" i="5"/>
  <c r="H25" i="4"/>
  <c r="H29" i="5" l="1"/>
  <c r="G29" i="5"/>
  <c r="H26" i="4"/>
  <c r="H30" i="5" l="1"/>
  <c r="G30" i="5"/>
  <c r="H27" i="4"/>
  <c r="H31" i="5" l="1"/>
  <c r="G31" i="5"/>
  <c r="H28" i="4"/>
  <c r="H32" i="5" l="1"/>
  <c r="G32" i="5"/>
  <c r="H29" i="4"/>
  <c r="H33" i="5" l="1"/>
  <c r="G33" i="5"/>
  <c r="H30" i="4"/>
  <c r="G34" i="5" l="1"/>
  <c r="H34" i="5"/>
  <c r="H31" i="4"/>
  <c r="G35" i="5" l="1"/>
  <c r="H35" i="5"/>
  <c r="H32" i="4"/>
  <c r="H36" i="5" l="1"/>
  <c r="G36" i="5"/>
  <c r="H33" i="4"/>
  <c r="G37" i="5" l="1"/>
  <c r="H37" i="5"/>
  <c r="H34" i="4"/>
  <c r="G38" i="5" l="1"/>
  <c r="H38" i="5"/>
  <c r="H35" i="4"/>
  <c r="H39" i="5" l="1"/>
  <c r="G39" i="5"/>
  <c r="H36" i="4"/>
  <c r="H40" i="5" l="1"/>
  <c r="G40" i="5"/>
  <c r="H37" i="4"/>
  <c r="H41" i="5" l="1"/>
  <c r="G41" i="5"/>
  <c r="H38" i="4"/>
  <c r="H42" i="5" l="1"/>
  <c r="G42" i="5"/>
  <c r="H39" i="4"/>
  <c r="H43" i="5" l="1"/>
  <c r="G43" i="5"/>
  <c r="H40" i="4"/>
  <c r="G44" i="5" l="1"/>
  <c r="H44" i="5"/>
  <c r="H41" i="4"/>
  <c r="H45" i="5" l="1"/>
  <c r="G45" i="5"/>
  <c r="H42" i="4"/>
  <c r="H46" i="5" l="1"/>
  <c r="G46" i="5"/>
  <c r="H43" i="4"/>
  <c r="H47" i="5" l="1"/>
  <c r="G47" i="5"/>
  <c r="H44" i="4"/>
  <c r="H48" i="5" l="1"/>
  <c r="G48" i="5"/>
  <c r="H45" i="4"/>
  <c r="H49" i="5" l="1"/>
  <c r="G49" i="5"/>
  <c r="H46" i="4"/>
  <c r="H50" i="5" l="1"/>
  <c r="G50" i="5"/>
  <c r="H47" i="4"/>
  <c r="H51" i="5" l="1"/>
  <c r="G51" i="5"/>
  <c r="H48" i="4"/>
  <c r="H52" i="5" l="1"/>
  <c r="G52" i="5"/>
  <c r="H49" i="4"/>
  <c r="H53" i="5" l="1"/>
  <c r="G53" i="5"/>
  <c r="B58" i="5"/>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H50" i="4"/>
  <c r="D58" i="5" l="1"/>
  <c r="C58" i="5"/>
  <c r="H51" i="4"/>
  <c r="C59" i="5" l="1"/>
  <c r="D59" i="5"/>
  <c r="H52" i="4"/>
  <c r="C60" i="5" l="1"/>
  <c r="D60" i="5"/>
  <c r="H53" i="4"/>
  <c r="B58" i="4"/>
  <c r="C58" i="4" l="1"/>
  <c r="B59" i="4"/>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D61" i="5"/>
  <c r="C61" i="5"/>
  <c r="D58" i="4"/>
  <c r="C59" i="4" l="1"/>
  <c r="D59" i="4"/>
  <c r="C60" i="4"/>
  <c r="D62" i="5"/>
  <c r="C62" i="5"/>
  <c r="D61" i="4" l="1"/>
  <c r="D60" i="4"/>
  <c r="D63" i="5"/>
  <c r="C63" i="5"/>
  <c r="C61" i="4" l="1"/>
  <c r="D64" i="5"/>
  <c r="C64" i="5"/>
  <c r="D62" i="4"/>
  <c r="C62" i="4"/>
  <c r="D65" i="5" l="1"/>
  <c r="C65" i="5"/>
  <c r="C63" i="4"/>
  <c r="D63" i="4"/>
  <c r="D66" i="5" l="1"/>
  <c r="C66" i="5"/>
  <c r="C64" i="4"/>
  <c r="D64" i="4"/>
  <c r="D67" i="5" l="1"/>
  <c r="C67" i="5"/>
  <c r="D65" i="4"/>
  <c r="C65" i="4"/>
  <c r="D68" i="5" l="1"/>
  <c r="C68" i="5"/>
  <c r="D66" i="4"/>
  <c r="C66" i="4"/>
  <c r="D69" i="5" l="1"/>
  <c r="C69" i="5"/>
  <c r="D67" i="4"/>
  <c r="C67" i="4"/>
  <c r="D70" i="5" l="1"/>
  <c r="C70" i="5"/>
  <c r="D68" i="4"/>
  <c r="C68" i="4"/>
  <c r="C71" i="5" l="1"/>
  <c r="D71" i="5"/>
  <c r="D69" i="4"/>
  <c r="C69" i="4"/>
  <c r="D72" i="5" l="1"/>
  <c r="C72" i="5"/>
  <c r="D70" i="4"/>
  <c r="C70" i="4"/>
  <c r="C73" i="5" l="1"/>
  <c r="D73" i="5"/>
  <c r="C71" i="4"/>
  <c r="D71" i="4"/>
  <c r="C74" i="5" l="1"/>
  <c r="D74" i="5"/>
  <c r="D72" i="4"/>
  <c r="C72" i="4"/>
  <c r="C75" i="5" l="1"/>
  <c r="D75" i="5"/>
  <c r="D73" i="4"/>
  <c r="C73" i="4"/>
  <c r="D76" i="5" l="1"/>
  <c r="C76" i="5"/>
  <c r="C74" i="4"/>
  <c r="D74" i="4"/>
  <c r="D77" i="5" l="1"/>
  <c r="C77" i="5"/>
  <c r="C75" i="4"/>
  <c r="D75" i="4"/>
  <c r="D78" i="5" l="1"/>
  <c r="C78" i="5"/>
  <c r="D76" i="4"/>
  <c r="C76" i="4"/>
  <c r="D79" i="5" l="1"/>
  <c r="C79" i="5"/>
  <c r="C77" i="4"/>
  <c r="D77" i="4"/>
  <c r="C80" i="5" l="1"/>
  <c r="D80" i="5"/>
  <c r="C78" i="4"/>
  <c r="D78" i="4"/>
  <c r="D81" i="5" l="1"/>
  <c r="C81" i="5"/>
  <c r="D79" i="4"/>
  <c r="C79" i="4"/>
  <c r="D82" i="5" l="1"/>
  <c r="C82" i="5"/>
  <c r="C80" i="4"/>
  <c r="D80" i="4"/>
  <c r="C83" i="5" l="1"/>
  <c r="D83" i="5"/>
  <c r="C81" i="4"/>
  <c r="D81" i="4"/>
  <c r="D84" i="5" l="1"/>
  <c r="C84" i="5"/>
  <c r="C82" i="4"/>
  <c r="D82" i="4"/>
  <c r="D85" i="5" l="1"/>
  <c r="C85" i="5"/>
  <c r="C83" i="4"/>
  <c r="D83" i="4"/>
  <c r="C86" i="5" l="1"/>
  <c r="D86" i="5"/>
  <c r="C84" i="4"/>
  <c r="D84" i="4"/>
  <c r="D87" i="5" l="1"/>
  <c r="C87" i="5"/>
  <c r="D85" i="4"/>
  <c r="C85" i="4"/>
  <c r="D88" i="5" l="1"/>
  <c r="C88" i="5"/>
  <c r="C86" i="4"/>
  <c r="D86" i="4"/>
  <c r="D89" i="5" l="1"/>
  <c r="C89" i="5"/>
  <c r="C87" i="4"/>
  <c r="D87" i="4"/>
  <c r="C90" i="5" l="1"/>
  <c r="D90" i="5"/>
  <c r="D88" i="4"/>
  <c r="C88" i="4"/>
  <c r="C91" i="5" l="1"/>
  <c r="D91" i="5"/>
  <c r="C89" i="4"/>
  <c r="D89" i="4"/>
  <c r="C92" i="5" l="1"/>
  <c r="D92" i="5"/>
  <c r="D90" i="4"/>
  <c r="C90" i="4"/>
  <c r="D93" i="5" l="1"/>
  <c r="C93" i="5"/>
  <c r="D91" i="4"/>
  <c r="C91" i="4"/>
  <c r="C94" i="5" l="1"/>
  <c r="D94" i="5"/>
  <c r="C92" i="4"/>
  <c r="D92" i="4"/>
  <c r="D95" i="5" l="1"/>
  <c r="C95" i="5"/>
  <c r="C93" i="4"/>
  <c r="D93" i="4"/>
  <c r="D96" i="5" l="1"/>
  <c r="C96" i="5"/>
  <c r="C94" i="4"/>
  <c r="D94" i="4"/>
  <c r="D97" i="5" l="1"/>
  <c r="C97" i="5"/>
  <c r="D95" i="4"/>
  <c r="C95" i="4"/>
  <c r="C98" i="5" l="1"/>
  <c r="D98" i="5"/>
  <c r="C96" i="4"/>
  <c r="D96" i="4"/>
  <c r="D99" i="5" l="1"/>
  <c r="C99" i="5"/>
  <c r="D97" i="4"/>
  <c r="C97" i="4"/>
  <c r="D100" i="5" l="1"/>
  <c r="C100" i="5"/>
  <c r="C98" i="4"/>
  <c r="D98" i="4"/>
  <c r="D101" i="5" l="1"/>
  <c r="C101" i="5"/>
  <c r="C99" i="4"/>
  <c r="D99" i="4"/>
  <c r="D102" i="5" l="1"/>
  <c r="C102" i="5"/>
  <c r="D100" i="4"/>
  <c r="C100" i="4"/>
  <c r="C103" i="5" l="1"/>
  <c r="D103" i="5"/>
  <c r="C101" i="4"/>
  <c r="D101" i="4"/>
  <c r="D104" i="5" l="1"/>
  <c r="C104" i="5"/>
  <c r="C102" i="4"/>
  <c r="D102" i="4"/>
  <c r="C105" i="5" l="1"/>
  <c r="D105" i="5"/>
  <c r="D103" i="4"/>
  <c r="C103" i="4"/>
  <c r="C106" i="5" l="1"/>
  <c r="D106" i="5"/>
  <c r="D104" i="4"/>
  <c r="C104" i="4"/>
  <c r="D107" i="5" l="1"/>
  <c r="C107" i="5"/>
  <c r="F58" i="5"/>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107" i="5" s="1"/>
  <c r="D105" i="4"/>
  <c r="C105" i="4"/>
  <c r="H58" i="5" l="1"/>
  <c r="G58" i="5"/>
  <c r="D106" i="4"/>
  <c r="C106" i="4"/>
  <c r="H59" i="5" l="1"/>
  <c r="G59" i="5"/>
  <c r="F58" i="4"/>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D107" i="4"/>
  <c r="C107" i="4"/>
  <c r="H60" i="5" l="1"/>
  <c r="G60" i="5"/>
  <c r="G58" i="4"/>
  <c r="H58" i="4"/>
  <c r="H61" i="5" l="1"/>
  <c r="G61" i="5"/>
  <c r="G59" i="4"/>
  <c r="H59" i="4"/>
  <c r="G62" i="5" l="1"/>
  <c r="H62" i="5"/>
  <c r="H60" i="4"/>
  <c r="G60" i="4"/>
  <c r="H63" i="5" l="1"/>
  <c r="G63" i="5"/>
  <c r="H61" i="4"/>
  <c r="G61" i="4"/>
  <c r="G64" i="5" l="1"/>
  <c r="H64" i="5"/>
  <c r="H62" i="4"/>
  <c r="G62" i="4"/>
  <c r="H65" i="5" l="1"/>
  <c r="G65" i="5"/>
  <c r="H63" i="4"/>
  <c r="G63" i="4"/>
  <c r="H66" i="5" l="1"/>
  <c r="G66" i="5"/>
  <c r="G64" i="4"/>
  <c r="H64" i="4"/>
  <c r="H67" i="5" l="1"/>
  <c r="G67" i="5"/>
  <c r="G65" i="4"/>
  <c r="H65" i="4"/>
  <c r="G68" i="5" l="1"/>
  <c r="H68" i="5"/>
  <c r="H66" i="4"/>
  <c r="G66" i="4"/>
  <c r="H69" i="5" l="1"/>
  <c r="G69" i="5"/>
  <c r="G67" i="4"/>
  <c r="H67" i="4"/>
  <c r="H70" i="5" l="1"/>
  <c r="G70" i="5"/>
  <c r="G68" i="4"/>
  <c r="H68" i="4"/>
  <c r="H71" i="5" l="1"/>
  <c r="G71" i="5"/>
  <c r="G69" i="4"/>
  <c r="H69" i="4"/>
  <c r="G72" i="5" l="1"/>
  <c r="H72" i="5"/>
  <c r="G70" i="4"/>
  <c r="H70" i="4"/>
  <c r="G73" i="5" l="1"/>
  <c r="H73" i="5"/>
  <c r="G71" i="4"/>
  <c r="H71" i="4"/>
  <c r="G74" i="5" l="1"/>
  <c r="H74" i="5"/>
  <c r="H72" i="4"/>
  <c r="G72" i="4"/>
  <c r="H75" i="5" l="1"/>
  <c r="G75" i="5"/>
  <c r="H73" i="4"/>
  <c r="G73" i="4"/>
  <c r="H76" i="5" l="1"/>
  <c r="G76" i="5"/>
  <c r="G74" i="4"/>
  <c r="H74" i="4"/>
  <c r="H77" i="5" l="1"/>
  <c r="G77" i="5"/>
  <c r="H75" i="4"/>
  <c r="G75" i="4"/>
  <c r="H78" i="5" l="1"/>
  <c r="G78" i="5"/>
  <c r="G76" i="4"/>
  <c r="H76" i="4"/>
  <c r="H79" i="5" l="1"/>
  <c r="G79" i="5"/>
  <c r="H77" i="4"/>
  <c r="G77" i="4"/>
  <c r="H80" i="5" l="1"/>
  <c r="G80" i="5"/>
  <c r="G78" i="4"/>
  <c r="H78" i="4"/>
  <c r="H81" i="5" l="1"/>
  <c r="G81" i="5"/>
  <c r="H79" i="4"/>
  <c r="G79" i="4"/>
  <c r="H82" i="5" l="1"/>
  <c r="G82" i="5"/>
  <c r="G80" i="4"/>
  <c r="H80" i="4"/>
  <c r="H83" i="5" l="1"/>
  <c r="G83" i="5"/>
  <c r="G81" i="4"/>
  <c r="H81" i="4"/>
  <c r="H84" i="5" l="1"/>
  <c r="G84" i="5"/>
  <c r="G82" i="4"/>
  <c r="H82" i="4"/>
  <c r="G85" i="5" l="1"/>
  <c r="H85" i="5"/>
  <c r="G83" i="4"/>
  <c r="H83" i="4"/>
  <c r="H86" i="5" l="1"/>
  <c r="G86" i="5"/>
  <c r="G84" i="4"/>
  <c r="H84" i="4"/>
  <c r="G87" i="5" l="1"/>
  <c r="H87" i="5"/>
  <c r="H85" i="4"/>
  <c r="G85" i="4"/>
  <c r="G88" i="5" l="1"/>
  <c r="H88" i="5"/>
  <c r="H86" i="4"/>
  <c r="G86" i="4"/>
  <c r="H89" i="5" l="1"/>
  <c r="G89" i="5"/>
  <c r="H87" i="4"/>
  <c r="G87" i="4"/>
  <c r="H90" i="5" l="1"/>
  <c r="G90" i="5"/>
  <c r="G88" i="4"/>
  <c r="H88" i="4"/>
  <c r="H91" i="5" l="1"/>
  <c r="G91" i="5"/>
  <c r="H89" i="4"/>
  <c r="G89" i="4"/>
  <c r="H92" i="5" l="1"/>
  <c r="G92" i="5"/>
  <c r="G90" i="4"/>
  <c r="H90" i="4"/>
  <c r="H93" i="5" l="1"/>
  <c r="G93" i="5"/>
  <c r="G91" i="4"/>
  <c r="H91" i="4"/>
  <c r="G94" i="5" l="1"/>
  <c r="H94" i="5"/>
  <c r="H92" i="4"/>
  <c r="G92" i="4"/>
  <c r="H95" i="5" l="1"/>
  <c r="G95" i="5"/>
  <c r="G93" i="4"/>
  <c r="H93" i="4"/>
  <c r="G96" i="5" l="1"/>
  <c r="H96" i="5"/>
  <c r="H94" i="4"/>
  <c r="G94" i="4"/>
  <c r="H97" i="5" l="1"/>
  <c r="G97" i="5"/>
  <c r="G95" i="4"/>
  <c r="H95" i="4"/>
  <c r="H98" i="5" l="1"/>
  <c r="G98" i="5"/>
  <c r="H96" i="4"/>
  <c r="G96" i="4"/>
  <c r="H99" i="5" l="1"/>
  <c r="G99" i="5"/>
  <c r="H97" i="4"/>
  <c r="G97" i="4"/>
  <c r="H100" i="5" l="1"/>
  <c r="G100" i="5"/>
  <c r="G98" i="4"/>
  <c r="H98" i="4"/>
  <c r="H101" i="5" l="1"/>
  <c r="G101" i="5"/>
  <c r="H99" i="4"/>
  <c r="G99" i="4"/>
  <c r="H102" i="5" l="1"/>
  <c r="G102" i="5"/>
  <c r="H100" i="4"/>
  <c r="G100" i="4"/>
  <c r="H103" i="5" l="1"/>
  <c r="G103" i="5"/>
  <c r="H101" i="4"/>
  <c r="G101" i="4"/>
  <c r="G104" i="5" l="1"/>
  <c r="H104" i="5"/>
  <c r="H102" i="4"/>
  <c r="G102" i="4"/>
  <c r="G105" i="5" l="1"/>
  <c r="H105" i="5"/>
  <c r="G103" i="4"/>
  <c r="H103" i="4"/>
  <c r="G106" i="5" l="1"/>
  <c r="H106" i="5"/>
  <c r="G104" i="4"/>
  <c r="H104" i="4"/>
  <c r="H107" i="5" l="1"/>
  <c r="G107" i="5"/>
  <c r="H105" i="4"/>
  <c r="G105" i="4"/>
  <c r="H106" i="4" l="1"/>
  <c r="G106" i="4"/>
  <c r="H107" i="4" l="1"/>
  <c r="G10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A4" authorId="0" shapeId="0" xr:uid="{92FF65A8-73C1-4247-B26A-2B5A09156E7E}">
      <text>
        <r>
          <rPr>
            <b/>
            <sz val="9"/>
            <color indexed="81"/>
            <rFont val="Tahoma"/>
            <family val="2"/>
          </rPr>
          <t>Row:</t>
        </r>
        <r>
          <rPr>
            <sz val="9"/>
            <color indexed="81"/>
            <rFont val="Tahoma"/>
            <family val="2"/>
          </rPr>
          <t xml:space="preserve">
This column uses a cumulative COUNTA function via the SUBTOTAL formula to ignore rows that are hidden (filtered) or which don't have a name.</t>
        </r>
      </text>
    </comment>
    <comment ref="E4" authorId="0" shapeId="0" xr:uid="{AE4F80B4-7501-4527-B1E9-4882470461CC}">
      <text>
        <r>
          <rPr>
            <b/>
            <sz val="9"/>
            <color indexed="81"/>
            <rFont val="Tahoma"/>
            <family val="2"/>
          </rPr>
          <t>Filter:</t>
        </r>
        <r>
          <rPr>
            <sz val="9"/>
            <color indexed="81"/>
            <rFont val="Tahoma"/>
            <family val="2"/>
          </rPr>
          <t xml:space="preserve">
This column displays a 0 when the row is hidden and a 1 when the row is not hidden.</t>
        </r>
      </text>
    </comment>
    <comment ref="F4" authorId="0" shapeId="0" xr:uid="{A3606A86-41E4-49DF-82A4-2B6504177156}">
      <text>
        <r>
          <rPr>
            <b/>
            <sz val="9"/>
            <color indexed="81"/>
            <rFont val="Tahoma"/>
            <family val="2"/>
          </rPr>
          <t>Private:</t>
        </r>
        <r>
          <rPr>
            <sz val="9"/>
            <color indexed="81"/>
            <rFont val="Tahoma"/>
            <family val="2"/>
          </rPr>
          <t xml:space="preserve">
Place an "X" in this column if the name should be excluded from the directory. Before printing the directory worksheet, filter the list to hide the rows that contain an "X" in the Private column.</t>
        </r>
      </text>
    </comment>
  </commentList>
</comments>
</file>

<file path=xl/sharedStrings.xml><?xml version="1.0" encoding="utf-8"?>
<sst xmlns="http://schemas.openxmlformats.org/spreadsheetml/2006/main" count="390" uniqueCount="341">
  <si>
    <t>Notes</t>
  </si>
  <si>
    <t>[42]</t>
  </si>
  <si>
    <t>Last Name</t>
  </si>
  <si>
    <t>First Name</t>
  </si>
  <si>
    <t>← Insert Copied Columns to the Left</t>
  </si>
  <si>
    <t>Name</t>
  </si>
  <si>
    <t>Contact List Template</t>
  </si>
  <si>
    <t>By Vertex42.com</t>
  </si>
  <si>
    <t>Do not submit copies or modifications of this template to any website or online template gallery.</t>
  </si>
  <si>
    <t>Please review the following license agreement to learn how you may or may not use this template. Thank you.</t>
  </si>
  <si>
    <t>https://www.vertex42.com/licensing/EULA_privateuse.html</t>
  </si>
  <si>
    <t>Saint</t>
  </si>
  <si>
    <t>Palmieri</t>
  </si>
  <si>
    <t>Cumberbatch</t>
  </si>
  <si>
    <t>Latimer</t>
  </si>
  <si>
    <t>Caro</t>
  </si>
  <si>
    <t>Sluss</t>
  </si>
  <si>
    <t>Tyler</t>
  </si>
  <si>
    <t>Mikels</t>
  </si>
  <si>
    <t>Montas</t>
  </si>
  <si>
    <t>Colligan</t>
  </si>
  <si>
    <t>Pfeffer</t>
  </si>
  <si>
    <t>Ascher</t>
  </si>
  <si>
    <t>Cogdill</t>
  </si>
  <si>
    <t>Mcwhorter</t>
  </si>
  <si>
    <t>Harring</t>
  </si>
  <si>
    <t>Vivian</t>
  </si>
  <si>
    <t>Fernandez</t>
  </si>
  <si>
    <t>Gaspar</t>
  </si>
  <si>
    <t>Greggs</t>
  </si>
  <si>
    <t>Geer</t>
  </si>
  <si>
    <t>Seat</t>
  </si>
  <si>
    <t>Mike</t>
  </si>
  <si>
    <t>Dugan</t>
  </si>
  <si>
    <t>Viveiros</t>
  </si>
  <si>
    <t>Easterling</t>
  </si>
  <si>
    <t>Strasburg</t>
  </si>
  <si>
    <t>Arguello</t>
  </si>
  <si>
    <t>Canez</t>
  </si>
  <si>
    <t>Jasso</t>
  </si>
  <si>
    <t>Delamora</t>
  </si>
  <si>
    <t>Mckenny</t>
  </si>
  <si>
    <t>Spagnolo</t>
  </si>
  <si>
    <t>Moretz</t>
  </si>
  <si>
    <t>Sant</t>
  </si>
  <si>
    <t>Mckernan</t>
  </si>
  <si>
    <t>Shen</t>
  </si>
  <si>
    <t>Cutsforth</t>
  </si>
  <si>
    <t>Mccullar</t>
  </si>
  <si>
    <t>Roles</t>
  </si>
  <si>
    <t>Wildey</t>
  </si>
  <si>
    <t>Acuna</t>
  </si>
  <si>
    <t>Branam</t>
  </si>
  <si>
    <t>Foraker</t>
  </si>
  <si>
    <t>Flemming</t>
  </si>
  <si>
    <t>Fetter</t>
  </si>
  <si>
    <t>Brust</t>
  </si>
  <si>
    <t>Pinckard</t>
  </si>
  <si>
    <t>Roebuck</t>
  </si>
  <si>
    <t>Portis</t>
  </si>
  <si>
    <t>Cerutti</t>
  </si>
  <si>
    <t>Sperling</t>
  </si>
  <si>
    <t>Messing</t>
  </si>
  <si>
    <t>Pritt</t>
  </si>
  <si>
    <t>Spann</t>
  </si>
  <si>
    <t>Seay</t>
  </si>
  <si>
    <t>Harbin</t>
  </si>
  <si>
    <t>Huf</t>
  </si>
  <si>
    <t>Tann</t>
  </si>
  <si>
    <t>Vanetten</t>
  </si>
  <si>
    <t>Rutigliano</t>
  </si>
  <si>
    <t>Knupp</t>
  </si>
  <si>
    <t>Thornsberry</t>
  </si>
  <si>
    <t>Gaeth</t>
  </si>
  <si>
    <t>Beene</t>
  </si>
  <si>
    <t>Stefanik</t>
  </si>
  <si>
    <t>Proto</t>
  </si>
  <si>
    <t>Casebeer</t>
  </si>
  <si>
    <t>Witty</t>
  </si>
  <si>
    <t>Brissette</t>
  </si>
  <si>
    <t>Heacock</t>
  </si>
  <si>
    <t>Marine</t>
  </si>
  <si>
    <t>Laakso</t>
  </si>
  <si>
    <t>Ghee</t>
  </si>
  <si>
    <t>Bussiere</t>
  </si>
  <si>
    <t>Boyster</t>
  </si>
  <si>
    <t>Vice</t>
  </si>
  <si>
    <t>Haight</t>
  </si>
  <si>
    <t>Segal</t>
  </si>
  <si>
    <t>Espey</t>
  </si>
  <si>
    <t>Turpen</t>
  </si>
  <si>
    <t>Whetstone</t>
  </si>
  <si>
    <t>Telles</t>
  </si>
  <si>
    <t>Autin</t>
  </si>
  <si>
    <t>Dease</t>
  </si>
  <si>
    <t>Masker</t>
  </si>
  <si>
    <t>Hansell</t>
  </si>
  <si>
    <t>Delgiudice</t>
  </si>
  <si>
    <t>Lynde</t>
  </si>
  <si>
    <t>Makris</t>
  </si>
  <si>
    <t>Ciancio</t>
  </si>
  <si>
    <t>Barr</t>
  </si>
  <si>
    <t>Pettengill</t>
  </si>
  <si>
    <t>Sybert</t>
  </si>
  <si>
    <t>Genao</t>
  </si>
  <si>
    <t>Teter</t>
  </si>
  <si>
    <t>Raphael</t>
  </si>
  <si>
    <t>Tondreau</t>
  </si>
  <si>
    <t>Stutts</t>
  </si>
  <si>
    <t>Adan</t>
  </si>
  <si>
    <t>Al</t>
  </si>
  <si>
    <t>Andrea</t>
  </si>
  <si>
    <t>Andreas</t>
  </si>
  <si>
    <t>Aracely</t>
  </si>
  <si>
    <t>Archie</t>
  </si>
  <si>
    <t>Arden</t>
  </si>
  <si>
    <t>Arica</t>
  </si>
  <si>
    <t>Bebe</t>
  </si>
  <si>
    <t>Bennett</t>
  </si>
  <si>
    <t>Berna</t>
  </si>
  <si>
    <t>Bettie</t>
  </si>
  <si>
    <t>Blaine</t>
  </si>
  <si>
    <t>Blanch</t>
  </si>
  <si>
    <t>Brain</t>
  </si>
  <si>
    <t>Brett</t>
  </si>
  <si>
    <t>Brittani</t>
  </si>
  <si>
    <t>Bryan</t>
  </si>
  <si>
    <t>Bud</t>
  </si>
  <si>
    <t>Burt</t>
  </si>
  <si>
    <t>Cherri</t>
  </si>
  <si>
    <t>Cheryle</t>
  </si>
  <si>
    <t>Claudio</t>
  </si>
  <si>
    <t>Clemente</t>
  </si>
  <si>
    <t>Clifton</t>
  </si>
  <si>
    <t>Daisey</t>
  </si>
  <si>
    <t>Daniel</t>
  </si>
  <si>
    <t>Darci</t>
  </si>
  <si>
    <t>Darrel</t>
  </si>
  <si>
    <t>Delila</t>
  </si>
  <si>
    <t>Desiree</t>
  </si>
  <si>
    <t>Diego</t>
  </si>
  <si>
    <t>Donette</t>
  </si>
  <si>
    <t>Dortha</t>
  </si>
  <si>
    <t>Elina</t>
  </si>
  <si>
    <t>Emelda</t>
  </si>
  <si>
    <t>Florentino</t>
  </si>
  <si>
    <t>Florrie</t>
  </si>
  <si>
    <t>Foster</t>
  </si>
  <si>
    <t>Francesco</t>
  </si>
  <si>
    <t>Gerardo</t>
  </si>
  <si>
    <t>Giovanni</t>
  </si>
  <si>
    <t>Heath</t>
  </si>
  <si>
    <t>Hector</t>
  </si>
  <si>
    <t>Hermine</t>
  </si>
  <si>
    <t>Hilary</t>
  </si>
  <si>
    <t>Hipolito</t>
  </si>
  <si>
    <t>Hung</t>
  </si>
  <si>
    <t>Ike</t>
  </si>
  <si>
    <t>Irina</t>
  </si>
  <si>
    <t>Isaiah</t>
  </si>
  <si>
    <t>James</t>
  </si>
  <si>
    <t>Janetta</t>
  </si>
  <si>
    <t>Jeanelle</t>
  </si>
  <si>
    <t>Jeff</t>
  </si>
  <si>
    <t>Johnathon</t>
  </si>
  <si>
    <t>Jonna</t>
  </si>
  <si>
    <t>Kandy</t>
  </si>
  <si>
    <t>Kayla</t>
  </si>
  <si>
    <t>Kendrick</t>
  </si>
  <si>
    <t>Kirstie</t>
  </si>
  <si>
    <t>Lamar</t>
  </si>
  <si>
    <t>Lance</t>
  </si>
  <si>
    <t>Leah</t>
  </si>
  <si>
    <t>Leann</t>
  </si>
  <si>
    <t>Lenna</t>
  </si>
  <si>
    <t>Leonardo</t>
  </si>
  <si>
    <t>Leroy</t>
  </si>
  <si>
    <t>Liza</t>
  </si>
  <si>
    <t>Lorna</t>
  </si>
  <si>
    <t>Lula</t>
  </si>
  <si>
    <t>Mamie</t>
  </si>
  <si>
    <t>Marge</t>
  </si>
  <si>
    <t>Mathilda</t>
  </si>
  <si>
    <t>Mauro</t>
  </si>
  <si>
    <t>Micha</t>
  </si>
  <si>
    <t>Nathan</t>
  </si>
  <si>
    <t>Nerissa</t>
  </si>
  <si>
    <t>Pete</t>
  </si>
  <si>
    <t>Rafaela</t>
  </si>
  <si>
    <t>Rashida</t>
  </si>
  <si>
    <t>Raylene</t>
  </si>
  <si>
    <t>Reyna</t>
  </si>
  <si>
    <t>Roberto</t>
  </si>
  <si>
    <t>Roland</t>
  </si>
  <si>
    <t>Ronnie</t>
  </si>
  <si>
    <t>Roselee</t>
  </si>
  <si>
    <t>Sharell</t>
  </si>
  <si>
    <t>Sherwood</t>
  </si>
  <si>
    <t>Simon</t>
  </si>
  <si>
    <t>Sindy</t>
  </si>
  <si>
    <t>Stacy</t>
  </si>
  <si>
    <t>Stephaine</t>
  </si>
  <si>
    <t>Tena</t>
  </si>
  <si>
    <t>Tyra</t>
  </si>
  <si>
    <t>Ulysses</t>
  </si>
  <si>
    <t>Zita</t>
  </si>
  <si>
    <t>DIRECTORY</t>
  </si>
  <si>
    <t>Phone</t>
  </si>
  <si>
    <t>#</t>
  </si>
  <si>
    <t>137-507-7766</t>
  </si>
  <si>
    <t>923-621-7384</t>
  </si>
  <si>
    <t>719-285-8852</t>
  </si>
  <si>
    <t>678-596-7790</t>
  </si>
  <si>
    <t>142-147-8556</t>
  </si>
  <si>
    <t>545-965-7676</t>
  </si>
  <si>
    <t>209-930-2165</t>
  </si>
  <si>
    <t>710-821-6178</t>
  </si>
  <si>
    <t>804-604-7798</t>
  </si>
  <si>
    <t>688-627-1934</t>
  </si>
  <si>
    <t>853-581-5863</t>
  </si>
  <si>
    <t>145-603-2778</t>
  </si>
  <si>
    <t>299-919-5601</t>
  </si>
  <si>
    <t>783-509-5243</t>
  </si>
  <si>
    <t>205-455-7060</t>
  </si>
  <si>
    <t>892-363-0722</t>
  </si>
  <si>
    <t>164-811-5820</t>
  </si>
  <si>
    <t>388-222-3406</t>
  </si>
  <si>
    <t>327-963-1324</t>
  </si>
  <si>
    <t>418-605-9811</t>
  </si>
  <si>
    <t>345-186-6537</t>
  </si>
  <si>
    <t>358-094-3062</t>
  </si>
  <si>
    <t>186-449-6526</t>
  </si>
  <si>
    <t>452-569-7058</t>
  </si>
  <si>
    <t>136-323-8416</t>
  </si>
  <si>
    <t>471-647-2390</t>
  </si>
  <si>
    <t>692-996-3841</t>
  </si>
  <si>
    <t>239-836-2872</t>
  </si>
  <si>
    <t>916-991-0803</t>
  </si>
  <si>
    <t>160-441-5093</t>
  </si>
  <si>
    <t>769-173-1675</t>
  </si>
  <si>
    <t>281-663-2526</t>
  </si>
  <si>
    <t>702-366-4117</t>
  </si>
  <si>
    <t>209-410-9591</t>
  </si>
  <si>
    <t>665-030-9362</t>
  </si>
  <si>
    <t>224-491-2824</t>
  </si>
  <si>
    <t>722-281-0176</t>
  </si>
  <si>
    <t>160-197-1362</t>
  </si>
  <si>
    <t>374-433-5430</t>
  </si>
  <si>
    <t>819-909-3865</t>
  </si>
  <si>
    <t>575-309-4087</t>
  </si>
  <si>
    <t>798-451-1720</t>
  </si>
  <si>
    <t>980-222-0047</t>
  </si>
  <si>
    <t>911-286-9100</t>
  </si>
  <si>
    <t>957-527-1422</t>
  </si>
  <si>
    <t>256-105-8706</t>
  </si>
  <si>
    <t>220-124-1599</t>
  </si>
  <si>
    <t>550-876-2423</t>
  </si>
  <si>
    <t>286-166-8339</t>
  </si>
  <si>
    <t>184-030-8050</t>
  </si>
  <si>
    <t>222-878-7218</t>
  </si>
  <si>
    <t>798-349-9576</t>
  </si>
  <si>
    <t>553-315-0479</t>
  </si>
  <si>
    <t>243-317-3233</t>
  </si>
  <si>
    <t>187-900-4834</t>
  </si>
  <si>
    <t>384-846-1627</t>
  </si>
  <si>
    <t>533-095-7390</t>
  </si>
  <si>
    <t>916-075-2110</t>
  </si>
  <si>
    <t>774-459-4991</t>
  </si>
  <si>
    <t>509-426-3397</t>
  </si>
  <si>
    <t>655-463-7512</t>
  </si>
  <si>
    <t>041-070-2183</t>
  </si>
  <si>
    <t>920-533-7313</t>
  </si>
  <si>
    <t>213-007-7630</t>
  </si>
  <si>
    <t>609-952-7391</t>
  </si>
  <si>
    <t>014-269-0421</t>
  </si>
  <si>
    <t>066-674-0338</t>
  </si>
  <si>
    <t>528-861-8204</t>
  </si>
  <si>
    <t>002-209-1008</t>
  </si>
  <si>
    <t>523-311-8891</t>
  </si>
  <si>
    <t>123-731-8462</t>
  </si>
  <si>
    <t>760-512-5645</t>
  </si>
  <si>
    <t>540-239-6312</t>
  </si>
  <si>
    <t>969-098-5135</t>
  </si>
  <si>
    <t>632-122-2854</t>
  </si>
  <si>
    <t>636-800-5884</t>
  </si>
  <si>
    <t>314-705-5899</t>
  </si>
  <si>
    <t>380-402-4811</t>
  </si>
  <si>
    <t>662-440-9250</t>
  </si>
  <si>
    <t>838-021-8246</t>
  </si>
  <si>
    <t>523-261-9918</t>
  </si>
  <si>
    <t>240-193-7965</t>
  </si>
  <si>
    <t>423-581-0384</t>
  </si>
  <si>
    <t>000-983-1027</t>
  </si>
  <si>
    <t>082-839-4198</t>
  </si>
  <si>
    <t>821-404-1514</t>
  </si>
  <si>
    <t>782-871-0722</t>
  </si>
  <si>
    <t>802-067-0669</t>
  </si>
  <si>
    <t>919-962-8314</t>
  </si>
  <si>
    <t>062-732-4730</t>
  </si>
  <si>
    <t>628-469-1582</t>
  </si>
  <si>
    <t>555-522-6118</t>
  </si>
  <si>
    <t>516-575-6371</t>
  </si>
  <si>
    <t>412-580-9902</t>
  </si>
  <si>
    <t>277-814-0090</t>
  </si>
  <si>
    <t>858-649-2253</t>
  </si>
  <si>
    <t>295-556-1988</t>
  </si>
  <si>
    <t>810-950-3756</t>
  </si>
  <si>
    <t>• Conditional Formatting highlights every other row</t>
  </si>
  <si>
    <t>• Change the # at the start of each column</t>
  </si>
  <si>
    <t>When customizing:</t>
  </si>
  <si>
    <t>• The # columns can be hidden, but they are required</t>
  </si>
  <si>
    <t>• Copy and Paste rows to add more pages to the directory</t>
  </si>
  <si>
    <t>• Adjust row heights and font sizes to fit more on a page</t>
  </si>
  <si>
    <t>• Use Page Break Preview to help control printing</t>
  </si>
  <si>
    <t>Notes / Instructions:</t>
  </si>
  <si>
    <t>Private</t>
  </si>
  <si>
    <t>X</t>
  </si>
  <si>
    <t>Filter</t>
  </si>
  <si>
    <t>Row</t>
  </si>
  <si>
    <t>Email</t>
  </si>
  <si>
    <t>← Use drop-down arrows to Sort and Filter</t>
  </si>
  <si>
    <t>• Read the cell comments in the Filter and Row headings</t>
  </si>
  <si>
    <t>• Place an "X" in the Private column to aid in filtering</t>
  </si>
  <si>
    <t>• You can add and delete columns as needed</t>
  </si>
  <si>
    <t>• Do not delete the Row, Name, Filter, or Phone columns.</t>
  </si>
  <si>
    <t>• Sample names and phone numbers are fake/random</t>
  </si>
  <si>
    <t>About This Worksheet:</t>
  </si>
  <si>
    <t>• Uses the OFFSET function to reference the Data worksheet</t>
  </si>
  <si>
    <t>• Filtered rows in the Data worksheet appear as blanks</t>
  </si>
  <si>
    <t>• Uses an INDEX-MATCH lookup formula to look up</t>
  </si>
  <si>
    <t>Phone List Template</t>
  </si>
  <si>
    <t>© 2019 Vertex42 LLC</t>
  </si>
  <si>
    <t>https://www.vertex42.com/ExcelTemplates/phone-list-template.html</t>
  </si>
  <si>
    <t>This spreadsheet, including all worksheets and associated content is a copyrighted work under the United States and other copyright laws.</t>
  </si>
  <si>
    <t>License Agreement</t>
  </si>
  <si>
    <t>Do not delete this worksheet</t>
  </si>
  <si>
    <t>DATA SOURCE</t>
  </si>
  <si>
    <t>the Name and Phone based on the Row #</t>
  </si>
  <si>
    <t>• Sort/remove/add names in the Data worksheet</t>
  </si>
  <si>
    <t>• Filtered rows in the Data worksheet are skipped</t>
  </si>
  <si>
    <t>2-Column Phone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</si>
</sst>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31" x14ac:knownFonts="1">
    <font>
      <sz val="10"/>
      <name val="Arial"/>
      <family val="2"/>
      <scheme val="minor"/>
    </font>
    <font>
      <sz val="8"/>
      <name val="Arial"/>
      <family val="2"/>
    </font>
    <font>
      <u/>
      <sz val="10"/>
      <color indexed="12"/>
      <name val="Arial"/>
      <family val="2"/>
    </font>
    <font>
      <sz val="10"/>
      <name val="Arial"/>
      <family val="2"/>
      <scheme val="minor"/>
    </font>
    <font>
      <b/>
      <sz val="12"/>
      <name val="Arial"/>
      <family val="2"/>
      <scheme val="minor"/>
    </font>
    <font>
      <sz val="10"/>
      <color indexed="9"/>
      <name val="Arial"/>
      <family val="2"/>
      <scheme val="minor"/>
    </font>
    <font>
      <sz val="8"/>
      <name val="Arial"/>
      <family val="2"/>
      <scheme val="minor"/>
    </font>
    <font>
      <i/>
      <sz val="10"/>
      <name val="Arial"/>
      <family val="2"/>
      <scheme val="minor"/>
    </font>
    <font>
      <u/>
      <sz val="10"/>
      <color indexed="12"/>
      <name val="Arial"/>
      <family val="2"/>
      <scheme val="minor"/>
    </font>
    <font>
      <b/>
      <sz val="10"/>
      <name val="Arial"/>
      <family val="2"/>
      <scheme val="minor"/>
    </font>
    <font>
      <sz val="10"/>
      <name val="Arial"/>
      <family val="1"/>
      <scheme val="major"/>
    </font>
    <font>
      <b/>
      <sz val="12"/>
      <name val="Arial"/>
      <family val="1"/>
      <scheme val="major"/>
    </font>
    <font>
      <sz val="10"/>
      <name val="Arial"/>
      <family val="2"/>
    </font>
    <font>
      <sz val="12"/>
      <name val="Arial"/>
      <family val="2"/>
    </font>
    <font>
      <b/>
      <sz val="12"/>
      <name val="Arial"/>
      <family val="2"/>
    </font>
    <font>
      <u/>
      <sz val="12"/>
      <color indexed="12"/>
      <name val="Arial"/>
      <family val="2"/>
    </font>
    <font>
      <b/>
      <sz val="11"/>
      <name val="Arial"/>
      <family val="1"/>
      <scheme val="major"/>
    </font>
    <font>
      <sz val="11"/>
      <name val="Arial"/>
      <family val="2"/>
    </font>
    <font>
      <sz val="28"/>
      <color theme="4"/>
      <name val="Arial"/>
      <family val="2"/>
      <scheme val="major"/>
    </font>
    <font>
      <b/>
      <sz val="11"/>
      <color theme="0"/>
      <name val="Arial"/>
      <family val="1"/>
      <scheme val="major"/>
    </font>
    <font>
      <b/>
      <sz val="10"/>
      <color theme="4"/>
      <name val="Arial"/>
      <family val="2"/>
      <scheme val="minor"/>
    </font>
    <font>
      <sz val="10"/>
      <color theme="4"/>
      <name val="Arial"/>
      <family val="2"/>
      <scheme val="minor"/>
    </font>
    <font>
      <sz val="10"/>
      <color theme="4" tint="-0.249977111117893"/>
      <name val="Arial"/>
      <family val="2"/>
      <scheme val="minor"/>
    </font>
    <font>
      <sz val="9"/>
      <color indexed="81"/>
      <name val="Tahoma"/>
      <family val="2"/>
    </font>
    <font>
      <b/>
      <sz val="9"/>
      <color indexed="81"/>
      <name val="Tahoma"/>
      <family val="2"/>
    </font>
    <font>
      <sz val="11"/>
      <name val="Arial"/>
      <family val="2"/>
      <scheme val="minor"/>
    </font>
    <font>
      <b/>
      <sz val="18"/>
      <color theme="0"/>
      <name val="Arial"/>
      <family val="2"/>
    </font>
    <font>
      <sz val="18"/>
      <color theme="0"/>
      <name val="Arial"/>
      <family val="2"/>
    </font>
    <font>
      <sz val="12"/>
      <color theme="1"/>
      <name val="Arial"/>
      <family val="2"/>
    </font>
    <font>
      <sz val="12"/>
      <name val="Arial"/>
      <family val="2"/>
      <scheme val="minor"/>
    </font>
    <font>
      <sz val="14"/>
      <name val="Arial"/>
      <family val="2"/>
      <scheme val="minor"/>
    </font>
  </fonts>
  <fills count="7">
    <fill>
      <patternFill patternType="none"/>
    </fill>
    <fill>
      <patternFill patternType="gray125"/>
    </fill>
    <fill>
      <patternFill patternType="solid">
        <fgColor theme="4"/>
        <bgColor theme="4"/>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style="thin">
        <color indexed="23"/>
      </left>
      <right/>
      <top style="thin">
        <color indexed="23"/>
      </top>
      <bottom/>
      <diagonal/>
    </border>
    <border>
      <left/>
      <right/>
      <top style="thin">
        <color theme="4" tint="0.39997558519241921"/>
      </top>
      <bottom style="thin">
        <color indexed="64"/>
      </bottom>
      <diagonal/>
    </border>
    <border>
      <left/>
      <right/>
      <top/>
      <bottom style="thin">
        <color rgb="FF3464AB"/>
      </bottom>
      <diagonal/>
    </border>
  </borders>
  <cellStyleXfs count="3">
    <xf numFmtId="0" fontId="0" fillId="0" borderId="0"/>
    <xf numFmtId="0" fontId="2" fillId="0" borderId="0" applyNumberFormat="0" applyFill="0" applyBorder="0" applyAlignment="0" applyProtection="0">
      <alignment vertical="top"/>
      <protection locked="0"/>
    </xf>
    <xf numFmtId="0" fontId="25" fillId="0" borderId="0"/>
  </cellStyleXfs>
  <cellXfs count="53">
    <xf numFmtId="0" fontId="0" fillId="0" borderId="0" xfId="0"/>
    <xf numFmtId="0" fontId="3" fillId="0" borderId="0" xfId="0" applyFont="1"/>
    <xf numFmtId="0" fontId="4" fillId="0" borderId="0" xfId="0" applyFont="1" applyAlignment="1">
      <alignment horizontal="left"/>
    </xf>
    <xf numFmtId="0" fontId="6" fillId="0" borderId="0" xfId="0" applyFont="1" applyFill="1" applyAlignment="1">
      <alignment horizontal="left"/>
    </xf>
    <xf numFmtId="0" fontId="7" fillId="0" borderId="0" xfId="0" applyFont="1" applyBorder="1" applyAlignment="1">
      <alignment horizontal="right"/>
    </xf>
    <xf numFmtId="0" fontId="8" fillId="0" borderId="0" xfId="1" applyFont="1" applyAlignment="1" applyProtection="1"/>
    <xf numFmtId="0" fontId="5" fillId="0" borderId="0" xfId="0" applyFont="1"/>
    <xf numFmtId="0" fontId="10" fillId="0" borderId="0" xfId="0" applyFont="1"/>
    <xf numFmtId="0" fontId="11" fillId="0" borderId="0" xfId="0" applyFont="1" applyAlignment="1">
      <alignment horizontal="left"/>
    </xf>
    <xf numFmtId="0" fontId="16" fillId="0" borderId="2" xfId="0" applyFont="1" applyFill="1" applyBorder="1" applyAlignment="1">
      <alignment horizontal="center" vertical="top" wrapText="1"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164" fontId="3" fillId="0" borderId="1" xfId="0" applyNumberFormat="1" applyFont="1" applyBorder="1" applyAlignment="1">
      <alignment horizontal="center" vertical="center" shrinkToFit="1"/>
    </xf>
    <xf numFmtId="0" fontId="3" fillId="0" borderId="4" xfId="0" applyFont="1" applyBorder="1" applyAlignment="1">
      <alignment horizontal="left" vertical="center" shrinkToFit="1"/>
    </xf>
    <xf numFmtId="164" fontId="8" fillId="0" borderId="1" xfId="1" applyNumberFormat="1" applyFont="1" applyBorder="1" applyAlignment="1" applyProtection="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164" fontId="8" fillId="0" borderId="3" xfId="1" applyNumberFormat="1" applyFont="1" applyBorder="1" applyAlignment="1" applyProtection="1">
      <alignment horizontal="center" vertical="center" shrinkToFit="1"/>
    </xf>
    <xf numFmtId="0" fontId="3" fillId="0" borderId="5" xfId="0" applyFont="1" applyBorder="1" applyAlignment="1">
      <alignment horizontal="left" vertical="center" shrinkToFit="1"/>
    </xf>
    <xf numFmtId="0" fontId="18" fillId="0" borderId="0" xfId="0" applyFont="1" applyAlignment="1">
      <alignment horizontal="left"/>
    </xf>
    <xf numFmtId="0" fontId="0" fillId="0" borderId="0" xfId="0" applyAlignment="1">
      <alignment vertical="center"/>
    </xf>
    <xf numFmtId="0" fontId="19" fillId="2" borderId="6" xfId="0" applyFont="1" applyFill="1" applyBorder="1" applyAlignment="1">
      <alignment horizontal="center" vertical="center" wrapText="1" shrinkToFit="1"/>
    </xf>
    <xf numFmtId="0" fontId="19" fillId="2" borderId="6" xfId="0" applyFont="1" applyFill="1" applyBorder="1" applyAlignment="1">
      <alignment horizontal="left" vertical="center" wrapText="1" shrinkToFit="1"/>
    </xf>
    <xf numFmtId="0" fontId="0" fillId="3" borderId="0" xfId="0" applyFill="1" applyAlignment="1">
      <alignment horizontal="center" vertical="center"/>
    </xf>
    <xf numFmtId="0" fontId="9" fillId="0" borderId="0" xfId="0" applyFont="1" applyAlignment="1">
      <alignment vertical="center"/>
    </xf>
    <xf numFmtId="0" fontId="20" fillId="0" borderId="0" xfId="0" applyFont="1" applyAlignment="1">
      <alignment horizontal="right" vertical="center"/>
    </xf>
    <xf numFmtId="0" fontId="16" fillId="0" borderId="2" xfId="0" applyFont="1" applyFill="1" applyBorder="1" applyAlignment="1">
      <alignment horizontal="left" vertical="top" wrapText="1" shrinkToFit="1"/>
    </xf>
    <xf numFmtId="165" fontId="0" fillId="3" borderId="0" xfId="0" applyNumberFormat="1" applyFill="1"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xf numFmtId="0" fontId="22" fillId="0" borderId="0" xfId="0" applyFont="1" applyAlignment="1">
      <alignment vertical="center"/>
    </xf>
    <xf numFmtId="0" fontId="2" fillId="0" borderId="0" xfId="1" applyAlignment="1" applyProtection="1"/>
    <xf numFmtId="0" fontId="26" fillId="4" borderId="7" xfId="2" applyFont="1" applyFill="1" applyBorder="1" applyAlignment="1">
      <alignment horizontal="left" vertical="center" indent="1"/>
    </xf>
    <xf numFmtId="0" fontId="26" fillId="4" borderId="7" xfId="2" applyFont="1" applyFill="1" applyBorder="1" applyAlignment="1">
      <alignment horizontal="left" vertical="center"/>
    </xf>
    <xf numFmtId="0" fontId="27" fillId="4" borderId="7" xfId="2" applyFont="1" applyFill="1" applyBorder="1" applyAlignment="1">
      <alignment vertical="center"/>
    </xf>
    <xf numFmtId="0" fontId="25" fillId="0" borderId="0" xfId="2"/>
    <xf numFmtId="0" fontId="12" fillId="5" borderId="0" xfId="2" applyFont="1" applyFill="1"/>
    <xf numFmtId="0" fontId="13" fillId="5" borderId="0" xfId="2" applyFont="1" applyFill="1" applyAlignment="1">
      <alignment horizontal="left" wrapText="1" indent="1"/>
    </xf>
    <xf numFmtId="0" fontId="17" fillId="5" borderId="0" xfId="2" applyFont="1" applyFill="1"/>
    <xf numFmtId="0" fontId="13" fillId="5" borderId="0" xfId="2" applyFont="1" applyFill="1"/>
    <xf numFmtId="0" fontId="2" fillId="5" borderId="0" xfId="1" applyFill="1" applyAlignment="1" applyProtection="1">
      <alignment horizontal="left" wrapText="1"/>
    </xf>
    <xf numFmtId="0" fontId="13" fillId="5" borderId="0" xfId="2" applyFont="1" applyFill="1" applyAlignment="1">
      <alignment horizontal="left" wrapText="1"/>
    </xf>
    <xf numFmtId="0" fontId="14" fillId="5" borderId="0" xfId="2" applyFont="1" applyFill="1" applyAlignment="1">
      <alignment horizontal="left" wrapText="1"/>
    </xf>
    <xf numFmtId="0" fontId="15" fillId="5" borderId="0" xfId="1" applyFont="1" applyFill="1" applyAlignment="1" applyProtection="1">
      <alignment horizontal="left" wrapText="1"/>
    </xf>
    <xf numFmtId="0" fontId="13" fillId="5" borderId="0" xfId="2" applyFont="1" applyFill="1" applyAlignment="1">
      <alignment horizontal="left"/>
    </xf>
    <xf numFmtId="0" fontId="28" fillId="5" borderId="0" xfId="2" applyFont="1" applyFill="1" applyAlignment="1">
      <alignment horizontal="left" wrapText="1"/>
    </xf>
    <xf numFmtId="0" fontId="12" fillId="0" borderId="0" xfId="2" applyFont="1"/>
    <xf numFmtId="0" fontId="29" fillId="0" borderId="0" xfId="0" applyFont="1" applyAlignment="1">
      <alignment vertical="center"/>
    </xf>
    <xf numFmtId="0" fontId="30" fillId="0" borderId="0" xfId="0" applyFont="1" applyAlignment="1">
      <alignment vertical="center"/>
    </xf>
    <xf numFmtId="0" fontId="29" fillId="0" borderId="0" xfId="0" applyFont="1"/>
    <xf numFmtId="0" fontId="3" fillId="6" borderId="1" xfId="0" applyFont="1" applyFill="1" applyBorder="1" applyAlignment="1">
      <alignment horizontal="center" vertical="center" shrinkToFit="1"/>
    </xf>
    <xf numFmtId="0" fontId="3" fillId="6" borderId="3" xfId="0" applyFont="1" applyFill="1" applyBorder="1" applyAlignment="1">
      <alignment horizontal="center" vertical="center" shrinkToFit="1"/>
    </xf>
  </cellXfs>
  <cellStyles count="3">
    <cellStyle name="Hyperlink" xfId="1" builtinId="8"/>
    <cellStyle name="Normal" xfId="0" builtinId="0" customBuiltin="1"/>
    <cellStyle name="Normal 2" xfId="2" xr:uid="{6BF23E12-1380-4A01-B0B7-4528EB96A875}"/>
  </cellStyles>
  <dxfs count="16">
    <dxf>
      <font>
        <b val="0"/>
        <i val="0"/>
        <strike val="0"/>
        <condense val="0"/>
        <extend val="0"/>
        <outline val="0"/>
        <shadow val="0"/>
        <u val="none"/>
        <vertAlign val="baseline"/>
        <sz val="10"/>
        <color auto="1"/>
        <name val="Arial"/>
        <scheme val="minor"/>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scheme val="minor"/>
      </font>
      <alignment horizontal="left"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family val="2"/>
        <scheme val="minor"/>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scheme val="minor"/>
      </font>
      <alignment horizontal="center"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family val="2"/>
        <scheme val="minor"/>
      </font>
      <numFmt numFmtId="0" formatCode="General"/>
      <alignment horizontal="left"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scheme val="minor"/>
      </font>
      <alignment horizontal="left" vertical="center" textRotation="0" wrapText="0" indent="0" justifyLastLine="0" shrinkToFit="1" readingOrder="0"/>
      <border diagonalUp="0" diagonalDown="0">
        <left style="thin">
          <color indexed="23"/>
        </left>
        <right/>
        <top style="thin">
          <color indexed="23"/>
        </top>
        <bottom style="thin">
          <color indexed="23"/>
        </bottom>
        <vertical/>
        <horizontal/>
      </border>
    </dxf>
    <dxf>
      <font>
        <b val="0"/>
        <i val="0"/>
        <strike val="0"/>
        <condense val="0"/>
        <extend val="0"/>
        <outline val="0"/>
        <shadow val="0"/>
        <u/>
        <vertAlign val="baseline"/>
        <sz val="10"/>
        <color indexed="12"/>
        <name val="Arial"/>
        <scheme val="minor"/>
      </font>
      <numFmt numFmtId="164" formatCode="m/d/yy;@"/>
      <alignment horizontal="center" vertical="center" textRotation="0" wrapText="0" indent="0" justifyLastLine="0" shrinkToFit="1" readingOrder="0"/>
      <border diagonalUp="0" diagonalDown="0">
        <left style="thin">
          <color indexed="23"/>
        </left>
        <right style="thin">
          <color indexed="23"/>
        </right>
        <top style="thin">
          <color indexed="23"/>
        </top>
        <bottom style="thin">
          <color indexed="23"/>
        </bottom>
        <vertical/>
        <horizontal/>
      </border>
      <protection locked="1" hidden="0"/>
    </dxf>
    <dxf>
      <font>
        <b val="0"/>
        <i val="0"/>
        <strike val="0"/>
        <condense val="0"/>
        <extend val="0"/>
        <outline val="0"/>
        <shadow val="0"/>
        <u val="none"/>
        <vertAlign val="baseline"/>
        <sz val="10"/>
        <color auto="1"/>
        <name val="Arial"/>
        <scheme val="minor"/>
      </font>
      <alignment horizontal="left"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font>
        <b val="0"/>
        <i val="0"/>
        <strike val="0"/>
        <condense val="0"/>
        <extend val="0"/>
        <outline val="0"/>
        <shadow val="0"/>
        <u val="none"/>
        <vertAlign val="baseline"/>
        <sz val="10"/>
        <color auto="1"/>
        <name val="Arial"/>
        <scheme val="minor"/>
      </font>
      <alignment horizontal="left" vertical="center" textRotation="0" wrapText="0" indent="0" justifyLastLine="0" shrinkToFit="1" readingOrder="0"/>
      <border diagonalUp="0" diagonalDown="0" outline="0">
        <left style="thin">
          <color indexed="23"/>
        </left>
        <right style="thin">
          <color indexed="23"/>
        </right>
        <top style="thin">
          <color indexed="23"/>
        </top>
        <bottom style="thin">
          <color indexed="23"/>
        </bottom>
      </border>
    </dxf>
    <dxf>
      <border outline="0">
        <top style="thin">
          <color indexed="23"/>
        </top>
      </border>
    </dxf>
    <dxf>
      <border diagonalUp="0" diagonalDown="0">
        <left/>
        <right/>
        <top/>
        <bottom style="thin">
          <color indexed="23"/>
        </bottom>
      </border>
    </dxf>
    <dxf>
      <font>
        <b val="0"/>
        <i val="0"/>
        <strike val="0"/>
        <condense val="0"/>
        <extend val="0"/>
        <outline val="0"/>
        <shadow val="0"/>
        <u val="none"/>
        <vertAlign val="baseline"/>
        <sz val="10"/>
        <color auto="1"/>
        <name val="Arial"/>
        <scheme val="minor"/>
      </font>
      <alignment horizontal="left" vertical="center" textRotation="0" wrapText="0" indent="0" justifyLastLine="0" shrinkToFit="1" readingOrder="0"/>
    </dxf>
    <dxf>
      <border outline="0">
        <bottom style="thin">
          <color indexed="64"/>
        </bottom>
      </border>
    </dxf>
    <dxf>
      <font>
        <b/>
        <i val="0"/>
        <strike val="0"/>
        <condense val="0"/>
        <extend val="0"/>
        <outline val="0"/>
        <shadow val="0"/>
        <u val="none"/>
        <vertAlign val="baseline"/>
        <sz val="11"/>
        <color auto="1"/>
        <name val="Arial"/>
        <scheme val="major"/>
      </font>
      <fill>
        <patternFill patternType="none">
          <fgColor auto="1"/>
          <bgColor auto="1"/>
        </patternFill>
      </fill>
      <alignment horizontal="center" vertical="top" textRotation="0" wrapText="1" indent="0" justifyLastLine="0" shrinkToFit="1" readingOrder="0"/>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197168</xdr:rowOff>
    </xdr:from>
    <xdr:to>
      <xdr:col>10</xdr:col>
      <xdr:colOff>1790700</xdr:colOff>
      <xdr:row>1</xdr:row>
      <xdr:rowOff>161925</xdr:rowOff>
    </xdr:to>
    <xdr:pic>
      <xdr:nvPicPr>
        <xdr:cNvPr id="2" name="Picture 1">
          <a:extLst>
            <a:ext uri="{FF2B5EF4-FFF2-40B4-BE49-F238E27FC236}">
              <a16:creationId xmlns:a16="http://schemas.microsoft.com/office/drawing/2014/main" id="{DD0A3A62-9D6B-4942-9537-5FED3D738D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197168"/>
          <a:ext cx="1790700" cy="402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225743</xdr:rowOff>
    </xdr:from>
    <xdr:to>
      <xdr:col>10</xdr:col>
      <xdr:colOff>1790700</xdr:colOff>
      <xdr:row>2</xdr:row>
      <xdr:rowOff>0</xdr:rowOff>
    </xdr:to>
    <xdr:pic>
      <xdr:nvPicPr>
        <xdr:cNvPr id="2" name="Picture 1">
          <a:extLst>
            <a:ext uri="{FF2B5EF4-FFF2-40B4-BE49-F238E27FC236}">
              <a16:creationId xmlns:a16="http://schemas.microsoft.com/office/drawing/2014/main" id="{22466647-FA92-4FDD-A030-DC5388ABB6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25743"/>
          <a:ext cx="1790700" cy="402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93107</xdr:rowOff>
    </xdr:from>
    <xdr:to>
      <xdr:col>11</xdr:col>
      <xdr:colOff>923925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725" y="93107"/>
          <a:ext cx="1533525" cy="345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22715AA4-7823-4A42-8136-C491F9EECA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actList" displayName="ContactList" ref="A4:I102" totalsRowShown="0" headerRowDxfId="13" dataDxfId="11" headerRowBorderDxfId="12" tableBorderDxfId="10" totalsRowBorderDxfId="9">
  <autoFilter ref="A4:I102" xr:uid="{00000000-0009-0000-0100-000001000000}"/>
  <sortState xmlns:xlrd2="http://schemas.microsoft.com/office/spreadsheetml/2017/richdata2" ref="A6:I102">
    <sortCondition ref="D4:D102"/>
  </sortState>
  <tableColumns count="9">
    <tableColumn id="1" xr3:uid="{00000000-0010-0000-0000-000001000000}" name="Row" dataDxfId="0">
      <calculatedColumnFormula>SUBTOTAL(103,$D$4:D5)-1</calculatedColumnFormula>
    </tableColumn>
    <tableColumn id="2" xr3:uid="{00000000-0010-0000-0000-000002000000}" name="Last Name" dataDxfId="1"/>
    <tableColumn id="3" xr3:uid="{00000000-0010-0000-0000-000003000000}" name="First Name" dataDxfId="8"/>
    <tableColumn id="16" xr3:uid="{C978B244-25C8-4A27-96C5-EC976D34370A}" name="Name" dataDxfId="4">
      <calculatedColumnFormula>ContactList[[#This Row],[First Name]]&amp;", "&amp;ContactList[[#This Row],[Last Name]]</calculatedColumnFormula>
    </tableColumn>
    <tableColumn id="17" xr3:uid="{DA30FCF0-78B5-4EF1-A528-502633F9D2A3}" name="Filter" dataDxfId="2">
      <calculatedColumnFormula>SUBTOTAL(103,ContactList[[#This Row],[Name]])</calculatedColumnFormula>
    </tableColumn>
    <tableColumn id="4" xr3:uid="{00000000-0010-0000-0000-000004000000}" name="Private" dataDxfId="3"/>
    <tableColumn id="5" xr3:uid="{00000000-0010-0000-0000-000005000000}" name="Phone" dataDxfId="7"/>
    <tableColumn id="6" xr3:uid="{00000000-0010-0000-0000-000006000000}" name="Email" dataDxfId="6" dataCellStyle="Hyperlink"/>
    <tableColumn id="14" xr3:uid="{00000000-0010-0000-0000-00000E000000}" name="Notes" dataDxfId="5"/>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2-column-phone-list.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2-column-phone-lis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contact-list.html"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phone-list-templat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0D429-6523-45C0-9EF3-6DD773E771A5}">
  <sheetPr>
    <pageSetUpPr fitToPage="1"/>
  </sheetPr>
  <dimension ref="A1:K107"/>
  <sheetViews>
    <sheetView showGridLines="0" tabSelected="1" workbookViewId="0"/>
  </sheetViews>
  <sheetFormatPr defaultRowHeight="12.75" x14ac:dyDescent="0.2"/>
  <cols>
    <col min="1" max="1" width="3.140625" customWidth="1"/>
    <col min="2" max="2" width="4.7109375" customWidth="1"/>
    <col min="3" max="3" width="28.140625" customWidth="1"/>
    <col min="4" max="4" width="16.5703125" customWidth="1"/>
    <col min="5" max="5" width="7.42578125" customWidth="1"/>
    <col min="6" max="6" width="4.85546875" customWidth="1"/>
    <col min="7" max="7" width="28.140625" customWidth="1"/>
    <col min="8" max="8" width="16.5703125" customWidth="1"/>
    <col min="9" max="9" width="2.7109375" customWidth="1"/>
    <col min="11" max="11" width="29.140625" customWidth="1"/>
  </cols>
  <sheetData>
    <row r="1" spans="1:11" ht="34.5" x14ac:dyDescent="0.45">
      <c r="A1" s="19" t="s">
        <v>206</v>
      </c>
      <c r="F1" s="31"/>
      <c r="G1" s="31"/>
      <c r="H1" s="31"/>
    </row>
    <row r="2" spans="1:11" ht="15" x14ac:dyDescent="0.2">
      <c r="A2" s="50"/>
    </row>
    <row r="3" spans="1:11" s="20" customFormat="1" ht="18" x14ac:dyDescent="0.2">
      <c r="A3" s="49"/>
      <c r="B3" s="21" t="s">
        <v>208</v>
      </c>
      <c r="C3" s="22" t="s">
        <v>5</v>
      </c>
      <c r="D3" s="22" t="s">
        <v>207</v>
      </c>
      <c r="F3" s="21" t="s">
        <v>208</v>
      </c>
      <c r="G3" s="22" t="s">
        <v>5</v>
      </c>
      <c r="H3" s="22" t="s">
        <v>207</v>
      </c>
      <c r="K3" s="32" t="s">
        <v>330</v>
      </c>
    </row>
    <row r="4" spans="1:11" s="20" customFormat="1" ht="15" x14ac:dyDescent="0.2">
      <c r="A4" s="48"/>
      <c r="B4" s="23">
        <v>1</v>
      </c>
      <c r="C4" s="27" t="str">
        <f ca="1">IF(OFFSET(Data!$E$4,B4,0)=0,"",OFFSET(Data!$D$4,B4,0))</f>
        <v>Acuna, Gerardo</v>
      </c>
      <c r="D4" s="27" t="str">
        <f ca="1">IF(OFFSET(ContactList[[#Headers],[Filter]],DirectoryA!B4,0)=0,"",OFFSET(ContactList[[#Headers],[Phone]],DirectoryA!B4,0))</f>
        <v>575-309-4087</v>
      </c>
      <c r="F4" s="23">
        <f>B53+1</f>
        <v>51</v>
      </c>
      <c r="G4" s="27" t="str">
        <f ca="1">IF(OFFSET(ContactList[[#Headers],[Filter]],F4,0)=0,"",OFFSET(ContactList[[#Headers],[Name]],F4,0))</f>
        <v>Mccullar, Florrie</v>
      </c>
      <c r="H4" s="27" t="str">
        <f ca="1">IF(OFFSET(ContactList[[#Headers],[Filter]],DirectoryA!F4,0)=0,"",OFFSET(ContactList[[#Headers],[Phone]],DirectoryA!F4,0))</f>
        <v>160-197-1362</v>
      </c>
      <c r="K4" s="3" t="s">
        <v>331</v>
      </c>
    </row>
    <row r="5" spans="1:11" s="20" customFormat="1" ht="15" x14ac:dyDescent="0.2">
      <c r="A5" s="48"/>
      <c r="B5" s="23">
        <f t="shared" ref="B5:B36" si="0">cellAbove+1</f>
        <v>2</v>
      </c>
      <c r="C5" s="27" t="str">
        <f ca="1">IF(OFFSET(Data!$E$4,B5,0)=0,"",OFFSET(Data!$D$4,B5,0))</f>
        <v>Arguello, Daniel</v>
      </c>
      <c r="D5" s="27" t="str">
        <f ca="1">IF(OFFSET(ContactList[[#Headers],[Filter]],DirectoryA!B5,0)=0,"",OFFSET(ContactList[[#Headers],[Phone]],DirectoryA!B5,0))</f>
        <v>692-996-3841</v>
      </c>
      <c r="F5" s="23">
        <f t="shared" ref="F5:F36" si="1">cellAbove+1</f>
        <v>52</v>
      </c>
      <c r="G5" s="27" t="str">
        <f ca="1">IF(OFFSET(ContactList[[#Headers],[Filter]],F5,0)=0,"",OFFSET(ContactList[[#Headers],[Name]],F5,0))</f>
        <v>Mckenny, Desiree</v>
      </c>
      <c r="H5" s="27" t="str">
        <f ca="1">IF(OFFSET(ContactList[[#Headers],[Filter]],DirectoryA!F5,0)=0,"",OFFSET(ContactList[[#Headers],[Phone]],DirectoryA!F5,0))</f>
        <v>769-173-1675</v>
      </c>
      <c r="K5" s="28"/>
    </row>
    <row r="6" spans="1:11" s="20" customFormat="1" ht="15" x14ac:dyDescent="0.2">
      <c r="A6" s="48"/>
      <c r="B6" s="23">
        <f t="shared" si="0"/>
        <v>3</v>
      </c>
      <c r="C6" s="27" t="str">
        <f ca="1">IF(OFFSET(Data!$E$4,B6,0)=0,"",OFFSET(Data!$D$4,B6,0))</f>
        <v>Ascher, Bettie</v>
      </c>
      <c r="D6" s="27" t="str">
        <f ca="1">IF(OFFSET(ContactList[[#Headers],[Filter]],DirectoryA!B6,0)=0,"",OFFSET(ContactList[[#Headers],[Phone]],DirectoryA!B6,0))</f>
        <v>145-603-2778</v>
      </c>
      <c r="F6" s="23">
        <f t="shared" si="1"/>
        <v>53</v>
      </c>
      <c r="G6" s="27" t="str">
        <f ca="1">IF(OFFSET(ContactList[[#Headers],[Filter]],F6,0)=0,"",OFFSET(ContactList[[#Headers],[Name]],F6,0))</f>
        <v>Mckernan, Elina</v>
      </c>
      <c r="H6" s="27" t="str">
        <f ca="1">IF(OFFSET(ContactList[[#Headers],[Filter]],DirectoryA!F6,0)=0,"",OFFSET(ContactList[[#Headers],[Phone]],DirectoryA!F6,0))</f>
        <v>665-030-9362</v>
      </c>
      <c r="K6" s="29" t="s">
        <v>326</v>
      </c>
    </row>
    <row r="7" spans="1:11" s="20" customFormat="1" ht="15" x14ac:dyDescent="0.2">
      <c r="A7" s="48"/>
      <c r="B7" s="23">
        <f t="shared" si="0"/>
        <v>4</v>
      </c>
      <c r="C7" s="27" t="str">
        <f ca="1">IF(OFFSET(Data!$E$4,B7,0)=0,"",OFFSET(Data!$D$4,B7,0))</f>
        <v>Autin, Raylene</v>
      </c>
      <c r="D7" s="27" t="str">
        <f ca="1">IF(OFFSET(ContactList[[#Headers],[Filter]],DirectoryA!B7,0)=0,"",OFFSET(ContactList[[#Headers],[Phone]],DirectoryA!B7,0))</f>
        <v>423-581-0384</v>
      </c>
      <c r="F7" s="23">
        <f t="shared" si="1"/>
        <v>54</v>
      </c>
      <c r="G7" s="27" t="str">
        <f ca="1">IF(OFFSET(ContactList[[#Headers],[Filter]],F7,0)=0,"",OFFSET(ContactList[[#Headers],[Name]],F7,0))</f>
        <v>Mcwhorter, Blanch</v>
      </c>
      <c r="H7" s="27" t="str">
        <f ca="1">IF(OFFSET(ContactList[[#Headers],[Filter]],DirectoryA!F7,0)=0,"",OFFSET(ContactList[[#Headers],[Phone]],DirectoryA!F7,0))</f>
        <v>783-509-5243</v>
      </c>
      <c r="K7" s="28" t="s">
        <v>327</v>
      </c>
    </row>
    <row r="8" spans="1:11" s="20" customFormat="1" ht="15" x14ac:dyDescent="0.2">
      <c r="A8" s="48"/>
      <c r="B8" s="23">
        <f t="shared" si="0"/>
        <v>5</v>
      </c>
      <c r="C8" s="27" t="str">
        <f ca="1">IF(OFFSET(Data!$E$4,B8,0)=0,"",OFFSET(Data!$D$4,B8,0))</f>
        <v>Barr, Simon</v>
      </c>
      <c r="D8" s="27" t="str">
        <f ca="1">IF(OFFSET(ContactList[[#Headers],[Filter]],DirectoryA!B8,0)=0,"",OFFSET(ContactList[[#Headers],[Phone]],DirectoryA!B8,0))</f>
        <v>628-469-1582</v>
      </c>
      <c r="F8" s="23">
        <f t="shared" si="1"/>
        <v>55</v>
      </c>
      <c r="G8" s="27" t="str">
        <f ca="1">IF(OFFSET(ContactList[[#Headers],[Filter]],F8,0)=0,"",OFFSET(ContactList[[#Headers],[Name]],F8,0))</f>
        <v>Messing, James</v>
      </c>
      <c r="H8" s="27" t="str">
        <f ca="1">IF(OFFSET(ContactList[[#Headers],[Filter]],DirectoryA!F8,0)=0,"",OFFSET(ContactList[[#Headers],[Phone]],DirectoryA!F8,0))</f>
        <v>798-349-9576</v>
      </c>
      <c r="K8" s="28" t="s">
        <v>328</v>
      </c>
    </row>
    <row r="9" spans="1:11" s="20" customFormat="1" ht="15" x14ac:dyDescent="0.2">
      <c r="A9" s="48"/>
      <c r="B9" s="23">
        <f t="shared" si="0"/>
        <v>6</v>
      </c>
      <c r="C9" s="27" t="str">
        <f ca="1">IF(OFFSET(Data!$E$4,B9,0)=0,"",OFFSET(Data!$D$4,B9,0))</f>
        <v>Beene, Leah</v>
      </c>
      <c r="D9" s="27" t="str">
        <f ca="1">IF(OFFSET(ContactList[[#Headers],[Filter]],DirectoryA!B9,0)=0,"",OFFSET(ContactList[[#Headers],[Phone]],DirectoryA!B9,0))</f>
        <v>213-007-7630</v>
      </c>
      <c r="F9" s="23">
        <f t="shared" si="1"/>
        <v>56</v>
      </c>
      <c r="G9" s="27" t="str">
        <f ca="1">IF(OFFSET(ContactList[[#Headers],[Filter]],F9,0)=0,"",OFFSET(ContactList[[#Headers],[Name]],F9,0))</f>
        <v>Mike, Cheryle</v>
      </c>
      <c r="H9" s="27" t="str">
        <f ca="1">IF(OFFSET(ContactList[[#Headers],[Filter]],DirectoryA!F9,0)=0,"",OFFSET(ContactList[[#Headers],[Phone]],DirectoryA!F9,0))</f>
        <v>358-094-3062</v>
      </c>
      <c r="K9" s="28"/>
    </row>
    <row r="10" spans="1:11" s="20" customFormat="1" ht="15" x14ac:dyDescent="0.2">
      <c r="A10" s="48"/>
      <c r="B10" s="23">
        <f t="shared" si="0"/>
        <v>7</v>
      </c>
      <c r="C10" s="27" t="str">
        <f ca="1">IF(OFFSET(Data!$E$4,B10,0)=0,"",OFFSET(Data!$D$4,B10,0))</f>
        <v>Boyster, Mauro</v>
      </c>
      <c r="D10" s="27" t="str">
        <f ca="1">IF(OFFSET(ContactList[[#Headers],[Filter]],DirectoryA!B10,0)=0,"",OFFSET(ContactList[[#Headers],[Phone]],DirectoryA!B10,0))</f>
        <v>632-122-2854</v>
      </c>
      <c r="F10" s="23">
        <f t="shared" si="1"/>
        <v>57</v>
      </c>
      <c r="G10" s="27" t="str">
        <f ca="1">IF(OFFSET(ContactList[[#Headers],[Filter]],F10,0)=0,"",OFFSET(ContactList[[#Headers],[Name]],F10,0))</f>
        <v>Mikels, Arica</v>
      </c>
      <c r="H10" s="27" t="str">
        <f ca="1">IF(OFFSET(ContactList[[#Headers],[Filter]],DirectoryA!F10,0)=0,"",OFFSET(ContactList[[#Headers],[Phone]],DirectoryA!F10,0))</f>
        <v>710-821-6178</v>
      </c>
      <c r="K10" s="29" t="s">
        <v>314</v>
      </c>
    </row>
    <row r="11" spans="1:11" s="20" customFormat="1" ht="15" x14ac:dyDescent="0.2">
      <c r="A11" s="48"/>
      <c r="B11" s="23">
        <f t="shared" si="0"/>
        <v>8</v>
      </c>
      <c r="C11" s="27" t="str">
        <f ca="1">IF(OFFSET(Data!$E$4,B11,0)=0,"",OFFSET(Data!$D$4,B11,0))</f>
        <v>Branam, Giovanni</v>
      </c>
      <c r="D11" s="27" t="str">
        <f ca="1">IF(OFFSET(ContactList[[#Headers],[Filter]],DirectoryA!B11,0)=0,"",OFFSET(ContactList[[#Headers],[Phone]],DirectoryA!B11,0))</f>
        <v>798-451-1720</v>
      </c>
      <c r="F11" s="23">
        <f t="shared" si="1"/>
        <v>58</v>
      </c>
      <c r="G11" s="27" t="str">
        <f ca="1">IF(OFFSET(ContactList[[#Headers],[Filter]],F11,0)=0,"",OFFSET(ContactList[[#Headers],[Name]],F11,0))</f>
        <v>Montas, Bebe</v>
      </c>
      <c r="H11" s="27" t="str">
        <f ca="1">IF(OFFSET(ContactList[[#Headers],[Filter]],DirectoryA!F11,0)=0,"",OFFSET(ContactList[[#Headers],[Phone]],DirectoryA!F11,0))</f>
        <v>804-604-7798</v>
      </c>
      <c r="K11" s="28" t="s">
        <v>338</v>
      </c>
    </row>
    <row r="12" spans="1:11" s="20" customFormat="1" ht="15" x14ac:dyDescent="0.2">
      <c r="A12" s="48"/>
      <c r="B12" s="23">
        <f t="shared" si="0"/>
        <v>9</v>
      </c>
      <c r="C12" s="27" t="str">
        <f ca="1">IF(OFFSET(Data!$E$4,B12,0)=0,"",OFFSET(Data!$D$4,B12,0))</f>
        <v>Brissette, Liza</v>
      </c>
      <c r="D12" s="27" t="str">
        <f ca="1">IF(OFFSET(ContactList[[#Headers],[Filter]],DirectoryA!B12,0)=0,"",OFFSET(ContactList[[#Headers],[Phone]],DirectoryA!B12,0))</f>
        <v>002-209-1008</v>
      </c>
      <c r="F12" s="23">
        <f t="shared" si="1"/>
        <v>59</v>
      </c>
      <c r="G12" s="27" t="str">
        <f ca="1">IF(OFFSET(ContactList[[#Headers],[Filter]],F12,0)=0,"",OFFSET(ContactList[[#Headers],[Name]],F12,0))</f>
        <v>Moretz, Donette</v>
      </c>
      <c r="H12" s="27" t="str">
        <f ca="1">IF(OFFSET(ContactList[[#Headers],[Filter]],DirectoryA!F12,0)=0,"",OFFSET(ContactList[[#Headers],[Phone]],DirectoryA!F12,0))</f>
        <v>702-366-4117</v>
      </c>
      <c r="K12" s="28" t="s">
        <v>307</v>
      </c>
    </row>
    <row r="13" spans="1:11" s="20" customFormat="1" ht="15" x14ac:dyDescent="0.2">
      <c r="A13" s="48"/>
      <c r="B13" s="23">
        <f t="shared" si="0"/>
        <v>10</v>
      </c>
      <c r="C13" s="27" t="str">
        <f ca="1">IF(OFFSET(Data!$E$4,B13,0)=0,"",OFFSET(Data!$D$4,B13,0))</f>
        <v>Brust, Hilary</v>
      </c>
      <c r="D13" s="27" t="str">
        <f ca="1">IF(OFFSET(ContactList[[#Headers],[Filter]],DirectoryA!B13,0)=0,"",OFFSET(ContactList[[#Headers],[Phone]],DirectoryA!B13,0))</f>
        <v>256-105-8706</v>
      </c>
      <c r="F13" s="23">
        <f t="shared" si="1"/>
        <v>60</v>
      </c>
      <c r="G13" s="27" t="str">
        <f ca="1">IF(OFFSET(ContactList[[#Headers],[Filter]],F13,0)=0,"",OFFSET(ContactList[[#Headers],[Name]],F13,0))</f>
        <v>Palmieri, Al</v>
      </c>
      <c r="H13" s="27" t="str">
        <f ca="1">IF(OFFSET(ContactList[[#Headers],[Filter]],DirectoryA!F13,0)=0,"",OFFSET(ContactList[[#Headers],[Phone]],DirectoryA!F13,0))</f>
        <v>923-621-7384</v>
      </c>
      <c r="K13" s="28" t="s">
        <v>310</v>
      </c>
    </row>
    <row r="14" spans="1:11" s="20" customFormat="1" ht="15" x14ac:dyDescent="0.2">
      <c r="A14" s="48"/>
      <c r="B14" s="23">
        <f t="shared" si="0"/>
        <v>11</v>
      </c>
      <c r="C14" s="27" t="str">
        <f ca="1">IF(OFFSET(Data!$E$4,B14,0)=0,"",OFFSET(Data!$D$4,B14,0))</f>
        <v>Bussiere, Mathilda</v>
      </c>
      <c r="D14" s="27" t="str">
        <f ca="1">IF(OFFSET(ContactList[[#Headers],[Filter]],DirectoryA!B14,0)=0,"",OFFSET(ContactList[[#Headers],[Phone]],DirectoryA!B14,0))</f>
        <v>969-098-5135</v>
      </c>
      <c r="F14" s="23">
        <f t="shared" si="1"/>
        <v>61</v>
      </c>
      <c r="G14" s="27" t="str">
        <f ca="1">IF(OFFSET(ContactList[[#Headers],[Filter]],F14,0)=0,"",OFFSET(ContactList[[#Headers],[Name]],F14,0))</f>
        <v>Pettengill, Sindy</v>
      </c>
      <c r="H14" s="27" t="str">
        <f ca="1">IF(OFFSET(ContactList[[#Headers],[Filter]],DirectoryA!F14,0)=0,"",OFFSET(ContactList[[#Headers],[Phone]],DirectoryA!F14,0))</f>
        <v>555-522-6118</v>
      </c>
      <c r="K14" s="28"/>
    </row>
    <row r="15" spans="1:11" s="20" customFormat="1" ht="15" x14ac:dyDescent="0.2">
      <c r="A15" s="48"/>
      <c r="B15" s="23">
        <f t="shared" si="0"/>
        <v>12</v>
      </c>
      <c r="C15" s="27" t="str">
        <f ca="1">IF(OFFSET(Data!$E$4,B15,0)=0,"",OFFSET(Data!$D$4,B15,0))</f>
        <v>Canez, Darci</v>
      </c>
      <c r="D15" s="27" t="str">
        <f ca="1">IF(OFFSET(ContactList[[#Headers],[Filter]],DirectoryA!B15,0)=0,"",OFFSET(ContactList[[#Headers],[Phone]],DirectoryA!B15,0))</f>
        <v>239-836-2872</v>
      </c>
      <c r="F15" s="23">
        <f t="shared" si="1"/>
        <v>62</v>
      </c>
      <c r="G15" s="27" t="str">
        <f ca="1">IF(OFFSET(ContactList[[#Headers],[Filter]],F15,0)=0,"",OFFSET(ContactList[[#Headers],[Name]],F15,0))</f>
        <v>Pfeffer, Berna</v>
      </c>
      <c r="H15" s="27" t="str">
        <f ca="1">IF(OFFSET(ContactList[[#Headers],[Filter]],DirectoryA!F15,0)=0,"",OFFSET(ContactList[[#Headers],[Phone]],DirectoryA!F15,0))</f>
        <v>853-581-5863</v>
      </c>
      <c r="K15" s="29" t="s">
        <v>309</v>
      </c>
    </row>
    <row r="16" spans="1:11" s="20" customFormat="1" ht="15" x14ac:dyDescent="0.2">
      <c r="A16" s="48"/>
      <c r="B16" s="23">
        <f t="shared" si="0"/>
        <v>13</v>
      </c>
      <c r="C16" s="27" t="str">
        <f ca="1">IF(OFFSET(Data!$E$4,B16,0)=0,"",OFFSET(Data!$D$4,B16,0))</f>
        <v>Caro, Aracely</v>
      </c>
      <c r="D16" s="27" t="str">
        <f ca="1">IF(OFFSET(ContactList[[#Headers],[Filter]],DirectoryA!B16,0)=0,"",OFFSET(ContactList[[#Headers],[Phone]],DirectoryA!B16,0))</f>
        <v>142-147-8556</v>
      </c>
      <c r="F16" s="23">
        <f t="shared" si="1"/>
        <v>63</v>
      </c>
      <c r="G16" s="27" t="str">
        <f ca="1">IF(OFFSET(ContactList[[#Headers],[Filter]],F16,0)=0,"",OFFSET(ContactList[[#Headers],[Name]],F16,0))</f>
        <v>Pinckard, Hipolito</v>
      </c>
      <c r="H16" s="27" t="str">
        <f ca="1">IF(OFFSET(ContactList[[#Headers],[Filter]],DirectoryA!F16,0)=0,"",OFFSET(ContactList[[#Headers],[Phone]],DirectoryA!F16,0))</f>
        <v>220-124-1599</v>
      </c>
      <c r="K16" s="28" t="s">
        <v>308</v>
      </c>
    </row>
    <row r="17" spans="1:11" s="20" customFormat="1" ht="15" x14ac:dyDescent="0.2">
      <c r="A17" s="48"/>
      <c r="B17" s="23">
        <f t="shared" si="0"/>
        <v>14</v>
      </c>
      <c r="C17" s="27" t="str">
        <f ca="1">IF(OFFSET(Data!$E$4,B17,0)=0,"",OFFSET(Data!$D$4,B17,0))</f>
        <v>Casebeer, Leonardo</v>
      </c>
      <c r="D17" s="27" t="str">
        <f ca="1">IF(OFFSET(ContactList[[#Headers],[Filter]],DirectoryA!B17,0)=0,"",OFFSET(ContactList[[#Headers],[Phone]],DirectoryA!B17,0))</f>
        <v>066-674-0338</v>
      </c>
      <c r="F17" s="23">
        <f t="shared" si="1"/>
        <v>64</v>
      </c>
      <c r="G17" s="27" t="str">
        <f ca="1">IF(OFFSET(ContactList[[#Headers],[Filter]],F17,0)=0,"",OFFSET(ContactList[[#Headers],[Name]],F17,0))</f>
        <v>Portis, Ike</v>
      </c>
      <c r="H17" s="27" t="str">
        <f ca="1">IF(OFFSET(ContactList[[#Headers],[Filter]],DirectoryA!F17,0)=0,"",OFFSET(ContactList[[#Headers],[Phone]],DirectoryA!F17,0))</f>
        <v>286-166-8339</v>
      </c>
      <c r="K17" s="28" t="s">
        <v>312</v>
      </c>
    </row>
    <row r="18" spans="1:11" s="20" customFormat="1" ht="15" x14ac:dyDescent="0.2">
      <c r="A18" s="48"/>
      <c r="B18" s="23">
        <f t="shared" si="0"/>
        <v>15</v>
      </c>
      <c r="C18" s="27" t="str">
        <f ca="1">IF(OFFSET(Data!$E$4,B18,0)=0,"",OFFSET(Data!$D$4,B18,0))</f>
        <v>Cerutti, Irina</v>
      </c>
      <c r="D18" s="27" t="str">
        <f ca="1">IF(OFFSET(ContactList[[#Headers],[Filter]],DirectoryA!B18,0)=0,"",OFFSET(ContactList[[#Headers],[Phone]],DirectoryA!B18,0))</f>
        <v>184-030-8050</v>
      </c>
      <c r="F18" s="23">
        <f t="shared" si="1"/>
        <v>65</v>
      </c>
      <c r="G18" s="27" t="str">
        <f ca="1">IF(OFFSET(ContactList[[#Headers],[Filter]],F18,0)=0,"",OFFSET(ContactList[[#Headers],[Name]],F18,0))</f>
        <v>Pritt, Janetta</v>
      </c>
      <c r="H18" s="27" t="str">
        <f ca="1">IF(OFFSET(ContactList[[#Headers],[Filter]],DirectoryA!F18,0)=0,"",OFFSET(ContactList[[#Headers],[Phone]],DirectoryA!F18,0))</f>
        <v>553-315-0479</v>
      </c>
      <c r="K18" s="28" t="s">
        <v>313</v>
      </c>
    </row>
    <row r="19" spans="1:11" s="20" customFormat="1" ht="15" x14ac:dyDescent="0.2">
      <c r="A19" s="48"/>
      <c r="B19" s="23">
        <f t="shared" si="0"/>
        <v>16</v>
      </c>
      <c r="C19" s="27" t="str">
        <f ca="1">IF(OFFSET(Data!$E$4,B19,0)=0,"",OFFSET(Data!$D$4,B19,0))</f>
        <v>Ciancio, Sherwood</v>
      </c>
      <c r="D19" s="27" t="str">
        <f ca="1">IF(OFFSET(ContactList[[#Headers],[Filter]],DirectoryA!B19,0)=0,"",OFFSET(ContactList[[#Headers],[Phone]],DirectoryA!B19,0))</f>
        <v>062-732-4730</v>
      </c>
      <c r="F19" s="23">
        <f t="shared" si="1"/>
        <v>66</v>
      </c>
      <c r="G19" s="27" t="str">
        <f ca="1">IF(OFFSET(ContactList[[#Headers],[Filter]],F19,0)=0,"",OFFSET(ContactList[[#Headers],[Name]],F19,0))</f>
        <v>Proto, Lenna</v>
      </c>
      <c r="H19" s="27" t="str">
        <f ca="1">IF(OFFSET(ContactList[[#Headers],[Filter]],DirectoryA!F19,0)=0,"",OFFSET(ContactList[[#Headers],[Phone]],DirectoryA!F19,0))</f>
        <v>014-269-0421</v>
      </c>
      <c r="K19" s="28" t="s">
        <v>311</v>
      </c>
    </row>
    <row r="20" spans="1:11" s="20" customFormat="1" ht="15" x14ac:dyDescent="0.2">
      <c r="A20" s="48"/>
      <c r="B20" s="23">
        <f t="shared" si="0"/>
        <v>17</v>
      </c>
      <c r="C20" s="27" t="str">
        <f ca="1">IF(OFFSET(Data!$E$4,B20,0)=0,"",OFFSET(Data!$D$4,B20,0))</f>
        <v>Cogdill, Blaine</v>
      </c>
      <c r="D20" s="27" t="str">
        <f ca="1">IF(OFFSET(ContactList[[#Headers],[Filter]],DirectoryA!B20,0)=0,"",OFFSET(ContactList[[#Headers],[Phone]],DirectoryA!B20,0))</f>
        <v>299-919-5601</v>
      </c>
      <c r="F20" s="23">
        <f t="shared" si="1"/>
        <v>67</v>
      </c>
      <c r="G20" s="27" t="str">
        <f ca="1">IF(OFFSET(ContactList[[#Headers],[Filter]],F20,0)=0,"",OFFSET(ContactList[[#Headers],[Name]],F20,0))</f>
        <v>Raphael, Tyra</v>
      </c>
      <c r="H20" s="27" t="str">
        <f ca="1">IF(OFFSET(ContactList[[#Headers],[Filter]],DirectoryA!F20,0)=0,"",OFFSET(ContactList[[#Headers],[Phone]],DirectoryA!F20,0))</f>
        <v>858-649-2253</v>
      </c>
      <c r="K20" s="28"/>
    </row>
    <row r="21" spans="1:11" s="20" customFormat="1" ht="15" x14ac:dyDescent="0.2">
      <c r="A21" s="48"/>
      <c r="B21" s="23">
        <f t="shared" si="0"/>
        <v>18</v>
      </c>
      <c r="C21" s="27" t="str">
        <f ca="1">IF(OFFSET(Data!$E$4,B21,0)=0,"",OFFSET(Data!$D$4,B21,0))</f>
        <v>Colligan, Bennett</v>
      </c>
      <c r="D21" s="27" t="str">
        <f ca="1">IF(OFFSET(ContactList[[#Headers],[Filter]],DirectoryA!B21,0)=0,"",OFFSET(ContactList[[#Headers],[Phone]],DirectoryA!B21,0))</f>
        <v>688-627-1934</v>
      </c>
      <c r="F21" s="23">
        <f t="shared" si="1"/>
        <v>68</v>
      </c>
      <c r="G21" s="27" t="str">
        <f ca="1">IF(OFFSET(ContactList[[#Headers],[Filter]],F21,0)=0,"",OFFSET(ContactList[[#Headers],[Name]],F21,0))</f>
        <v>Roebuck, Hung</v>
      </c>
      <c r="H21" s="27" t="str">
        <f ca="1">IF(OFFSET(ContactList[[#Headers],[Filter]],DirectoryA!F21,0)=0,"",OFFSET(ContactList[[#Headers],[Phone]],DirectoryA!F21,0))</f>
        <v>550-876-2423</v>
      </c>
      <c r="K21" s="28"/>
    </row>
    <row r="22" spans="1:11" s="20" customFormat="1" ht="15" x14ac:dyDescent="0.2">
      <c r="A22" s="48"/>
      <c r="B22" s="23">
        <f t="shared" si="0"/>
        <v>19</v>
      </c>
      <c r="C22" s="27" t="str">
        <f ca="1">IF(OFFSET(Data!$E$4,B22,0)=0,"",OFFSET(Data!$D$4,B22,0))</f>
        <v>Cumberbatch, Andrea</v>
      </c>
      <c r="D22" s="27" t="str">
        <f ca="1">IF(OFFSET(ContactList[[#Headers],[Filter]],DirectoryA!B22,0)=0,"",OFFSET(ContactList[[#Headers],[Phone]],DirectoryA!B22,0))</f>
        <v>719-285-8852</v>
      </c>
      <c r="F22" s="23">
        <f t="shared" si="1"/>
        <v>69</v>
      </c>
      <c r="G22" s="27" t="str">
        <f ca="1">IF(OFFSET(ContactList[[#Headers],[Filter]],F22,0)=0,"",OFFSET(ContactList[[#Headers],[Name]],F22,0))</f>
        <v>Roles, Foster</v>
      </c>
      <c r="H22" s="27" t="str">
        <f ca="1">IF(OFFSET(ContactList[[#Headers],[Filter]],DirectoryA!F22,0)=0,"",OFFSET(ContactList[[#Headers],[Phone]],DirectoryA!F22,0))</f>
        <v>374-433-5430</v>
      </c>
      <c r="K22" s="28"/>
    </row>
    <row r="23" spans="1:11" s="20" customFormat="1" ht="15" x14ac:dyDescent="0.2">
      <c r="A23" s="48"/>
      <c r="B23" s="23">
        <f t="shared" si="0"/>
        <v>20</v>
      </c>
      <c r="C23" s="27" t="str">
        <f ca="1">IF(OFFSET(Data!$E$4,B23,0)=0,"",OFFSET(Data!$D$4,B23,0))</f>
        <v>Cutsforth, Florentino</v>
      </c>
      <c r="D23" s="27" t="str">
        <f ca="1">IF(OFFSET(ContactList[[#Headers],[Filter]],DirectoryA!B23,0)=0,"",OFFSET(ContactList[[#Headers],[Phone]],DirectoryA!B23,0))</f>
        <v>722-281-0176</v>
      </c>
      <c r="F23" s="23">
        <f t="shared" si="1"/>
        <v>70</v>
      </c>
      <c r="G23" s="27" t="str">
        <f ca="1">IF(OFFSET(ContactList[[#Headers],[Filter]],F23,0)=0,"",OFFSET(ContactList[[#Headers],[Name]],F23,0))</f>
        <v>Rutigliano, Kendrick</v>
      </c>
      <c r="H23" s="27" t="str">
        <f ca="1">IF(OFFSET(ContactList[[#Headers],[Filter]],DirectoryA!F23,0)=0,"",OFFSET(ContactList[[#Headers],[Phone]],DirectoryA!F23,0))</f>
        <v>509-426-3397</v>
      </c>
    </row>
    <row r="24" spans="1:11" s="20" customFormat="1" ht="15" x14ac:dyDescent="0.2">
      <c r="A24" s="48"/>
      <c r="B24" s="23">
        <f t="shared" si="0"/>
        <v>21</v>
      </c>
      <c r="C24" s="27" t="str">
        <f ca="1">IF(OFFSET(Data!$E$4,B24,0)=0,"",OFFSET(Data!$D$4,B24,0))</f>
        <v>Dease, Reyna</v>
      </c>
      <c r="D24" s="27" t="str">
        <f ca="1">IF(OFFSET(ContactList[[#Headers],[Filter]],DirectoryA!B24,0)=0,"",OFFSET(ContactList[[#Headers],[Phone]],DirectoryA!B24,0))</f>
        <v>000-983-1027</v>
      </c>
      <c r="F24" s="23">
        <f t="shared" si="1"/>
        <v>71</v>
      </c>
      <c r="G24" s="27" t="str">
        <f ca="1">IF(OFFSET(ContactList[[#Headers],[Filter]],F24,0)=0,"",OFFSET(ContactList[[#Headers],[Name]],F24,0))</f>
        <v>Saint, Adan</v>
      </c>
      <c r="H24" s="27" t="str">
        <f ca="1">IF(OFFSET(ContactList[[#Headers],[Filter]],DirectoryA!F24,0)=0,"",OFFSET(ContactList[[#Headers],[Phone]],DirectoryA!F24,0))</f>
        <v>137-507-7766</v>
      </c>
    </row>
    <row r="25" spans="1:11" s="20" customFormat="1" ht="15" x14ac:dyDescent="0.2">
      <c r="A25" s="48"/>
      <c r="B25" s="23">
        <f t="shared" si="0"/>
        <v>22</v>
      </c>
      <c r="C25" s="27" t="str">
        <f ca="1">IF(OFFSET(Data!$E$4,B25,0)=0,"",OFFSET(Data!$D$4,B25,0))</f>
        <v>Delamora, Delila</v>
      </c>
      <c r="D25" s="27" t="str">
        <f ca="1">IF(OFFSET(ContactList[[#Headers],[Filter]],DirectoryA!B25,0)=0,"",OFFSET(ContactList[[#Headers],[Phone]],DirectoryA!B25,0))</f>
        <v>160-441-5093</v>
      </c>
      <c r="F25" s="23">
        <f t="shared" si="1"/>
        <v>72</v>
      </c>
      <c r="G25" s="27" t="str">
        <f ca="1">IF(OFFSET(ContactList[[#Headers],[Filter]],F25,0)=0,"",OFFSET(ContactList[[#Headers],[Name]],F25,0))</f>
        <v>Sant, Dortha</v>
      </c>
      <c r="H25" s="27" t="str">
        <f ca="1">IF(OFFSET(ContactList[[#Headers],[Filter]],DirectoryA!F25,0)=0,"",OFFSET(ContactList[[#Headers],[Phone]],DirectoryA!F25,0))</f>
        <v>209-410-9591</v>
      </c>
    </row>
    <row r="26" spans="1:11" s="20" customFormat="1" ht="15" x14ac:dyDescent="0.2">
      <c r="A26" s="48"/>
      <c r="B26" s="23">
        <f t="shared" si="0"/>
        <v>23</v>
      </c>
      <c r="C26" s="27" t="str">
        <f ca="1">IF(OFFSET(Data!$E$4,B26,0)=0,"",OFFSET(Data!$D$4,B26,0))</f>
        <v>Delgiudice, Ronnie</v>
      </c>
      <c r="D26" s="27" t="str">
        <f ca="1">IF(OFFSET(ContactList[[#Headers],[Filter]],DirectoryA!B26,0)=0,"",OFFSET(ContactList[[#Headers],[Phone]],DirectoryA!B26,0))</f>
        <v>782-871-0722</v>
      </c>
      <c r="F26" s="23">
        <f t="shared" si="1"/>
        <v>73</v>
      </c>
      <c r="G26" s="27" t="str">
        <f ca="1">IF(OFFSET(ContactList[[#Headers],[Filter]],F26,0)=0,"",OFFSET(ContactList[[#Headers],[Name]],F26,0))</f>
        <v>Seat, Cherri</v>
      </c>
      <c r="H26" s="27" t="str">
        <f ca="1">IF(OFFSET(ContactList[[#Headers],[Filter]],DirectoryA!F26,0)=0,"",OFFSET(ContactList[[#Headers],[Phone]],DirectoryA!F26,0))</f>
        <v>345-186-6537</v>
      </c>
    </row>
    <row r="27" spans="1:11" s="20" customFormat="1" ht="15" x14ac:dyDescent="0.2">
      <c r="A27" s="48"/>
      <c r="B27" s="23">
        <f t="shared" si="0"/>
        <v>24</v>
      </c>
      <c r="C27" s="27" t="str">
        <f ca="1">IF(OFFSET(Data!$E$4,B27,0)=0,"",OFFSET(Data!$D$4,B27,0))</f>
        <v>Dugan, Claudio</v>
      </c>
      <c r="D27" s="27" t="str">
        <f ca="1">IF(OFFSET(ContactList[[#Headers],[Filter]],DirectoryA!B27,0)=0,"",OFFSET(ContactList[[#Headers],[Phone]],DirectoryA!B27,0))</f>
        <v>186-449-6526</v>
      </c>
      <c r="F27" s="23">
        <f t="shared" si="1"/>
        <v>74</v>
      </c>
      <c r="G27" s="27" t="str">
        <f ca="1">IF(OFFSET(ContactList[[#Headers],[Filter]],F27,0)=0,"",OFFSET(ContactList[[#Headers],[Name]],F27,0))</f>
        <v>Seay, Jeff</v>
      </c>
      <c r="H27" s="27" t="str">
        <f ca="1">IF(OFFSET(ContactList[[#Headers],[Filter]],DirectoryA!F27,0)=0,"",OFFSET(ContactList[[#Headers],[Phone]],DirectoryA!F27,0))</f>
        <v>187-900-4834</v>
      </c>
    </row>
    <row r="28" spans="1:11" s="20" customFormat="1" ht="15" x14ac:dyDescent="0.2">
      <c r="A28" s="48"/>
      <c r="B28" s="23">
        <f t="shared" si="0"/>
        <v>25</v>
      </c>
      <c r="C28" s="27" t="str">
        <f ca="1">IF(OFFSET(Data!$E$4,B28,0)=0,"",OFFSET(Data!$D$4,B28,0))</f>
        <v>Easterling, Clifton</v>
      </c>
      <c r="D28" s="27" t="str">
        <f ca="1">IF(OFFSET(ContactList[[#Headers],[Filter]],DirectoryA!B28,0)=0,"",OFFSET(ContactList[[#Headers],[Phone]],DirectoryA!B28,0))</f>
        <v>136-323-8416</v>
      </c>
      <c r="F28" s="23">
        <f t="shared" si="1"/>
        <v>75</v>
      </c>
      <c r="G28" s="27" t="str">
        <f ca="1">IF(OFFSET(ContactList[[#Headers],[Filter]],F28,0)=0,"",OFFSET(ContactList[[#Headers],[Name]],F28,0))</f>
        <v>Segal, Nathan</v>
      </c>
      <c r="H28" s="27" t="str">
        <f ca="1">IF(OFFSET(ContactList[[#Headers],[Filter]],DirectoryA!F28,0)=0,"",OFFSET(ContactList[[#Headers],[Phone]],DirectoryA!F28,0))</f>
        <v>380-402-4811</v>
      </c>
    </row>
    <row r="29" spans="1:11" s="20" customFormat="1" ht="15" x14ac:dyDescent="0.2">
      <c r="A29" s="48"/>
      <c r="B29" s="23">
        <f t="shared" si="0"/>
        <v>26</v>
      </c>
      <c r="C29" s="27" t="str">
        <f ca="1">IF(OFFSET(Data!$E$4,B29,0)=0,"",OFFSET(Data!$D$4,B29,0))</f>
        <v>Espey, Nerissa</v>
      </c>
      <c r="D29" s="27" t="str">
        <f ca="1">IF(OFFSET(ContactList[[#Headers],[Filter]],DirectoryA!B29,0)=0,"",OFFSET(ContactList[[#Headers],[Phone]],DirectoryA!B29,0))</f>
        <v>662-440-9250</v>
      </c>
      <c r="F29" s="23">
        <f t="shared" si="1"/>
        <v>76</v>
      </c>
      <c r="G29" s="27" t="str">
        <f ca="1">IF(OFFSET(ContactList[[#Headers],[Filter]],F29,0)=0,"",OFFSET(ContactList[[#Headers],[Name]],F29,0))</f>
        <v>Shen, Emelda</v>
      </c>
      <c r="H29" s="27" t="str">
        <f ca="1">IF(OFFSET(ContactList[[#Headers],[Filter]],DirectoryA!F29,0)=0,"",OFFSET(ContactList[[#Headers],[Phone]],DirectoryA!F29,0))</f>
        <v>224-491-2824</v>
      </c>
    </row>
    <row r="30" spans="1:11" s="20" customFormat="1" ht="15" x14ac:dyDescent="0.2">
      <c r="A30" s="48"/>
      <c r="B30" s="23">
        <f t="shared" si="0"/>
        <v>27</v>
      </c>
      <c r="C30" s="27" t="str">
        <f ca="1">IF(OFFSET(Data!$E$4,B30,0)=0,"",OFFSET(Data!$D$4,B30,0))</f>
        <v>Fernandez, Brittani</v>
      </c>
      <c r="D30" s="27" t="str">
        <f ca="1">IF(OFFSET(ContactList[[#Headers],[Filter]],DirectoryA!B30,0)=0,"",OFFSET(ContactList[[#Headers],[Phone]],DirectoryA!B30,0))</f>
        <v>164-811-5820</v>
      </c>
      <c r="F30" s="23">
        <f t="shared" si="1"/>
        <v>77</v>
      </c>
      <c r="G30" s="27" t="str">
        <f ca="1">IF(OFFSET(ContactList[[#Headers],[Filter]],F30,0)=0,"",OFFSET(ContactList[[#Headers],[Name]],F30,0))</f>
        <v>Sluss, Archie</v>
      </c>
      <c r="H30" s="27" t="str">
        <f ca="1">IF(OFFSET(ContactList[[#Headers],[Filter]],DirectoryA!F30,0)=0,"",OFFSET(ContactList[[#Headers],[Phone]],DirectoryA!F30,0))</f>
        <v>545-965-7676</v>
      </c>
    </row>
    <row r="31" spans="1:11" s="20" customFormat="1" ht="15" x14ac:dyDescent="0.2">
      <c r="A31" s="48"/>
      <c r="B31" s="23">
        <f t="shared" si="0"/>
        <v>28</v>
      </c>
      <c r="C31" s="27" t="str">
        <f ca="1">IF(OFFSET(Data!$E$4,B31,0)=0,"",OFFSET(Data!$D$4,B31,0))</f>
        <v>Fetter, Hermine</v>
      </c>
      <c r="D31" s="27" t="str">
        <f ca="1">IF(OFFSET(ContactList[[#Headers],[Filter]],DirectoryA!B31,0)=0,"",OFFSET(ContactList[[#Headers],[Phone]],DirectoryA!B31,0))</f>
        <v>957-527-1422</v>
      </c>
      <c r="F31" s="23">
        <f t="shared" si="1"/>
        <v>78</v>
      </c>
      <c r="G31" s="27" t="str">
        <f ca="1">IF(OFFSET(ContactList[[#Headers],[Filter]],F31,0)=0,"",OFFSET(ContactList[[#Headers],[Name]],F31,0))</f>
        <v>Spagnolo, Diego</v>
      </c>
      <c r="H31" s="27" t="str">
        <f ca="1">IF(OFFSET(ContactList[[#Headers],[Filter]],DirectoryA!F31,0)=0,"",OFFSET(ContactList[[#Headers],[Phone]],DirectoryA!F31,0))</f>
        <v>281-663-2526</v>
      </c>
    </row>
    <row r="32" spans="1:11" s="20" customFormat="1" ht="15" x14ac:dyDescent="0.2">
      <c r="A32" s="48"/>
      <c r="B32" s="23">
        <f t="shared" si="0"/>
        <v>29</v>
      </c>
      <c r="C32" s="27" t="str">
        <f ca="1">IF(OFFSET(Data!$E$4,B32,0)=0,"",OFFSET(Data!$D$4,B32,0))</f>
        <v>Flemming, Hector</v>
      </c>
      <c r="D32" s="27" t="str">
        <f ca="1">IF(OFFSET(ContactList[[#Headers],[Filter]],DirectoryA!B32,0)=0,"",OFFSET(ContactList[[#Headers],[Phone]],DirectoryA!B32,0))</f>
        <v>911-286-9100</v>
      </c>
      <c r="F32" s="23">
        <f t="shared" si="1"/>
        <v>79</v>
      </c>
      <c r="G32" s="27" t="str">
        <f ca="1">IF(OFFSET(ContactList[[#Headers],[Filter]],F32,0)=0,"",OFFSET(ContactList[[#Headers],[Name]],F32,0))</f>
        <v>Spann, Jeanelle</v>
      </c>
      <c r="H32" s="27" t="str">
        <f ca="1">IF(OFFSET(ContactList[[#Headers],[Filter]],DirectoryA!F32,0)=0,"",OFFSET(ContactList[[#Headers],[Phone]],DirectoryA!F32,0))</f>
        <v>243-317-3233</v>
      </c>
    </row>
    <row r="33" spans="1:8" s="20" customFormat="1" ht="15" x14ac:dyDescent="0.2">
      <c r="A33" s="48"/>
      <c r="B33" s="23">
        <f t="shared" si="0"/>
        <v>30</v>
      </c>
      <c r="C33" s="27" t="str">
        <f ca="1">IF(OFFSET(Data!$E$4,B33,0)=0,"",OFFSET(Data!$D$4,B33,0))</f>
        <v>Foraker, Heath</v>
      </c>
      <c r="D33" s="27" t="str">
        <f ca="1">IF(OFFSET(ContactList[[#Headers],[Filter]],DirectoryA!B33,0)=0,"",OFFSET(ContactList[[#Headers],[Phone]],DirectoryA!B33,0))</f>
        <v>980-222-0047</v>
      </c>
      <c r="F33" s="23">
        <f t="shared" si="1"/>
        <v>80</v>
      </c>
      <c r="G33" s="27" t="str">
        <f ca="1">IF(OFFSET(ContactList[[#Headers],[Filter]],F33,0)=0,"",OFFSET(ContactList[[#Headers],[Name]],F33,0))</f>
        <v>Sperling, Isaiah</v>
      </c>
      <c r="H33" s="27" t="str">
        <f ca="1">IF(OFFSET(ContactList[[#Headers],[Filter]],DirectoryA!F33,0)=0,"",OFFSET(ContactList[[#Headers],[Phone]],DirectoryA!F33,0))</f>
        <v>222-878-7218</v>
      </c>
    </row>
    <row r="34" spans="1:8" s="20" customFormat="1" ht="15" x14ac:dyDescent="0.2">
      <c r="A34" s="48"/>
      <c r="B34" s="23">
        <f t="shared" si="0"/>
        <v>31</v>
      </c>
      <c r="C34" s="27" t="str">
        <f ca="1">IF(OFFSET(Data!$E$4,B34,0)=0,"",OFFSET(Data!$D$4,B34,0))</f>
        <v>Gaeth, Lance</v>
      </c>
      <c r="D34" s="27" t="str">
        <f ca="1">IF(OFFSET(ContactList[[#Headers],[Filter]],DirectoryA!B34,0)=0,"",OFFSET(ContactList[[#Headers],[Phone]],DirectoryA!B34,0))</f>
        <v>920-533-7313</v>
      </c>
      <c r="F34" s="23">
        <f t="shared" si="1"/>
        <v>81</v>
      </c>
      <c r="G34" s="27" t="str">
        <f ca="1">IF(OFFSET(ContactList[[#Headers],[Filter]],F34,0)=0,"",OFFSET(ContactList[[#Headers],[Name]],F34,0))</f>
        <v>Stefanik, Leann</v>
      </c>
      <c r="H34" s="27" t="str">
        <f ca="1">IF(OFFSET(ContactList[[#Headers],[Filter]],DirectoryA!F34,0)=0,"",OFFSET(ContactList[[#Headers],[Phone]],DirectoryA!F34,0))</f>
        <v>609-952-7391</v>
      </c>
    </row>
    <row r="35" spans="1:8" s="20" customFormat="1" ht="15" x14ac:dyDescent="0.2">
      <c r="A35" s="48"/>
      <c r="B35" s="23">
        <f t="shared" si="0"/>
        <v>32</v>
      </c>
      <c r="C35" s="27" t="str">
        <f ca="1">IF(OFFSET(Data!$E$4,B35,0)=0,"",OFFSET(Data!$D$4,B35,0))</f>
        <v>Gaspar, Bryan</v>
      </c>
      <c r="D35" s="27" t="str">
        <f ca="1">IF(OFFSET(ContactList[[#Headers],[Filter]],DirectoryA!B35,0)=0,"",OFFSET(ContactList[[#Headers],[Phone]],DirectoryA!B35,0))</f>
        <v>388-222-3406</v>
      </c>
      <c r="F35" s="23">
        <f t="shared" si="1"/>
        <v>82</v>
      </c>
      <c r="G35" s="27" t="str">
        <f ca="1">IF(OFFSET(ContactList[[#Headers],[Filter]],F35,0)=0,"",OFFSET(ContactList[[#Headers],[Name]],F35,0))</f>
        <v>Strasburg, Daisey</v>
      </c>
      <c r="H35" s="27" t="str">
        <f ca="1">IF(OFFSET(ContactList[[#Headers],[Filter]],DirectoryA!F35,0)=0,"",OFFSET(ContactList[[#Headers],[Phone]],DirectoryA!F35,0))</f>
        <v>471-647-2390</v>
      </c>
    </row>
    <row r="36" spans="1:8" s="20" customFormat="1" ht="15" x14ac:dyDescent="0.2">
      <c r="A36" s="48"/>
      <c r="B36" s="23">
        <f t="shared" si="0"/>
        <v>33</v>
      </c>
      <c r="C36" s="27" t="str">
        <f ca="1">IF(OFFSET(Data!$E$4,B36,0)=0,"",OFFSET(Data!$D$4,B36,0))</f>
        <v>Geer, Burt</v>
      </c>
      <c r="D36" s="27" t="str">
        <f ca="1">IF(OFFSET(ContactList[[#Headers],[Filter]],DirectoryA!B36,0)=0,"",OFFSET(ContactList[[#Headers],[Phone]],DirectoryA!B36,0))</f>
        <v>418-605-9811</v>
      </c>
      <c r="F36" s="23">
        <f t="shared" si="1"/>
        <v>83</v>
      </c>
      <c r="G36" s="27" t="str">
        <f ca="1">IF(OFFSET(ContactList[[#Headers],[Filter]],F36,0)=0,"",OFFSET(ContactList[[#Headers],[Name]],F36,0))</f>
        <v>Stutts, Zita</v>
      </c>
      <c r="H36" s="27" t="str">
        <f ca="1">IF(OFFSET(ContactList[[#Headers],[Filter]],DirectoryA!F36,0)=0,"",OFFSET(ContactList[[#Headers],[Phone]],DirectoryA!F36,0))</f>
        <v>810-950-3756</v>
      </c>
    </row>
    <row r="37" spans="1:8" s="20" customFormat="1" ht="15" x14ac:dyDescent="0.2">
      <c r="A37" s="48"/>
      <c r="B37" s="23">
        <f t="shared" ref="B37:B53" si="2">cellAbove+1</f>
        <v>34</v>
      </c>
      <c r="C37" s="27" t="str">
        <f ca="1">IF(OFFSET(Data!$E$4,B37,0)=0,"",OFFSET(Data!$D$4,B37,0))</f>
        <v>Genao, Stephaine</v>
      </c>
      <c r="D37" s="27" t="str">
        <f ca="1">IF(OFFSET(ContactList[[#Headers],[Filter]],DirectoryA!B37,0)=0,"",OFFSET(ContactList[[#Headers],[Phone]],DirectoryA!B37,0))</f>
        <v>412-580-9902</v>
      </c>
      <c r="F37" s="23">
        <f t="shared" ref="F37:F53" si="3">cellAbove+1</f>
        <v>84</v>
      </c>
      <c r="G37" s="27" t="str">
        <f ca="1">IF(OFFSET(ContactList[[#Headers],[Filter]],F37,0)=0,"",OFFSET(ContactList[[#Headers],[Name]],F37,0))</f>
        <v>Sybert, Stacy</v>
      </c>
      <c r="H37" s="27" t="str">
        <f ca="1">IF(OFFSET(ContactList[[#Headers],[Filter]],DirectoryA!F37,0)=0,"",OFFSET(ContactList[[#Headers],[Phone]],DirectoryA!F37,0))</f>
        <v>516-575-6371</v>
      </c>
    </row>
    <row r="38" spans="1:8" s="20" customFormat="1" ht="15" x14ac:dyDescent="0.2">
      <c r="A38" s="48"/>
      <c r="B38" s="23">
        <f t="shared" si="2"/>
        <v>35</v>
      </c>
      <c r="C38" s="27" t="str">
        <f ca="1">IF(OFFSET(Data!$E$4,B38,0)=0,"",OFFSET(Data!$D$4,B38,0))</f>
        <v>Ghee, Marge</v>
      </c>
      <c r="D38" s="27" t="str">
        <f ca="1">IF(OFFSET(ContactList[[#Headers],[Filter]],DirectoryA!B38,0)=0,"",OFFSET(ContactList[[#Headers],[Phone]],DirectoryA!B38,0))</f>
        <v>540-239-6312</v>
      </c>
      <c r="F38" s="23">
        <f t="shared" si="3"/>
        <v>85</v>
      </c>
      <c r="G38" s="27" t="str">
        <f ca="1">IF(OFFSET(ContactList[[#Headers],[Filter]],F38,0)=0,"",OFFSET(ContactList[[#Headers],[Name]],F38,0))</f>
        <v>Tann, Kandy</v>
      </c>
      <c r="H38" s="27" t="str">
        <f ca="1">IF(OFFSET(ContactList[[#Headers],[Filter]],DirectoryA!F38,0)=0,"",OFFSET(ContactList[[#Headers],[Phone]],DirectoryA!F38,0))</f>
        <v>916-075-2110</v>
      </c>
    </row>
    <row r="39" spans="1:8" s="20" customFormat="1" ht="15" x14ac:dyDescent="0.2">
      <c r="A39" s="48"/>
      <c r="B39" s="23">
        <f t="shared" si="2"/>
        <v>36</v>
      </c>
      <c r="C39" s="27" t="str">
        <f ca="1">IF(OFFSET(Data!$E$4,B39,0)=0,"",OFFSET(Data!$D$4,B39,0))</f>
        <v>Greggs, Bud</v>
      </c>
      <c r="D39" s="27" t="str">
        <f ca="1">IF(OFFSET(ContactList[[#Headers],[Filter]],DirectoryA!B39,0)=0,"",OFFSET(ContactList[[#Headers],[Phone]],DirectoryA!B39,0))</f>
        <v>327-963-1324</v>
      </c>
      <c r="F39" s="23">
        <f t="shared" si="3"/>
        <v>86</v>
      </c>
      <c r="G39" s="27" t="str">
        <f ca="1">IF(OFFSET(ContactList[[#Headers],[Filter]],F39,0)=0,"",OFFSET(ContactList[[#Headers],[Name]],F39,0))</f>
        <v>Telles, Rashida</v>
      </c>
      <c r="H39" s="27" t="str">
        <f ca="1">IF(OFFSET(ContactList[[#Headers],[Filter]],DirectoryA!F39,0)=0,"",OFFSET(ContactList[[#Headers],[Phone]],DirectoryA!F39,0))</f>
        <v>240-193-7965</v>
      </c>
    </row>
    <row r="40" spans="1:8" s="20" customFormat="1" ht="15" x14ac:dyDescent="0.2">
      <c r="A40" s="48"/>
      <c r="B40" s="23">
        <f t="shared" si="2"/>
        <v>37</v>
      </c>
      <c r="C40" s="27" t="str">
        <f ca="1">IF(OFFSET(Data!$E$4,B40,0)=0,"",OFFSET(Data!$D$4,B40,0))</f>
        <v>Haight, Mike</v>
      </c>
      <c r="D40" s="27" t="str">
        <f ca="1">IF(OFFSET(ContactList[[#Headers],[Filter]],DirectoryA!B40,0)=0,"",OFFSET(ContactList[[#Headers],[Phone]],DirectoryA!B40,0))</f>
        <v>314-705-5899</v>
      </c>
      <c r="F40" s="23">
        <f t="shared" si="3"/>
        <v>87</v>
      </c>
      <c r="G40" s="27" t="str">
        <f ca="1">IF(OFFSET(ContactList[[#Headers],[Filter]],F40,0)=0,"",OFFSET(ContactList[[#Headers],[Name]],F40,0))</f>
        <v>Teter, Tena</v>
      </c>
      <c r="H40" s="27" t="str">
        <f ca="1">IF(OFFSET(ContactList[[#Headers],[Filter]],DirectoryA!F40,0)=0,"",OFFSET(ContactList[[#Headers],[Phone]],DirectoryA!F40,0))</f>
        <v>277-814-0090</v>
      </c>
    </row>
    <row r="41" spans="1:8" s="20" customFormat="1" ht="15" x14ac:dyDescent="0.2">
      <c r="A41" s="48"/>
      <c r="B41" s="23">
        <f t="shared" si="2"/>
        <v>38</v>
      </c>
      <c r="C41" s="27" t="str">
        <f ca="1">IF(OFFSET(Data!$E$4,B41,0)=0,"",OFFSET(Data!$D$4,B41,0))</f>
        <v>Hansell, Roland</v>
      </c>
      <c r="D41" s="27" t="str">
        <f ca="1">IF(OFFSET(ContactList[[#Headers],[Filter]],DirectoryA!B41,0)=0,"",OFFSET(ContactList[[#Headers],[Phone]],DirectoryA!B41,0))</f>
        <v>821-404-1514</v>
      </c>
      <c r="F41" s="23">
        <f t="shared" si="3"/>
        <v>88</v>
      </c>
      <c r="G41" s="27" t="str">
        <f ca="1">IF(OFFSET(ContactList[[#Headers],[Filter]],F41,0)=0,"",OFFSET(ContactList[[#Headers],[Name]],F41,0))</f>
        <v>Thornsberry, Lamar</v>
      </c>
      <c r="H41" s="27" t="str">
        <f ca="1">IF(OFFSET(ContactList[[#Headers],[Filter]],DirectoryA!F41,0)=0,"",OFFSET(ContactList[[#Headers],[Phone]],DirectoryA!F41,0))</f>
        <v>041-070-2183</v>
      </c>
    </row>
    <row r="42" spans="1:8" s="20" customFormat="1" ht="15" x14ac:dyDescent="0.2">
      <c r="A42" s="48"/>
      <c r="B42" s="23">
        <f t="shared" si="2"/>
        <v>39</v>
      </c>
      <c r="C42" s="27" t="str">
        <f ca="1">IF(OFFSET(Data!$E$4,B42,0)=0,"",OFFSET(Data!$D$4,B42,0))</f>
        <v>Harbin, Johnathon</v>
      </c>
      <c r="D42" s="27" t="str">
        <f ca="1">IF(OFFSET(ContactList[[#Headers],[Filter]],DirectoryA!B42,0)=0,"",OFFSET(ContactList[[#Headers],[Phone]],DirectoryA!B42,0))</f>
        <v>384-846-1627</v>
      </c>
      <c r="F42" s="23">
        <f t="shared" si="3"/>
        <v>89</v>
      </c>
      <c r="G42" s="27" t="str">
        <f ca="1">IF(OFFSET(ContactList[[#Headers],[Filter]],F42,0)=0,"",OFFSET(ContactList[[#Headers],[Name]],F42,0))</f>
        <v>Tondreau, Ulysses</v>
      </c>
      <c r="H42" s="27" t="str">
        <f ca="1">IF(OFFSET(ContactList[[#Headers],[Filter]],DirectoryA!F42,0)=0,"",OFFSET(ContactList[[#Headers],[Phone]],DirectoryA!F42,0))</f>
        <v>295-556-1988</v>
      </c>
    </row>
    <row r="43" spans="1:8" s="20" customFormat="1" ht="15" x14ac:dyDescent="0.2">
      <c r="A43" s="48"/>
      <c r="B43" s="23">
        <f t="shared" si="2"/>
        <v>40</v>
      </c>
      <c r="C43" s="27" t="str">
        <f ca="1">IF(OFFSET(Data!$E$4,B43,0)=0,"",OFFSET(Data!$D$4,B43,0))</f>
        <v>Harring, Brain</v>
      </c>
      <c r="D43" s="27" t="str">
        <f ca="1">IF(OFFSET(ContactList[[#Headers],[Filter]],DirectoryA!B43,0)=0,"",OFFSET(ContactList[[#Headers],[Phone]],DirectoryA!B43,0))</f>
        <v>205-455-7060</v>
      </c>
      <c r="F43" s="23">
        <f t="shared" si="3"/>
        <v>90</v>
      </c>
      <c r="G43" s="27" t="str">
        <f ca="1">IF(OFFSET(ContactList[[#Headers],[Filter]],F43,0)=0,"",OFFSET(ContactList[[#Headers],[Name]],F43,0))</f>
        <v>Turpen, Pete</v>
      </c>
      <c r="H43" s="27" t="str">
        <f ca="1">IF(OFFSET(ContactList[[#Headers],[Filter]],DirectoryA!F43,0)=0,"",OFFSET(ContactList[[#Headers],[Phone]],DirectoryA!F43,0))</f>
        <v>838-021-8246</v>
      </c>
    </row>
    <row r="44" spans="1:8" s="20" customFormat="1" ht="15" x14ac:dyDescent="0.2">
      <c r="A44" s="48"/>
      <c r="B44" s="23">
        <f t="shared" si="2"/>
        <v>41</v>
      </c>
      <c r="C44" s="27" t="str">
        <f ca="1">IF(OFFSET(Data!$E$4,B44,0)=0,"",OFFSET(Data!$D$4,B44,0))</f>
        <v>Heacock, Lorna</v>
      </c>
      <c r="D44" s="27" t="str">
        <f ca="1">IF(OFFSET(ContactList[[#Headers],[Filter]],DirectoryA!B44,0)=0,"",OFFSET(ContactList[[#Headers],[Phone]],DirectoryA!B44,0))</f>
        <v>523-311-8891</v>
      </c>
      <c r="F44" s="23">
        <f t="shared" si="3"/>
        <v>91</v>
      </c>
      <c r="G44" s="27" t="str">
        <f ca="1">IF(OFFSET(ContactList[[#Headers],[Filter]],F44,0)=0,"",OFFSET(ContactList[[#Headers],[Name]],F44,0))</f>
        <v>Tyler, Arden</v>
      </c>
      <c r="H44" s="27" t="str">
        <f ca="1">IF(OFFSET(ContactList[[#Headers],[Filter]],DirectoryA!F44,0)=0,"",OFFSET(ContactList[[#Headers],[Phone]],DirectoryA!F44,0))</f>
        <v>209-930-2165</v>
      </c>
    </row>
    <row r="45" spans="1:8" s="20" customFormat="1" ht="15" x14ac:dyDescent="0.2">
      <c r="A45" s="48"/>
      <c r="B45" s="23">
        <f t="shared" si="2"/>
        <v>42</v>
      </c>
      <c r="C45" s="27" t="str">
        <f ca="1">IF(OFFSET(Data!$E$4,B45,0)=0,"",OFFSET(Data!$D$4,B45,0))</f>
        <v>Huf, Jonna</v>
      </c>
      <c r="D45" s="27" t="str">
        <f ca="1">IF(OFFSET(ContactList[[#Headers],[Filter]],DirectoryA!B45,0)=0,"",OFFSET(ContactList[[#Headers],[Phone]],DirectoryA!B45,0))</f>
        <v>533-095-7390</v>
      </c>
      <c r="F45" s="23">
        <f t="shared" si="3"/>
        <v>92</v>
      </c>
      <c r="G45" s="27" t="str">
        <f ca="1">IF(OFFSET(ContactList[[#Headers],[Filter]],F45,0)=0,"",OFFSET(ContactList[[#Headers],[Name]],F45,0))</f>
        <v>Vanetten, Kayla</v>
      </c>
      <c r="H45" s="27" t="str">
        <f ca="1">IF(OFFSET(ContactList[[#Headers],[Filter]],DirectoryA!F45,0)=0,"",OFFSET(ContactList[[#Headers],[Phone]],DirectoryA!F45,0))</f>
        <v>774-459-4991</v>
      </c>
    </row>
    <row r="46" spans="1:8" s="20" customFormat="1" ht="15" x14ac:dyDescent="0.2">
      <c r="A46" s="48"/>
      <c r="B46" s="23">
        <f t="shared" si="2"/>
        <v>43</v>
      </c>
      <c r="C46" s="27" t="str">
        <f ca="1">IF(OFFSET(Data!$E$4,B46,0)=0,"",OFFSET(Data!$D$4,B46,0))</f>
        <v>Jasso, Darrel</v>
      </c>
      <c r="D46" s="27" t="str">
        <f ca="1">IF(OFFSET(ContactList[[#Headers],[Filter]],DirectoryA!B46,0)=0,"",OFFSET(ContactList[[#Headers],[Phone]],DirectoryA!B46,0))</f>
        <v>916-991-0803</v>
      </c>
      <c r="F46" s="23">
        <f t="shared" si="3"/>
        <v>93</v>
      </c>
      <c r="G46" s="27" t="str">
        <f ca="1">IF(OFFSET(ContactList[[#Headers],[Filter]],F46,0)=0,"",OFFSET(ContactList[[#Headers],[Name]],F46,0))</f>
        <v>Vice, Micha</v>
      </c>
      <c r="H46" s="27" t="str">
        <f ca="1">IF(OFFSET(ContactList[[#Headers],[Filter]],DirectoryA!F46,0)=0,"",OFFSET(ContactList[[#Headers],[Phone]],DirectoryA!F46,0))</f>
        <v>636-800-5884</v>
      </c>
    </row>
    <row r="47" spans="1:8" s="20" customFormat="1" ht="15" x14ac:dyDescent="0.2">
      <c r="A47" s="48"/>
      <c r="B47" s="23">
        <f t="shared" si="2"/>
        <v>44</v>
      </c>
      <c r="C47" s="27" t="str">
        <f ca="1">IF(OFFSET(Data!$E$4,B47,0)=0,"",OFFSET(Data!$D$4,B47,0))</f>
        <v>Knupp, Kirstie</v>
      </c>
      <c r="D47" s="27" t="str">
        <f ca="1">IF(OFFSET(ContactList[[#Headers],[Filter]],DirectoryA!B47,0)=0,"",OFFSET(ContactList[[#Headers],[Phone]],DirectoryA!B47,0))</f>
        <v>655-463-7512</v>
      </c>
      <c r="F47" s="23">
        <f t="shared" si="3"/>
        <v>94</v>
      </c>
      <c r="G47" s="27" t="str">
        <f ca="1">IF(OFFSET(ContactList[[#Headers],[Filter]],F47,0)=0,"",OFFSET(ContactList[[#Headers],[Name]],F47,0))</f>
        <v>Viveiros, Clemente</v>
      </c>
      <c r="H47" s="27" t="str">
        <f ca="1">IF(OFFSET(ContactList[[#Headers],[Filter]],DirectoryA!F47,0)=0,"",OFFSET(ContactList[[#Headers],[Phone]],DirectoryA!F47,0))</f>
        <v>452-569-7058</v>
      </c>
    </row>
    <row r="48" spans="1:8" s="20" customFormat="1" ht="15" x14ac:dyDescent="0.2">
      <c r="A48" s="48"/>
      <c r="B48" s="23">
        <f t="shared" si="2"/>
        <v>45</v>
      </c>
      <c r="C48" s="27" t="str">
        <f ca="1">IF(OFFSET(Data!$E$4,B48,0)=0,"",OFFSET(Data!$D$4,B48,0))</f>
        <v>Laakso, Mamie</v>
      </c>
      <c r="D48" s="27" t="str">
        <f ca="1">IF(OFFSET(ContactList[[#Headers],[Filter]],DirectoryA!B48,0)=0,"",OFFSET(ContactList[[#Headers],[Phone]],DirectoryA!B48,0))</f>
        <v>760-512-5645</v>
      </c>
      <c r="F48" s="23">
        <f t="shared" si="3"/>
        <v>95</v>
      </c>
      <c r="G48" s="27" t="str">
        <f ca="1">IF(OFFSET(ContactList[[#Headers],[Filter]],F48,0)=0,"",OFFSET(ContactList[[#Headers],[Name]],F48,0))</f>
        <v>Vivian, Brett</v>
      </c>
      <c r="H48" s="27" t="str">
        <f ca="1">IF(OFFSET(ContactList[[#Headers],[Filter]],DirectoryA!F48,0)=0,"",OFFSET(ContactList[[#Headers],[Phone]],DirectoryA!F48,0))</f>
        <v>892-363-0722</v>
      </c>
    </row>
    <row r="49" spans="1:11" s="20" customFormat="1" ht="15" x14ac:dyDescent="0.2">
      <c r="A49" s="48"/>
      <c r="B49" s="23">
        <f t="shared" si="2"/>
        <v>46</v>
      </c>
      <c r="C49" s="27" t="str">
        <f ca="1">IF(OFFSET(Data!$E$4,B49,0)=0,"",OFFSET(Data!$D$4,B49,0))</f>
        <v>Latimer, Andreas</v>
      </c>
      <c r="D49" s="27" t="str">
        <f ca="1">IF(OFFSET(ContactList[[#Headers],[Filter]],DirectoryA!B49,0)=0,"",OFFSET(ContactList[[#Headers],[Phone]],DirectoryA!B49,0))</f>
        <v>678-596-7790</v>
      </c>
      <c r="F49" s="23">
        <f t="shared" si="3"/>
        <v>96</v>
      </c>
      <c r="G49" s="27" t="str">
        <f ca="1">IF(OFFSET(ContactList[[#Headers],[Filter]],F49,0)=0,"",OFFSET(ContactList[[#Headers],[Name]],F49,0))</f>
        <v>Whetstone, Rafaela</v>
      </c>
      <c r="H49" s="27" t="str">
        <f ca="1">IF(OFFSET(ContactList[[#Headers],[Filter]],DirectoryA!F49,0)=0,"",OFFSET(ContactList[[#Headers],[Phone]],DirectoryA!F49,0))</f>
        <v>523-261-9918</v>
      </c>
    </row>
    <row r="50" spans="1:11" s="20" customFormat="1" ht="15" x14ac:dyDescent="0.2">
      <c r="A50" s="48"/>
      <c r="B50" s="23">
        <f t="shared" si="2"/>
        <v>47</v>
      </c>
      <c r="C50" s="27" t="str">
        <f ca="1">IF(OFFSET(Data!$E$4,B50,0)=0,"",OFFSET(Data!$D$4,B50,0))</f>
        <v>Lynde, Roselee</v>
      </c>
      <c r="D50" s="27" t="str">
        <f ca="1">IF(OFFSET(ContactList[[#Headers],[Filter]],DirectoryA!B50,0)=0,"",OFFSET(ContactList[[#Headers],[Phone]],DirectoryA!B50,0))</f>
        <v>802-067-0669</v>
      </c>
      <c r="F50" s="23">
        <f t="shared" si="3"/>
        <v>97</v>
      </c>
      <c r="G50" s="27" t="str">
        <f ca="1">IF(OFFSET(ContactList[[#Headers],[Filter]],F50,0)=0,"",OFFSET(ContactList[[#Headers],[Name]],F50,0))</f>
        <v>Wildey, Francesco</v>
      </c>
      <c r="H50" s="27" t="str">
        <f ca="1">IF(OFFSET(ContactList[[#Headers],[Filter]],DirectoryA!F50,0)=0,"",OFFSET(ContactList[[#Headers],[Phone]],DirectoryA!F50,0))</f>
        <v>819-909-3865</v>
      </c>
    </row>
    <row r="51" spans="1:11" s="20" customFormat="1" ht="15" x14ac:dyDescent="0.2">
      <c r="A51" s="48"/>
      <c r="B51" s="23">
        <f t="shared" si="2"/>
        <v>48</v>
      </c>
      <c r="C51" s="27" t="str">
        <f ca="1">IF(OFFSET(Data!$E$4,B51,0)=0,"",OFFSET(Data!$D$4,B51,0))</f>
        <v>Makris, Sharell</v>
      </c>
      <c r="D51" s="27" t="str">
        <f ca="1">IF(OFFSET(ContactList[[#Headers],[Filter]],DirectoryA!B51,0)=0,"",OFFSET(ContactList[[#Headers],[Phone]],DirectoryA!B51,0))</f>
        <v>919-962-8314</v>
      </c>
      <c r="F51" s="23">
        <f t="shared" si="3"/>
        <v>98</v>
      </c>
      <c r="G51" s="27" t="str">
        <f ca="1">IF(OFFSET(ContactList[[#Headers],[Filter]],F51,0)=0,"",OFFSET(ContactList[[#Headers],[Name]],F51,0))</f>
        <v>Witty, Leroy</v>
      </c>
      <c r="H51" s="27" t="str">
        <f ca="1">IF(OFFSET(ContactList[[#Headers],[Filter]],DirectoryA!F51,0)=0,"",OFFSET(ContactList[[#Headers],[Phone]],DirectoryA!F51,0))</f>
        <v>528-861-8204</v>
      </c>
    </row>
    <row r="52" spans="1:11" s="20" customFormat="1" ht="15" x14ac:dyDescent="0.2">
      <c r="A52" s="48"/>
      <c r="B52" s="23">
        <f t="shared" si="2"/>
        <v>49</v>
      </c>
      <c r="C52" s="27" t="str">
        <f ca="1">IF(OFFSET(Data!$E$4,B52,0)=0,"",OFFSET(Data!$D$4,B52,0))</f>
        <v>Marine, Lula</v>
      </c>
      <c r="D52" s="27" t="str">
        <f ca="1">IF(OFFSET(ContactList[[#Headers],[Filter]],DirectoryA!B52,0)=0,"",OFFSET(ContactList[[#Headers],[Phone]],DirectoryA!B52,0))</f>
        <v>123-731-8462</v>
      </c>
      <c r="F52" s="23">
        <f t="shared" si="3"/>
        <v>99</v>
      </c>
      <c r="G52" s="27" t="str">
        <f ca="1">IF(OFFSET(ContactList[[#Headers],[Filter]],F52,0)=0,"",OFFSET(ContactList[[#Headers],[Name]],F52,0))</f>
        <v/>
      </c>
      <c r="H52" s="27" t="str">
        <f ca="1">IF(OFFSET(ContactList[[#Headers],[Filter]],DirectoryA!F52,0)=0,"",OFFSET(ContactList[[#Headers],[Phone]],DirectoryA!F52,0))</f>
        <v/>
      </c>
    </row>
    <row r="53" spans="1:11" s="20" customFormat="1" ht="15" x14ac:dyDescent="0.2">
      <c r="A53" s="48"/>
      <c r="B53" s="23">
        <f t="shared" si="2"/>
        <v>50</v>
      </c>
      <c r="C53" s="27" t="str">
        <f ca="1">IF(OFFSET(Data!$E$4,B53,0)=0,"",OFFSET(Data!$D$4,B53,0))</f>
        <v>Masker, Roberto</v>
      </c>
      <c r="D53" s="27" t="str">
        <f ca="1">IF(OFFSET(ContactList[[#Headers],[Filter]],DirectoryA!B53,0)=0,"",OFFSET(ContactList[[#Headers],[Phone]],DirectoryA!B53,0))</f>
        <v>082-839-4198</v>
      </c>
      <c r="F53" s="23">
        <f t="shared" si="3"/>
        <v>100</v>
      </c>
      <c r="G53" s="27" t="str">
        <f ca="1">IF(OFFSET(ContactList[[#Headers],[Filter]],F53,0)=0,"",OFFSET(ContactList[[#Headers],[Name]],F53,0))</f>
        <v/>
      </c>
      <c r="H53" s="27" t="str">
        <f ca="1">IF(OFFSET(ContactList[[#Headers],[Filter]],DirectoryA!F53,0)=0,"",OFFSET(ContactList[[#Headers],[Phone]],DirectoryA!F53,0))</f>
        <v/>
      </c>
      <c r="K53"/>
    </row>
    <row r="55" spans="1:11" ht="34.5" x14ac:dyDescent="0.45">
      <c r="A55" s="19" t="str">
        <f>A1</f>
        <v>DIRECTORY</v>
      </c>
      <c r="H55" s="25"/>
    </row>
    <row r="56" spans="1:11" ht="15" x14ac:dyDescent="0.2">
      <c r="A56" s="50"/>
      <c r="K56" s="24"/>
    </row>
    <row r="57" spans="1:11" s="20" customFormat="1" ht="18" x14ac:dyDescent="0.2">
      <c r="A57" s="49"/>
      <c r="B57" s="21" t="s">
        <v>208</v>
      </c>
      <c r="C57" s="22" t="s">
        <v>5</v>
      </c>
      <c r="D57" s="22" t="s">
        <v>207</v>
      </c>
      <c r="F57" s="21" t="s">
        <v>208</v>
      </c>
      <c r="G57" s="22" t="s">
        <v>5</v>
      </c>
      <c r="H57" s="22" t="s">
        <v>207</v>
      </c>
    </row>
    <row r="58" spans="1:11" s="20" customFormat="1" ht="15" x14ac:dyDescent="0.2">
      <c r="A58" s="48"/>
      <c r="B58" s="23">
        <f>F53+1</f>
        <v>101</v>
      </c>
      <c r="C58" s="27">
        <f ca="1">OFFSET(ContactList[[#Headers],[Name]],DirectoryA!B58,0)</f>
        <v>0</v>
      </c>
      <c r="D58" s="27">
        <f ca="1">OFFSET(ContactList[[#Headers],[Phone]],DirectoryA!B58,0)</f>
        <v>0</v>
      </c>
      <c r="F58" s="23">
        <f>B107+1</f>
        <v>151</v>
      </c>
      <c r="G58" s="27">
        <f ca="1">OFFSET(ContactList[[#Headers],[Name]],DirectoryA!F58,0)</f>
        <v>0</v>
      </c>
      <c r="H58" s="27">
        <f ca="1">OFFSET(ContactList[[#Headers],[Phone]],DirectoryA!F58,0)</f>
        <v>0</v>
      </c>
    </row>
    <row r="59" spans="1:11" s="20" customFormat="1" ht="15" x14ac:dyDescent="0.2">
      <c r="A59" s="48"/>
      <c r="B59" s="23">
        <f t="shared" ref="B59:B90" si="4">cellAbove+1</f>
        <v>102</v>
      </c>
      <c r="C59" s="27">
        <f ca="1">OFFSET(ContactList[[#Headers],[Name]],DirectoryA!B59,0)</f>
        <v>0</v>
      </c>
      <c r="D59" s="27">
        <f ca="1">OFFSET(ContactList[[#Headers],[Phone]],DirectoryA!B59,0)</f>
        <v>0</v>
      </c>
      <c r="F59" s="23">
        <f t="shared" ref="F59:F90" si="5">cellAbove+1</f>
        <v>152</v>
      </c>
      <c r="G59" s="27">
        <f ca="1">OFFSET(ContactList[[#Headers],[Name]],DirectoryA!F59,0)</f>
        <v>0</v>
      </c>
      <c r="H59" s="27">
        <f ca="1">OFFSET(ContactList[[#Headers],[Phone]],DirectoryA!F59,0)</f>
        <v>0</v>
      </c>
    </row>
    <row r="60" spans="1:11" s="20" customFormat="1" ht="15" x14ac:dyDescent="0.2">
      <c r="A60" s="48"/>
      <c r="B60" s="23">
        <f t="shared" si="4"/>
        <v>103</v>
      </c>
      <c r="C60" s="27">
        <f ca="1">OFFSET(ContactList[[#Headers],[Name]],DirectoryA!B60,0)</f>
        <v>0</v>
      </c>
      <c r="D60" s="27">
        <f ca="1">OFFSET(ContactList[[#Headers],[Phone]],DirectoryA!B60,0)</f>
        <v>0</v>
      </c>
      <c r="F60" s="23">
        <f t="shared" si="5"/>
        <v>153</v>
      </c>
      <c r="G60" s="27">
        <f ca="1">OFFSET(ContactList[[#Headers],[Name]],DirectoryA!F60,0)</f>
        <v>0</v>
      </c>
      <c r="H60" s="27">
        <f ca="1">OFFSET(ContactList[[#Headers],[Phone]],DirectoryA!F60,0)</f>
        <v>0</v>
      </c>
    </row>
    <row r="61" spans="1:11" s="20" customFormat="1" ht="15" x14ac:dyDescent="0.2">
      <c r="A61" s="48"/>
      <c r="B61" s="23">
        <f t="shared" si="4"/>
        <v>104</v>
      </c>
      <c r="C61" s="27">
        <f ca="1">OFFSET(ContactList[[#Headers],[Name]],DirectoryA!B61,0)</f>
        <v>0</v>
      </c>
      <c r="D61" s="27">
        <f ca="1">OFFSET(ContactList[[#Headers],[Phone]],DirectoryA!B61,0)</f>
        <v>0</v>
      </c>
      <c r="F61" s="23">
        <f t="shared" si="5"/>
        <v>154</v>
      </c>
      <c r="G61" s="27">
        <f ca="1">OFFSET(ContactList[[#Headers],[Name]],DirectoryA!F61,0)</f>
        <v>0</v>
      </c>
      <c r="H61" s="27">
        <f ca="1">OFFSET(ContactList[[#Headers],[Phone]],DirectoryA!F61,0)</f>
        <v>0</v>
      </c>
    </row>
    <row r="62" spans="1:11" s="20" customFormat="1" ht="15" x14ac:dyDescent="0.2">
      <c r="A62" s="48"/>
      <c r="B62" s="23">
        <f t="shared" si="4"/>
        <v>105</v>
      </c>
      <c r="C62" s="27">
        <f ca="1">OFFSET(ContactList[[#Headers],[Name]],DirectoryA!B62,0)</f>
        <v>0</v>
      </c>
      <c r="D62" s="27">
        <f ca="1">OFFSET(ContactList[[#Headers],[Phone]],DirectoryA!B62,0)</f>
        <v>0</v>
      </c>
      <c r="F62" s="23">
        <f t="shared" si="5"/>
        <v>155</v>
      </c>
      <c r="G62" s="27">
        <f ca="1">OFFSET(ContactList[[#Headers],[Name]],DirectoryA!F62,0)</f>
        <v>0</v>
      </c>
      <c r="H62" s="27">
        <f ca="1">OFFSET(ContactList[[#Headers],[Phone]],DirectoryA!F62,0)</f>
        <v>0</v>
      </c>
    </row>
    <row r="63" spans="1:11" s="20" customFormat="1" ht="15" x14ac:dyDescent="0.2">
      <c r="A63" s="48"/>
      <c r="B63" s="23">
        <f t="shared" si="4"/>
        <v>106</v>
      </c>
      <c r="C63" s="27">
        <f ca="1">OFFSET(ContactList[[#Headers],[Name]],DirectoryA!B63,0)</f>
        <v>0</v>
      </c>
      <c r="D63" s="27">
        <f ca="1">OFFSET(ContactList[[#Headers],[Phone]],DirectoryA!B63,0)</f>
        <v>0</v>
      </c>
      <c r="F63" s="23">
        <f t="shared" si="5"/>
        <v>156</v>
      </c>
      <c r="G63" s="27">
        <f ca="1">OFFSET(ContactList[[#Headers],[Name]],DirectoryA!F63,0)</f>
        <v>0</v>
      </c>
      <c r="H63" s="27">
        <f ca="1">OFFSET(ContactList[[#Headers],[Phone]],DirectoryA!F63,0)</f>
        <v>0</v>
      </c>
    </row>
    <row r="64" spans="1:11" s="20" customFormat="1" ht="15" x14ac:dyDescent="0.2">
      <c r="A64" s="48"/>
      <c r="B64" s="23">
        <f t="shared" si="4"/>
        <v>107</v>
      </c>
      <c r="C64" s="27">
        <f ca="1">OFFSET(ContactList[[#Headers],[Name]],DirectoryA!B64,0)</f>
        <v>0</v>
      </c>
      <c r="D64" s="27">
        <f ca="1">OFFSET(ContactList[[#Headers],[Phone]],DirectoryA!B64,0)</f>
        <v>0</v>
      </c>
      <c r="F64" s="23">
        <f t="shared" si="5"/>
        <v>157</v>
      </c>
      <c r="G64" s="27">
        <f ca="1">OFFSET(ContactList[[#Headers],[Name]],DirectoryA!F64,0)</f>
        <v>0</v>
      </c>
      <c r="H64" s="27">
        <f ca="1">OFFSET(ContactList[[#Headers],[Phone]],DirectoryA!F64,0)</f>
        <v>0</v>
      </c>
    </row>
    <row r="65" spans="1:8" s="20" customFormat="1" ht="15" x14ac:dyDescent="0.2">
      <c r="A65" s="48"/>
      <c r="B65" s="23">
        <f t="shared" si="4"/>
        <v>108</v>
      </c>
      <c r="C65" s="27">
        <f ca="1">OFFSET(ContactList[[#Headers],[Name]],DirectoryA!B65,0)</f>
        <v>0</v>
      </c>
      <c r="D65" s="27">
        <f ca="1">OFFSET(ContactList[[#Headers],[Phone]],DirectoryA!B65,0)</f>
        <v>0</v>
      </c>
      <c r="F65" s="23">
        <f t="shared" si="5"/>
        <v>158</v>
      </c>
      <c r="G65" s="27">
        <f ca="1">OFFSET(ContactList[[#Headers],[Name]],DirectoryA!F65,0)</f>
        <v>0</v>
      </c>
      <c r="H65" s="27">
        <f ca="1">OFFSET(ContactList[[#Headers],[Phone]],DirectoryA!F65,0)</f>
        <v>0</v>
      </c>
    </row>
    <row r="66" spans="1:8" s="20" customFormat="1" ht="15" x14ac:dyDescent="0.2">
      <c r="A66" s="48"/>
      <c r="B66" s="23">
        <f t="shared" si="4"/>
        <v>109</v>
      </c>
      <c r="C66" s="27">
        <f ca="1">OFFSET(ContactList[[#Headers],[Name]],DirectoryA!B66,0)</f>
        <v>0</v>
      </c>
      <c r="D66" s="27">
        <f ca="1">OFFSET(ContactList[[#Headers],[Phone]],DirectoryA!B66,0)</f>
        <v>0</v>
      </c>
      <c r="F66" s="23">
        <f t="shared" si="5"/>
        <v>159</v>
      </c>
      <c r="G66" s="27">
        <f ca="1">OFFSET(ContactList[[#Headers],[Name]],DirectoryA!F66,0)</f>
        <v>0</v>
      </c>
      <c r="H66" s="27">
        <f ca="1">OFFSET(ContactList[[#Headers],[Phone]],DirectoryA!F66,0)</f>
        <v>0</v>
      </c>
    </row>
    <row r="67" spans="1:8" s="20" customFormat="1" ht="15" x14ac:dyDescent="0.2">
      <c r="A67" s="48"/>
      <c r="B67" s="23">
        <f t="shared" si="4"/>
        <v>110</v>
      </c>
      <c r="C67" s="27">
        <f ca="1">OFFSET(ContactList[[#Headers],[Name]],DirectoryA!B67,0)</f>
        <v>0</v>
      </c>
      <c r="D67" s="27">
        <f ca="1">OFFSET(ContactList[[#Headers],[Phone]],DirectoryA!B67,0)</f>
        <v>0</v>
      </c>
      <c r="F67" s="23">
        <f t="shared" si="5"/>
        <v>160</v>
      </c>
      <c r="G67" s="27">
        <f ca="1">OFFSET(ContactList[[#Headers],[Name]],DirectoryA!F67,0)</f>
        <v>0</v>
      </c>
      <c r="H67" s="27">
        <f ca="1">OFFSET(ContactList[[#Headers],[Phone]],DirectoryA!F67,0)</f>
        <v>0</v>
      </c>
    </row>
    <row r="68" spans="1:8" s="20" customFormat="1" ht="15" x14ac:dyDescent="0.2">
      <c r="A68" s="48"/>
      <c r="B68" s="23">
        <f t="shared" si="4"/>
        <v>111</v>
      </c>
      <c r="C68" s="27">
        <f ca="1">OFFSET(ContactList[[#Headers],[Name]],DirectoryA!B68,0)</f>
        <v>0</v>
      </c>
      <c r="D68" s="27">
        <f ca="1">OFFSET(ContactList[[#Headers],[Phone]],DirectoryA!B68,0)</f>
        <v>0</v>
      </c>
      <c r="F68" s="23">
        <f t="shared" si="5"/>
        <v>161</v>
      </c>
      <c r="G68" s="27">
        <f ca="1">OFFSET(ContactList[[#Headers],[Name]],DirectoryA!F68,0)</f>
        <v>0</v>
      </c>
      <c r="H68" s="27">
        <f ca="1">OFFSET(ContactList[[#Headers],[Phone]],DirectoryA!F68,0)</f>
        <v>0</v>
      </c>
    </row>
    <row r="69" spans="1:8" s="20" customFormat="1" ht="15" x14ac:dyDescent="0.2">
      <c r="A69" s="48"/>
      <c r="B69" s="23">
        <f t="shared" si="4"/>
        <v>112</v>
      </c>
      <c r="C69" s="27">
        <f ca="1">OFFSET(ContactList[[#Headers],[Name]],DirectoryA!B69,0)</f>
        <v>0</v>
      </c>
      <c r="D69" s="27">
        <f ca="1">OFFSET(ContactList[[#Headers],[Phone]],DirectoryA!B69,0)</f>
        <v>0</v>
      </c>
      <c r="F69" s="23">
        <f t="shared" si="5"/>
        <v>162</v>
      </c>
      <c r="G69" s="27">
        <f ca="1">OFFSET(ContactList[[#Headers],[Name]],DirectoryA!F69,0)</f>
        <v>0</v>
      </c>
      <c r="H69" s="27">
        <f ca="1">OFFSET(ContactList[[#Headers],[Phone]],DirectoryA!F69,0)</f>
        <v>0</v>
      </c>
    </row>
    <row r="70" spans="1:8" s="20" customFormat="1" ht="15" x14ac:dyDescent="0.2">
      <c r="A70" s="48"/>
      <c r="B70" s="23">
        <f t="shared" si="4"/>
        <v>113</v>
      </c>
      <c r="C70" s="27">
        <f ca="1">OFFSET(ContactList[[#Headers],[Name]],DirectoryA!B70,0)</f>
        <v>0</v>
      </c>
      <c r="D70" s="27">
        <f ca="1">OFFSET(ContactList[[#Headers],[Phone]],DirectoryA!B70,0)</f>
        <v>0</v>
      </c>
      <c r="F70" s="23">
        <f t="shared" si="5"/>
        <v>163</v>
      </c>
      <c r="G70" s="27">
        <f ca="1">OFFSET(ContactList[[#Headers],[Name]],DirectoryA!F70,0)</f>
        <v>0</v>
      </c>
      <c r="H70" s="27">
        <f ca="1">OFFSET(ContactList[[#Headers],[Phone]],DirectoryA!F70,0)</f>
        <v>0</v>
      </c>
    </row>
    <row r="71" spans="1:8" s="20" customFormat="1" ht="15" x14ac:dyDescent="0.2">
      <c r="A71" s="48"/>
      <c r="B71" s="23">
        <f t="shared" si="4"/>
        <v>114</v>
      </c>
      <c r="C71" s="27">
        <f ca="1">OFFSET(ContactList[[#Headers],[Name]],DirectoryA!B71,0)</f>
        <v>0</v>
      </c>
      <c r="D71" s="27">
        <f ca="1">OFFSET(ContactList[[#Headers],[Phone]],DirectoryA!B71,0)</f>
        <v>0</v>
      </c>
      <c r="F71" s="23">
        <f t="shared" si="5"/>
        <v>164</v>
      </c>
      <c r="G71" s="27">
        <f ca="1">OFFSET(ContactList[[#Headers],[Name]],DirectoryA!F71,0)</f>
        <v>0</v>
      </c>
      <c r="H71" s="27">
        <f ca="1">OFFSET(ContactList[[#Headers],[Phone]],DirectoryA!F71,0)</f>
        <v>0</v>
      </c>
    </row>
    <row r="72" spans="1:8" s="20" customFormat="1" ht="15" x14ac:dyDescent="0.2">
      <c r="A72" s="48"/>
      <c r="B72" s="23">
        <f t="shared" si="4"/>
        <v>115</v>
      </c>
      <c r="C72" s="27">
        <f ca="1">OFFSET(ContactList[[#Headers],[Name]],DirectoryA!B72,0)</f>
        <v>0</v>
      </c>
      <c r="D72" s="27">
        <f ca="1">OFFSET(ContactList[[#Headers],[Phone]],DirectoryA!B72,0)</f>
        <v>0</v>
      </c>
      <c r="F72" s="23">
        <f t="shared" si="5"/>
        <v>165</v>
      </c>
      <c r="G72" s="27">
        <f ca="1">OFFSET(ContactList[[#Headers],[Name]],DirectoryA!F72,0)</f>
        <v>0</v>
      </c>
      <c r="H72" s="27">
        <f ca="1">OFFSET(ContactList[[#Headers],[Phone]],DirectoryA!F72,0)</f>
        <v>0</v>
      </c>
    </row>
    <row r="73" spans="1:8" s="20" customFormat="1" ht="15" x14ac:dyDescent="0.2">
      <c r="A73" s="48"/>
      <c r="B73" s="23">
        <f t="shared" si="4"/>
        <v>116</v>
      </c>
      <c r="C73" s="27">
        <f ca="1">OFFSET(ContactList[[#Headers],[Name]],DirectoryA!B73,0)</f>
        <v>0</v>
      </c>
      <c r="D73" s="27">
        <f ca="1">OFFSET(ContactList[[#Headers],[Phone]],DirectoryA!B73,0)</f>
        <v>0</v>
      </c>
      <c r="F73" s="23">
        <f t="shared" si="5"/>
        <v>166</v>
      </c>
      <c r="G73" s="27">
        <f ca="1">OFFSET(ContactList[[#Headers],[Name]],DirectoryA!F73,0)</f>
        <v>0</v>
      </c>
      <c r="H73" s="27">
        <f ca="1">OFFSET(ContactList[[#Headers],[Phone]],DirectoryA!F73,0)</f>
        <v>0</v>
      </c>
    </row>
    <row r="74" spans="1:8" s="20" customFormat="1" ht="15" x14ac:dyDescent="0.2">
      <c r="A74" s="48"/>
      <c r="B74" s="23">
        <f t="shared" si="4"/>
        <v>117</v>
      </c>
      <c r="C74" s="27">
        <f ca="1">OFFSET(ContactList[[#Headers],[Name]],DirectoryA!B74,0)</f>
        <v>0</v>
      </c>
      <c r="D74" s="27">
        <f ca="1">OFFSET(ContactList[[#Headers],[Phone]],DirectoryA!B74,0)</f>
        <v>0</v>
      </c>
      <c r="F74" s="23">
        <f t="shared" si="5"/>
        <v>167</v>
      </c>
      <c r="G74" s="27">
        <f ca="1">OFFSET(ContactList[[#Headers],[Name]],DirectoryA!F74,0)</f>
        <v>0</v>
      </c>
      <c r="H74" s="27">
        <f ca="1">OFFSET(ContactList[[#Headers],[Phone]],DirectoryA!F74,0)</f>
        <v>0</v>
      </c>
    </row>
    <row r="75" spans="1:8" s="20" customFormat="1" ht="15" x14ac:dyDescent="0.2">
      <c r="A75" s="48"/>
      <c r="B75" s="23">
        <f t="shared" si="4"/>
        <v>118</v>
      </c>
      <c r="C75" s="27">
        <f ca="1">OFFSET(ContactList[[#Headers],[Name]],DirectoryA!B75,0)</f>
        <v>0</v>
      </c>
      <c r="D75" s="27">
        <f ca="1">OFFSET(ContactList[[#Headers],[Phone]],DirectoryA!B75,0)</f>
        <v>0</v>
      </c>
      <c r="F75" s="23">
        <f t="shared" si="5"/>
        <v>168</v>
      </c>
      <c r="G75" s="27">
        <f ca="1">OFFSET(ContactList[[#Headers],[Name]],DirectoryA!F75,0)</f>
        <v>0</v>
      </c>
      <c r="H75" s="27">
        <f ca="1">OFFSET(ContactList[[#Headers],[Phone]],DirectoryA!F75,0)</f>
        <v>0</v>
      </c>
    </row>
    <row r="76" spans="1:8" s="20" customFormat="1" ht="15" x14ac:dyDescent="0.2">
      <c r="A76" s="48"/>
      <c r="B76" s="23">
        <f t="shared" si="4"/>
        <v>119</v>
      </c>
      <c r="C76" s="27">
        <f ca="1">OFFSET(ContactList[[#Headers],[Name]],DirectoryA!B76,0)</f>
        <v>0</v>
      </c>
      <c r="D76" s="27">
        <f ca="1">OFFSET(ContactList[[#Headers],[Phone]],DirectoryA!B76,0)</f>
        <v>0</v>
      </c>
      <c r="F76" s="23">
        <f t="shared" si="5"/>
        <v>169</v>
      </c>
      <c r="G76" s="27">
        <f ca="1">OFFSET(ContactList[[#Headers],[Name]],DirectoryA!F76,0)</f>
        <v>0</v>
      </c>
      <c r="H76" s="27">
        <f ca="1">OFFSET(ContactList[[#Headers],[Phone]],DirectoryA!F76,0)</f>
        <v>0</v>
      </c>
    </row>
    <row r="77" spans="1:8" s="20" customFormat="1" ht="15" x14ac:dyDescent="0.2">
      <c r="A77" s="48"/>
      <c r="B77" s="23">
        <f t="shared" si="4"/>
        <v>120</v>
      </c>
      <c r="C77" s="27">
        <f ca="1">OFFSET(ContactList[[#Headers],[Name]],DirectoryA!B77,0)</f>
        <v>0</v>
      </c>
      <c r="D77" s="27">
        <f ca="1">OFFSET(ContactList[[#Headers],[Phone]],DirectoryA!B77,0)</f>
        <v>0</v>
      </c>
      <c r="F77" s="23">
        <f t="shared" si="5"/>
        <v>170</v>
      </c>
      <c r="G77" s="27">
        <f ca="1">OFFSET(ContactList[[#Headers],[Name]],DirectoryA!F77,0)</f>
        <v>0</v>
      </c>
      <c r="H77" s="27">
        <f ca="1">OFFSET(ContactList[[#Headers],[Phone]],DirectoryA!F77,0)</f>
        <v>0</v>
      </c>
    </row>
    <row r="78" spans="1:8" s="20" customFormat="1" ht="15" x14ac:dyDescent="0.2">
      <c r="A78" s="48"/>
      <c r="B78" s="23">
        <f t="shared" si="4"/>
        <v>121</v>
      </c>
      <c r="C78" s="27">
        <f ca="1">OFFSET(ContactList[[#Headers],[Name]],DirectoryA!B78,0)</f>
        <v>0</v>
      </c>
      <c r="D78" s="27">
        <f ca="1">OFFSET(ContactList[[#Headers],[Phone]],DirectoryA!B78,0)</f>
        <v>0</v>
      </c>
      <c r="F78" s="23">
        <f t="shared" si="5"/>
        <v>171</v>
      </c>
      <c r="G78" s="27">
        <f ca="1">OFFSET(ContactList[[#Headers],[Name]],DirectoryA!F78,0)</f>
        <v>0</v>
      </c>
      <c r="H78" s="27">
        <f ca="1">OFFSET(ContactList[[#Headers],[Phone]],DirectoryA!F78,0)</f>
        <v>0</v>
      </c>
    </row>
    <row r="79" spans="1:8" s="20" customFormat="1" ht="15" x14ac:dyDescent="0.2">
      <c r="A79" s="48"/>
      <c r="B79" s="23">
        <f t="shared" si="4"/>
        <v>122</v>
      </c>
      <c r="C79" s="27">
        <f ca="1">OFFSET(ContactList[[#Headers],[Name]],DirectoryA!B79,0)</f>
        <v>0</v>
      </c>
      <c r="D79" s="27">
        <f ca="1">OFFSET(ContactList[[#Headers],[Phone]],DirectoryA!B79,0)</f>
        <v>0</v>
      </c>
      <c r="F79" s="23">
        <f t="shared" si="5"/>
        <v>172</v>
      </c>
      <c r="G79" s="27">
        <f ca="1">OFFSET(ContactList[[#Headers],[Name]],DirectoryA!F79,0)</f>
        <v>0</v>
      </c>
      <c r="H79" s="27">
        <f ca="1">OFFSET(ContactList[[#Headers],[Phone]],DirectoryA!F79,0)</f>
        <v>0</v>
      </c>
    </row>
    <row r="80" spans="1:8" s="20" customFormat="1" ht="15" x14ac:dyDescent="0.2">
      <c r="A80" s="48"/>
      <c r="B80" s="23">
        <f t="shared" si="4"/>
        <v>123</v>
      </c>
      <c r="C80" s="27">
        <f ca="1">OFFSET(ContactList[[#Headers],[Name]],DirectoryA!B80,0)</f>
        <v>0</v>
      </c>
      <c r="D80" s="27">
        <f ca="1">OFFSET(ContactList[[#Headers],[Phone]],DirectoryA!B80,0)</f>
        <v>0</v>
      </c>
      <c r="F80" s="23">
        <f t="shared" si="5"/>
        <v>173</v>
      </c>
      <c r="G80" s="27">
        <f ca="1">OFFSET(ContactList[[#Headers],[Name]],DirectoryA!F80,0)</f>
        <v>0</v>
      </c>
      <c r="H80" s="27">
        <f ca="1">OFFSET(ContactList[[#Headers],[Phone]],DirectoryA!F80,0)</f>
        <v>0</v>
      </c>
    </row>
    <row r="81" spans="1:8" s="20" customFormat="1" ht="15" x14ac:dyDescent="0.2">
      <c r="A81" s="48"/>
      <c r="B81" s="23">
        <f t="shared" si="4"/>
        <v>124</v>
      </c>
      <c r="C81" s="27">
        <f ca="1">OFFSET(ContactList[[#Headers],[Name]],DirectoryA!B81,0)</f>
        <v>0</v>
      </c>
      <c r="D81" s="27">
        <f ca="1">OFFSET(ContactList[[#Headers],[Phone]],DirectoryA!B81,0)</f>
        <v>0</v>
      </c>
      <c r="F81" s="23">
        <f t="shared" si="5"/>
        <v>174</v>
      </c>
      <c r="G81" s="27">
        <f ca="1">OFFSET(ContactList[[#Headers],[Name]],DirectoryA!F81,0)</f>
        <v>0</v>
      </c>
      <c r="H81" s="27">
        <f ca="1">OFFSET(ContactList[[#Headers],[Phone]],DirectoryA!F81,0)</f>
        <v>0</v>
      </c>
    </row>
    <row r="82" spans="1:8" s="20" customFormat="1" ht="15" x14ac:dyDescent="0.2">
      <c r="A82" s="48"/>
      <c r="B82" s="23">
        <f t="shared" si="4"/>
        <v>125</v>
      </c>
      <c r="C82" s="27">
        <f ca="1">OFFSET(ContactList[[#Headers],[Name]],DirectoryA!B82,0)</f>
        <v>0</v>
      </c>
      <c r="D82" s="27">
        <f ca="1">OFFSET(ContactList[[#Headers],[Phone]],DirectoryA!B82,0)</f>
        <v>0</v>
      </c>
      <c r="F82" s="23">
        <f t="shared" si="5"/>
        <v>175</v>
      </c>
      <c r="G82" s="27">
        <f ca="1">OFFSET(ContactList[[#Headers],[Name]],DirectoryA!F82,0)</f>
        <v>0</v>
      </c>
      <c r="H82" s="27">
        <f ca="1">OFFSET(ContactList[[#Headers],[Phone]],DirectoryA!F82,0)</f>
        <v>0</v>
      </c>
    </row>
    <row r="83" spans="1:8" s="20" customFormat="1" ht="15" x14ac:dyDescent="0.2">
      <c r="A83" s="48"/>
      <c r="B83" s="23">
        <f t="shared" si="4"/>
        <v>126</v>
      </c>
      <c r="C83" s="27">
        <f ca="1">OFFSET(ContactList[[#Headers],[Name]],DirectoryA!B83,0)</f>
        <v>0</v>
      </c>
      <c r="D83" s="27">
        <f ca="1">OFFSET(ContactList[[#Headers],[Phone]],DirectoryA!B83,0)</f>
        <v>0</v>
      </c>
      <c r="F83" s="23">
        <f t="shared" si="5"/>
        <v>176</v>
      </c>
      <c r="G83" s="27">
        <f ca="1">OFFSET(ContactList[[#Headers],[Name]],DirectoryA!F83,0)</f>
        <v>0</v>
      </c>
      <c r="H83" s="27">
        <f ca="1">OFFSET(ContactList[[#Headers],[Phone]],DirectoryA!F83,0)</f>
        <v>0</v>
      </c>
    </row>
    <row r="84" spans="1:8" s="20" customFormat="1" ht="15" x14ac:dyDescent="0.2">
      <c r="A84" s="48"/>
      <c r="B84" s="23">
        <f t="shared" si="4"/>
        <v>127</v>
      </c>
      <c r="C84" s="27">
        <f ca="1">OFFSET(ContactList[[#Headers],[Name]],DirectoryA!B84,0)</f>
        <v>0</v>
      </c>
      <c r="D84" s="27">
        <f ca="1">OFFSET(ContactList[[#Headers],[Phone]],DirectoryA!B84,0)</f>
        <v>0</v>
      </c>
      <c r="F84" s="23">
        <f t="shared" si="5"/>
        <v>177</v>
      </c>
      <c r="G84" s="27">
        <f ca="1">OFFSET(ContactList[[#Headers],[Name]],DirectoryA!F84,0)</f>
        <v>0</v>
      </c>
      <c r="H84" s="27">
        <f ca="1">OFFSET(ContactList[[#Headers],[Phone]],DirectoryA!F84,0)</f>
        <v>0</v>
      </c>
    </row>
    <row r="85" spans="1:8" s="20" customFormat="1" ht="15" x14ac:dyDescent="0.2">
      <c r="A85" s="48"/>
      <c r="B85" s="23">
        <f t="shared" si="4"/>
        <v>128</v>
      </c>
      <c r="C85" s="27">
        <f ca="1">OFFSET(ContactList[[#Headers],[Name]],DirectoryA!B85,0)</f>
        <v>0</v>
      </c>
      <c r="D85" s="27">
        <f ca="1">OFFSET(ContactList[[#Headers],[Phone]],DirectoryA!B85,0)</f>
        <v>0</v>
      </c>
      <c r="F85" s="23">
        <f t="shared" si="5"/>
        <v>178</v>
      </c>
      <c r="G85" s="27">
        <f ca="1">OFFSET(ContactList[[#Headers],[Name]],DirectoryA!F85,0)</f>
        <v>0</v>
      </c>
      <c r="H85" s="27">
        <f ca="1">OFFSET(ContactList[[#Headers],[Phone]],DirectoryA!F85,0)</f>
        <v>0</v>
      </c>
    </row>
    <row r="86" spans="1:8" s="20" customFormat="1" ht="15" x14ac:dyDescent="0.2">
      <c r="A86" s="48"/>
      <c r="B86" s="23">
        <f t="shared" si="4"/>
        <v>129</v>
      </c>
      <c r="C86" s="27">
        <f ca="1">OFFSET(ContactList[[#Headers],[Name]],DirectoryA!B86,0)</f>
        <v>0</v>
      </c>
      <c r="D86" s="27">
        <f ca="1">OFFSET(ContactList[[#Headers],[Phone]],DirectoryA!B86,0)</f>
        <v>0</v>
      </c>
      <c r="F86" s="23">
        <f t="shared" si="5"/>
        <v>179</v>
      </c>
      <c r="G86" s="27">
        <f ca="1">OFFSET(ContactList[[#Headers],[Name]],DirectoryA!F86,0)</f>
        <v>0</v>
      </c>
      <c r="H86" s="27">
        <f ca="1">OFFSET(ContactList[[#Headers],[Phone]],DirectoryA!F86,0)</f>
        <v>0</v>
      </c>
    </row>
    <row r="87" spans="1:8" s="20" customFormat="1" ht="15" x14ac:dyDescent="0.2">
      <c r="A87" s="48"/>
      <c r="B87" s="23">
        <f t="shared" si="4"/>
        <v>130</v>
      </c>
      <c r="C87" s="27">
        <f ca="1">OFFSET(ContactList[[#Headers],[Name]],DirectoryA!B87,0)</f>
        <v>0</v>
      </c>
      <c r="D87" s="27">
        <f ca="1">OFFSET(ContactList[[#Headers],[Phone]],DirectoryA!B87,0)</f>
        <v>0</v>
      </c>
      <c r="F87" s="23">
        <f t="shared" si="5"/>
        <v>180</v>
      </c>
      <c r="G87" s="27">
        <f ca="1">OFFSET(ContactList[[#Headers],[Name]],DirectoryA!F87,0)</f>
        <v>0</v>
      </c>
      <c r="H87" s="27">
        <f ca="1">OFFSET(ContactList[[#Headers],[Phone]],DirectoryA!F87,0)</f>
        <v>0</v>
      </c>
    </row>
    <row r="88" spans="1:8" s="20" customFormat="1" ht="15" x14ac:dyDescent="0.2">
      <c r="A88" s="48"/>
      <c r="B88" s="23">
        <f t="shared" si="4"/>
        <v>131</v>
      </c>
      <c r="C88" s="27">
        <f ca="1">OFFSET(ContactList[[#Headers],[Name]],DirectoryA!B88,0)</f>
        <v>0</v>
      </c>
      <c r="D88" s="27">
        <f ca="1">OFFSET(ContactList[[#Headers],[Phone]],DirectoryA!B88,0)</f>
        <v>0</v>
      </c>
      <c r="F88" s="23">
        <f t="shared" si="5"/>
        <v>181</v>
      </c>
      <c r="G88" s="27">
        <f ca="1">OFFSET(ContactList[[#Headers],[Name]],DirectoryA!F88,0)</f>
        <v>0</v>
      </c>
      <c r="H88" s="27">
        <f ca="1">OFFSET(ContactList[[#Headers],[Phone]],DirectoryA!F88,0)</f>
        <v>0</v>
      </c>
    </row>
    <row r="89" spans="1:8" s="20" customFormat="1" ht="15" x14ac:dyDescent="0.2">
      <c r="A89" s="48"/>
      <c r="B89" s="23">
        <f t="shared" si="4"/>
        <v>132</v>
      </c>
      <c r="C89" s="27">
        <f ca="1">OFFSET(ContactList[[#Headers],[Name]],DirectoryA!B89,0)</f>
        <v>0</v>
      </c>
      <c r="D89" s="27">
        <f ca="1">OFFSET(ContactList[[#Headers],[Phone]],DirectoryA!B89,0)</f>
        <v>0</v>
      </c>
      <c r="F89" s="23">
        <f t="shared" si="5"/>
        <v>182</v>
      </c>
      <c r="G89" s="27">
        <f ca="1">OFFSET(ContactList[[#Headers],[Name]],DirectoryA!F89,0)</f>
        <v>0</v>
      </c>
      <c r="H89" s="27">
        <f ca="1">OFFSET(ContactList[[#Headers],[Phone]],DirectoryA!F89,0)</f>
        <v>0</v>
      </c>
    </row>
    <row r="90" spans="1:8" s="20" customFormat="1" ht="15" x14ac:dyDescent="0.2">
      <c r="A90" s="48"/>
      <c r="B90" s="23">
        <f t="shared" si="4"/>
        <v>133</v>
      </c>
      <c r="C90" s="27">
        <f ca="1">OFFSET(ContactList[[#Headers],[Name]],DirectoryA!B90,0)</f>
        <v>0</v>
      </c>
      <c r="D90" s="27">
        <f ca="1">OFFSET(ContactList[[#Headers],[Phone]],DirectoryA!B90,0)</f>
        <v>0</v>
      </c>
      <c r="F90" s="23">
        <f t="shared" si="5"/>
        <v>183</v>
      </c>
      <c r="G90" s="27">
        <f ca="1">OFFSET(ContactList[[#Headers],[Name]],DirectoryA!F90,0)</f>
        <v>0</v>
      </c>
      <c r="H90" s="27">
        <f ca="1">OFFSET(ContactList[[#Headers],[Phone]],DirectoryA!F90,0)</f>
        <v>0</v>
      </c>
    </row>
    <row r="91" spans="1:8" s="20" customFormat="1" ht="15" x14ac:dyDescent="0.2">
      <c r="A91" s="48"/>
      <c r="B91" s="23">
        <f t="shared" ref="B91:B107" si="6">cellAbove+1</f>
        <v>134</v>
      </c>
      <c r="C91" s="27">
        <f ca="1">OFFSET(ContactList[[#Headers],[Name]],DirectoryA!B91,0)</f>
        <v>0</v>
      </c>
      <c r="D91" s="27">
        <f ca="1">OFFSET(ContactList[[#Headers],[Phone]],DirectoryA!B91,0)</f>
        <v>0</v>
      </c>
      <c r="F91" s="23">
        <f t="shared" ref="F91:F107" si="7">cellAbove+1</f>
        <v>184</v>
      </c>
      <c r="G91" s="27">
        <f ca="1">OFFSET(ContactList[[#Headers],[Name]],DirectoryA!F91,0)</f>
        <v>0</v>
      </c>
      <c r="H91" s="27">
        <f ca="1">OFFSET(ContactList[[#Headers],[Phone]],DirectoryA!F91,0)</f>
        <v>0</v>
      </c>
    </row>
    <row r="92" spans="1:8" s="20" customFormat="1" ht="15" x14ac:dyDescent="0.2">
      <c r="A92" s="48"/>
      <c r="B92" s="23">
        <f t="shared" si="6"/>
        <v>135</v>
      </c>
      <c r="C92" s="27">
        <f ca="1">OFFSET(ContactList[[#Headers],[Name]],DirectoryA!B92,0)</f>
        <v>0</v>
      </c>
      <c r="D92" s="27">
        <f ca="1">OFFSET(ContactList[[#Headers],[Phone]],DirectoryA!B92,0)</f>
        <v>0</v>
      </c>
      <c r="F92" s="23">
        <f t="shared" si="7"/>
        <v>185</v>
      </c>
      <c r="G92" s="27">
        <f ca="1">OFFSET(ContactList[[#Headers],[Name]],DirectoryA!F92,0)</f>
        <v>0</v>
      </c>
      <c r="H92" s="27">
        <f ca="1">OFFSET(ContactList[[#Headers],[Phone]],DirectoryA!F92,0)</f>
        <v>0</v>
      </c>
    </row>
    <row r="93" spans="1:8" s="20" customFormat="1" ht="15" x14ac:dyDescent="0.2">
      <c r="A93" s="48"/>
      <c r="B93" s="23">
        <f t="shared" si="6"/>
        <v>136</v>
      </c>
      <c r="C93" s="27">
        <f ca="1">OFFSET(ContactList[[#Headers],[Name]],DirectoryA!B93,0)</f>
        <v>0</v>
      </c>
      <c r="D93" s="27">
        <f ca="1">OFFSET(ContactList[[#Headers],[Phone]],DirectoryA!B93,0)</f>
        <v>0</v>
      </c>
      <c r="F93" s="23">
        <f t="shared" si="7"/>
        <v>186</v>
      </c>
      <c r="G93" s="27">
        <f ca="1">OFFSET(ContactList[[#Headers],[Name]],DirectoryA!F93,0)</f>
        <v>0</v>
      </c>
      <c r="H93" s="27">
        <f ca="1">OFFSET(ContactList[[#Headers],[Phone]],DirectoryA!F93,0)</f>
        <v>0</v>
      </c>
    </row>
    <row r="94" spans="1:8" s="20" customFormat="1" ht="15" x14ac:dyDescent="0.2">
      <c r="A94" s="48"/>
      <c r="B94" s="23">
        <f t="shared" si="6"/>
        <v>137</v>
      </c>
      <c r="C94" s="27">
        <f ca="1">OFFSET(ContactList[[#Headers],[Name]],DirectoryA!B94,0)</f>
        <v>0</v>
      </c>
      <c r="D94" s="27">
        <f ca="1">OFFSET(ContactList[[#Headers],[Phone]],DirectoryA!B94,0)</f>
        <v>0</v>
      </c>
      <c r="F94" s="23">
        <f t="shared" si="7"/>
        <v>187</v>
      </c>
      <c r="G94" s="27">
        <f ca="1">OFFSET(ContactList[[#Headers],[Name]],DirectoryA!F94,0)</f>
        <v>0</v>
      </c>
      <c r="H94" s="27">
        <f ca="1">OFFSET(ContactList[[#Headers],[Phone]],DirectoryA!F94,0)</f>
        <v>0</v>
      </c>
    </row>
    <row r="95" spans="1:8" s="20" customFormat="1" ht="15" x14ac:dyDescent="0.2">
      <c r="A95" s="48"/>
      <c r="B95" s="23">
        <f t="shared" si="6"/>
        <v>138</v>
      </c>
      <c r="C95" s="27">
        <f ca="1">OFFSET(ContactList[[#Headers],[Name]],DirectoryA!B95,0)</f>
        <v>0</v>
      </c>
      <c r="D95" s="27">
        <f ca="1">OFFSET(ContactList[[#Headers],[Phone]],DirectoryA!B95,0)</f>
        <v>0</v>
      </c>
      <c r="F95" s="23">
        <f t="shared" si="7"/>
        <v>188</v>
      </c>
      <c r="G95" s="27">
        <f ca="1">OFFSET(ContactList[[#Headers],[Name]],DirectoryA!F95,0)</f>
        <v>0</v>
      </c>
      <c r="H95" s="27">
        <f ca="1">OFFSET(ContactList[[#Headers],[Phone]],DirectoryA!F95,0)</f>
        <v>0</v>
      </c>
    </row>
    <row r="96" spans="1:8" s="20" customFormat="1" ht="15" x14ac:dyDescent="0.2">
      <c r="A96" s="48"/>
      <c r="B96" s="23">
        <f t="shared" si="6"/>
        <v>139</v>
      </c>
      <c r="C96" s="27">
        <f ca="1">OFFSET(ContactList[[#Headers],[Name]],DirectoryA!B96,0)</f>
        <v>0</v>
      </c>
      <c r="D96" s="27">
        <f ca="1">OFFSET(ContactList[[#Headers],[Phone]],DirectoryA!B96,0)</f>
        <v>0</v>
      </c>
      <c r="F96" s="23">
        <f t="shared" si="7"/>
        <v>189</v>
      </c>
      <c r="G96" s="27">
        <f ca="1">OFFSET(ContactList[[#Headers],[Name]],DirectoryA!F96,0)</f>
        <v>0</v>
      </c>
      <c r="H96" s="27">
        <f ca="1">OFFSET(ContactList[[#Headers],[Phone]],DirectoryA!F96,0)</f>
        <v>0</v>
      </c>
    </row>
    <row r="97" spans="1:11" s="20" customFormat="1" ht="15" x14ac:dyDescent="0.2">
      <c r="A97" s="48"/>
      <c r="B97" s="23">
        <f t="shared" si="6"/>
        <v>140</v>
      </c>
      <c r="C97" s="27">
        <f ca="1">OFFSET(ContactList[[#Headers],[Name]],DirectoryA!B97,0)</f>
        <v>0</v>
      </c>
      <c r="D97" s="27">
        <f ca="1">OFFSET(ContactList[[#Headers],[Phone]],DirectoryA!B97,0)</f>
        <v>0</v>
      </c>
      <c r="F97" s="23">
        <f t="shared" si="7"/>
        <v>190</v>
      </c>
      <c r="G97" s="27">
        <f ca="1">OFFSET(ContactList[[#Headers],[Name]],DirectoryA!F97,0)</f>
        <v>0</v>
      </c>
      <c r="H97" s="27">
        <f ca="1">OFFSET(ContactList[[#Headers],[Phone]],DirectoryA!F97,0)</f>
        <v>0</v>
      </c>
    </row>
    <row r="98" spans="1:11" s="20" customFormat="1" ht="15" x14ac:dyDescent="0.2">
      <c r="A98" s="48"/>
      <c r="B98" s="23">
        <f t="shared" si="6"/>
        <v>141</v>
      </c>
      <c r="C98" s="27">
        <f ca="1">OFFSET(ContactList[[#Headers],[Name]],DirectoryA!B98,0)</f>
        <v>0</v>
      </c>
      <c r="D98" s="27">
        <f ca="1">OFFSET(ContactList[[#Headers],[Phone]],DirectoryA!B98,0)</f>
        <v>0</v>
      </c>
      <c r="F98" s="23">
        <f t="shared" si="7"/>
        <v>191</v>
      </c>
      <c r="G98" s="27">
        <f ca="1">OFFSET(ContactList[[#Headers],[Name]],DirectoryA!F98,0)</f>
        <v>0</v>
      </c>
      <c r="H98" s="27">
        <f ca="1">OFFSET(ContactList[[#Headers],[Phone]],DirectoryA!F98,0)</f>
        <v>0</v>
      </c>
    </row>
    <row r="99" spans="1:11" s="20" customFormat="1" ht="15" x14ac:dyDescent="0.2">
      <c r="A99" s="48"/>
      <c r="B99" s="23">
        <f t="shared" si="6"/>
        <v>142</v>
      </c>
      <c r="C99" s="27">
        <f ca="1">OFFSET(ContactList[[#Headers],[Name]],DirectoryA!B99,0)</f>
        <v>0</v>
      </c>
      <c r="D99" s="27">
        <f ca="1">OFFSET(ContactList[[#Headers],[Phone]],DirectoryA!B99,0)</f>
        <v>0</v>
      </c>
      <c r="F99" s="23">
        <f t="shared" si="7"/>
        <v>192</v>
      </c>
      <c r="G99" s="27">
        <f ca="1">OFFSET(ContactList[[#Headers],[Name]],DirectoryA!F99,0)</f>
        <v>0</v>
      </c>
      <c r="H99" s="27">
        <f ca="1">OFFSET(ContactList[[#Headers],[Phone]],DirectoryA!F99,0)</f>
        <v>0</v>
      </c>
    </row>
    <row r="100" spans="1:11" s="20" customFormat="1" ht="15" x14ac:dyDescent="0.2">
      <c r="A100" s="48"/>
      <c r="B100" s="23">
        <f t="shared" si="6"/>
        <v>143</v>
      </c>
      <c r="C100" s="27">
        <f ca="1">OFFSET(ContactList[[#Headers],[Name]],DirectoryA!B100,0)</f>
        <v>0</v>
      </c>
      <c r="D100" s="27">
        <f ca="1">OFFSET(ContactList[[#Headers],[Phone]],DirectoryA!B100,0)</f>
        <v>0</v>
      </c>
      <c r="F100" s="23">
        <f t="shared" si="7"/>
        <v>193</v>
      </c>
      <c r="G100" s="27">
        <f ca="1">OFFSET(ContactList[[#Headers],[Name]],DirectoryA!F100,0)</f>
        <v>0</v>
      </c>
      <c r="H100" s="27">
        <f ca="1">OFFSET(ContactList[[#Headers],[Phone]],DirectoryA!F100,0)</f>
        <v>0</v>
      </c>
    </row>
    <row r="101" spans="1:11" s="20" customFormat="1" ht="15" x14ac:dyDescent="0.2">
      <c r="A101" s="48"/>
      <c r="B101" s="23">
        <f t="shared" si="6"/>
        <v>144</v>
      </c>
      <c r="C101" s="27">
        <f ca="1">OFFSET(ContactList[[#Headers],[Name]],DirectoryA!B101,0)</f>
        <v>0</v>
      </c>
      <c r="D101" s="27">
        <f ca="1">OFFSET(ContactList[[#Headers],[Phone]],DirectoryA!B101,0)</f>
        <v>0</v>
      </c>
      <c r="F101" s="23">
        <f t="shared" si="7"/>
        <v>194</v>
      </c>
      <c r="G101" s="27">
        <f ca="1">OFFSET(ContactList[[#Headers],[Name]],DirectoryA!F101,0)</f>
        <v>0</v>
      </c>
      <c r="H101" s="27">
        <f ca="1">OFFSET(ContactList[[#Headers],[Phone]],DirectoryA!F101,0)</f>
        <v>0</v>
      </c>
    </row>
    <row r="102" spans="1:11" s="20" customFormat="1" ht="15" x14ac:dyDescent="0.2">
      <c r="A102" s="48"/>
      <c r="B102" s="23">
        <f t="shared" si="6"/>
        <v>145</v>
      </c>
      <c r="C102" s="27">
        <f ca="1">OFFSET(ContactList[[#Headers],[Name]],DirectoryA!B102,0)</f>
        <v>0</v>
      </c>
      <c r="D102" s="27">
        <f ca="1">OFFSET(ContactList[[#Headers],[Phone]],DirectoryA!B102,0)</f>
        <v>0</v>
      </c>
      <c r="F102" s="23">
        <f t="shared" si="7"/>
        <v>195</v>
      </c>
      <c r="G102" s="27">
        <f ca="1">OFFSET(ContactList[[#Headers],[Name]],DirectoryA!F102,0)</f>
        <v>0</v>
      </c>
      <c r="H102" s="27">
        <f ca="1">OFFSET(ContactList[[#Headers],[Phone]],DirectoryA!F102,0)</f>
        <v>0</v>
      </c>
    </row>
    <row r="103" spans="1:11" s="20" customFormat="1" ht="15" x14ac:dyDescent="0.2">
      <c r="A103" s="48"/>
      <c r="B103" s="23">
        <f t="shared" si="6"/>
        <v>146</v>
      </c>
      <c r="C103" s="27">
        <f ca="1">OFFSET(ContactList[[#Headers],[Name]],DirectoryA!B103,0)</f>
        <v>0</v>
      </c>
      <c r="D103" s="27">
        <f ca="1">OFFSET(ContactList[[#Headers],[Phone]],DirectoryA!B103,0)</f>
        <v>0</v>
      </c>
      <c r="F103" s="23">
        <f t="shared" si="7"/>
        <v>196</v>
      </c>
      <c r="G103" s="27">
        <f ca="1">OFFSET(ContactList[[#Headers],[Name]],DirectoryA!F103,0)</f>
        <v>0</v>
      </c>
      <c r="H103" s="27">
        <f ca="1">OFFSET(ContactList[[#Headers],[Phone]],DirectoryA!F103,0)</f>
        <v>0</v>
      </c>
    </row>
    <row r="104" spans="1:11" s="20" customFormat="1" ht="15" x14ac:dyDescent="0.2">
      <c r="A104" s="48"/>
      <c r="B104" s="23">
        <f t="shared" si="6"/>
        <v>147</v>
      </c>
      <c r="C104" s="27">
        <f ca="1">OFFSET(ContactList[[#Headers],[Name]],DirectoryA!B104,0)</f>
        <v>0</v>
      </c>
      <c r="D104" s="27">
        <f ca="1">OFFSET(ContactList[[#Headers],[Phone]],DirectoryA!B104,0)</f>
        <v>0</v>
      </c>
      <c r="F104" s="23">
        <f t="shared" si="7"/>
        <v>197</v>
      </c>
      <c r="G104" s="27">
        <f ca="1">OFFSET(ContactList[[#Headers],[Name]],DirectoryA!F104,0)</f>
        <v>0</v>
      </c>
      <c r="H104" s="27">
        <f ca="1">OFFSET(ContactList[[#Headers],[Phone]],DirectoryA!F104,0)</f>
        <v>0</v>
      </c>
    </row>
    <row r="105" spans="1:11" s="20" customFormat="1" ht="15" x14ac:dyDescent="0.2">
      <c r="A105" s="48"/>
      <c r="B105" s="23">
        <f t="shared" si="6"/>
        <v>148</v>
      </c>
      <c r="C105" s="27">
        <f ca="1">OFFSET(ContactList[[#Headers],[Name]],DirectoryA!B105,0)</f>
        <v>0</v>
      </c>
      <c r="D105" s="27">
        <f ca="1">OFFSET(ContactList[[#Headers],[Phone]],DirectoryA!B105,0)</f>
        <v>0</v>
      </c>
      <c r="F105" s="23">
        <f t="shared" si="7"/>
        <v>198</v>
      </c>
      <c r="G105" s="27">
        <f ca="1">OFFSET(ContactList[[#Headers],[Name]],DirectoryA!F105,0)</f>
        <v>0</v>
      </c>
      <c r="H105" s="27">
        <f ca="1">OFFSET(ContactList[[#Headers],[Phone]],DirectoryA!F105,0)</f>
        <v>0</v>
      </c>
    </row>
    <row r="106" spans="1:11" s="20" customFormat="1" ht="15" x14ac:dyDescent="0.2">
      <c r="A106" s="48"/>
      <c r="B106" s="23">
        <f t="shared" si="6"/>
        <v>149</v>
      </c>
      <c r="C106" s="27">
        <f ca="1">OFFSET(ContactList[[#Headers],[Name]],DirectoryA!B106,0)</f>
        <v>0</v>
      </c>
      <c r="D106" s="27">
        <f ca="1">OFFSET(ContactList[[#Headers],[Phone]],DirectoryA!B106,0)</f>
        <v>0</v>
      </c>
      <c r="F106" s="23">
        <f t="shared" si="7"/>
        <v>199</v>
      </c>
      <c r="G106" s="27">
        <f ca="1">OFFSET(ContactList[[#Headers],[Name]],DirectoryA!F106,0)</f>
        <v>0</v>
      </c>
      <c r="H106" s="27">
        <f ca="1">OFFSET(ContactList[[#Headers],[Phone]],DirectoryA!F106,0)</f>
        <v>0</v>
      </c>
    </row>
    <row r="107" spans="1:11" s="20" customFormat="1" ht="15" x14ac:dyDescent="0.2">
      <c r="A107" s="48"/>
      <c r="B107" s="23">
        <f t="shared" si="6"/>
        <v>150</v>
      </c>
      <c r="C107" s="27">
        <f ca="1">OFFSET(ContactList[[#Headers],[Name]],DirectoryA!B107,0)</f>
        <v>0</v>
      </c>
      <c r="D107" s="27">
        <f ca="1">OFFSET(ContactList[[#Headers],[Phone]],DirectoryA!B107,0)</f>
        <v>0</v>
      </c>
      <c r="F107" s="23">
        <f t="shared" si="7"/>
        <v>200</v>
      </c>
      <c r="G107" s="27">
        <f ca="1">OFFSET(ContactList[[#Headers],[Name]],DirectoryA!F107,0)</f>
        <v>0</v>
      </c>
      <c r="H107" s="27">
        <f ca="1">OFFSET(ContactList[[#Headers],[Phone]],DirectoryA!F107,0)</f>
        <v>0</v>
      </c>
      <c r="K107"/>
    </row>
  </sheetData>
  <conditionalFormatting sqref="B58:D107 F58:H107 F4:H53 B4:D53">
    <cfRule type="expression" dxfId="15" priority="4">
      <formula>MOD(ROW(),2)=0</formula>
    </cfRule>
  </conditionalFormatting>
  <hyperlinks>
    <hyperlink ref="K3" r:id="rId1" xr:uid="{895C2619-FB7A-4159-A310-0F9D5CA1943E}"/>
  </hyperlinks>
  <printOptions horizontalCentered="1"/>
  <pageMargins left="0.5" right="0.5" top="0.5" bottom="0.6" header="0.3" footer="0.3"/>
  <pageSetup scale="85" fitToHeight="0" orientation="portrait" r:id="rId2"/>
  <headerFooter>
    <oddFooter>&amp;RPage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5A52A-D801-4E99-B6F5-2E6C21E61E0F}">
  <sheetPr>
    <pageSetUpPr fitToPage="1"/>
  </sheetPr>
  <dimension ref="A1:K107"/>
  <sheetViews>
    <sheetView showGridLines="0" workbookViewId="0"/>
  </sheetViews>
  <sheetFormatPr defaultRowHeight="12.75" x14ac:dyDescent="0.2"/>
  <cols>
    <col min="1" max="1" width="3.140625" customWidth="1"/>
    <col min="2" max="2" width="4.7109375" customWidth="1"/>
    <col min="3" max="3" width="28.140625" customWidth="1"/>
    <col min="4" max="4" width="16.5703125" customWidth="1"/>
    <col min="5" max="5" width="7.42578125" customWidth="1"/>
    <col min="6" max="6" width="4.85546875" customWidth="1"/>
    <col min="7" max="7" width="28.140625" customWidth="1"/>
    <col min="8" max="8" width="16.5703125" customWidth="1"/>
    <col min="9" max="9" width="2.7109375" customWidth="1"/>
    <col min="11" max="11" width="29.140625" customWidth="1"/>
  </cols>
  <sheetData>
    <row r="1" spans="1:11" ht="34.5" x14ac:dyDescent="0.45">
      <c r="A1" s="19" t="s">
        <v>206</v>
      </c>
      <c r="F1" s="31"/>
      <c r="G1" s="31"/>
      <c r="H1" s="31"/>
    </row>
    <row r="2" spans="1:11" ht="15" x14ac:dyDescent="0.2">
      <c r="A2" s="50"/>
    </row>
    <row r="3" spans="1:11" s="20" customFormat="1" ht="18" x14ac:dyDescent="0.2">
      <c r="A3" s="49"/>
      <c r="B3" s="21" t="s">
        <v>208</v>
      </c>
      <c r="C3" s="22" t="s">
        <v>5</v>
      </c>
      <c r="D3" s="22" t="s">
        <v>207</v>
      </c>
      <c r="F3" s="21" t="s">
        <v>208</v>
      </c>
      <c r="G3" s="22" t="s">
        <v>5</v>
      </c>
      <c r="H3" s="22" t="s">
        <v>207</v>
      </c>
      <c r="K3" s="32" t="s">
        <v>330</v>
      </c>
    </row>
    <row r="4" spans="1:11" s="20" customFormat="1" ht="15" x14ac:dyDescent="0.2">
      <c r="A4" s="48"/>
      <c r="B4" s="23">
        <v>1</v>
      </c>
      <c r="C4" s="27" t="str">
        <f>IFERROR(INDEX(Data!$D:$D,MATCH(B4,Data!$A:$A,0)),"")</f>
        <v>Acuna, Gerardo</v>
      </c>
      <c r="D4" s="27" t="str">
        <f>IFERROR(INDEX(ContactList[[#All],[Phone]],MATCH(DirectoryB!B4,ContactList[[#All],[Row]],0)),"")</f>
        <v>575-309-4087</v>
      </c>
      <c r="F4" s="23">
        <f>B53+1</f>
        <v>51</v>
      </c>
      <c r="G4" s="27" t="str">
        <f>IFERROR(INDEX(ContactList[[#All],[Name]],MATCH(DirectoryB!F4,ContactList[[#All],[Row]],0)),"")</f>
        <v>Mccullar, Florrie</v>
      </c>
      <c r="H4" s="27" t="str">
        <f>IFERROR(INDEX(ContactList[[#All],[Phone]],MATCH(DirectoryB!F4,ContactList[[#All],[Row]],0)),"")</f>
        <v>160-197-1362</v>
      </c>
      <c r="K4" s="3" t="s">
        <v>331</v>
      </c>
    </row>
    <row r="5" spans="1:11" s="20" customFormat="1" ht="15" x14ac:dyDescent="0.2">
      <c r="A5" s="48"/>
      <c r="B5" s="23">
        <f t="shared" ref="B5:B36" si="0">cellAbove+1</f>
        <v>2</v>
      </c>
      <c r="C5" s="27" t="str">
        <f>IFERROR(INDEX(Data!$D:$D,MATCH(B5,Data!$A:$A,0)),"")</f>
        <v>Arguello, Daniel</v>
      </c>
      <c r="D5" s="27" t="str">
        <f>IFERROR(INDEX(ContactList[[#All],[Phone]],MATCH(DirectoryB!B5,ContactList[[#All],[Row]],0)),"")</f>
        <v>692-996-3841</v>
      </c>
      <c r="F5" s="23">
        <f t="shared" ref="F5:F36" si="1">cellAbove+1</f>
        <v>52</v>
      </c>
      <c r="G5" s="27" t="str">
        <f>IFERROR(INDEX(ContactList[[#All],[Name]],MATCH(DirectoryB!F5,ContactList[[#All],[Row]],0)),"")</f>
        <v>Mckenny, Desiree</v>
      </c>
      <c r="H5" s="27" t="str">
        <f>IFERROR(INDEX(ContactList[[#All],[Phone]],MATCH(DirectoryB!F5,ContactList[[#All],[Row]],0)),"")</f>
        <v>769-173-1675</v>
      </c>
      <c r="K5" s="28"/>
    </row>
    <row r="6" spans="1:11" s="20" customFormat="1" ht="15" x14ac:dyDescent="0.2">
      <c r="A6" s="48"/>
      <c r="B6" s="23">
        <f t="shared" si="0"/>
        <v>3</v>
      </c>
      <c r="C6" s="27" t="str">
        <f>IFERROR(INDEX(Data!$D:$D,MATCH(B6,Data!$A:$A,0)),"")</f>
        <v>Ascher, Bettie</v>
      </c>
      <c r="D6" s="27" t="str">
        <f>IFERROR(INDEX(ContactList[[#All],[Phone]],MATCH(DirectoryB!B6,ContactList[[#All],[Row]],0)),"")</f>
        <v>145-603-2778</v>
      </c>
      <c r="F6" s="23">
        <f t="shared" si="1"/>
        <v>53</v>
      </c>
      <c r="G6" s="27" t="str">
        <f>IFERROR(INDEX(ContactList[[#All],[Name]],MATCH(DirectoryB!F6,ContactList[[#All],[Row]],0)),"")</f>
        <v>Mckernan, Elina</v>
      </c>
      <c r="H6" s="27" t="str">
        <f>IFERROR(INDEX(ContactList[[#All],[Phone]],MATCH(DirectoryB!F6,ContactList[[#All],[Row]],0)),"")</f>
        <v>665-030-9362</v>
      </c>
      <c r="K6" s="29" t="s">
        <v>326</v>
      </c>
    </row>
    <row r="7" spans="1:11" s="20" customFormat="1" ht="15" x14ac:dyDescent="0.2">
      <c r="A7" s="48"/>
      <c r="B7" s="23">
        <f t="shared" si="0"/>
        <v>4</v>
      </c>
      <c r="C7" s="27" t="str">
        <f>IFERROR(INDEX(Data!$D:$D,MATCH(B7,Data!$A:$A,0)),"")</f>
        <v>Autin, Raylene</v>
      </c>
      <c r="D7" s="27" t="str">
        <f>IFERROR(INDEX(ContactList[[#All],[Phone]],MATCH(DirectoryB!B7,ContactList[[#All],[Row]],0)),"")</f>
        <v>423-581-0384</v>
      </c>
      <c r="F7" s="23">
        <f t="shared" si="1"/>
        <v>54</v>
      </c>
      <c r="G7" s="27" t="str">
        <f>IFERROR(INDEX(ContactList[[#All],[Name]],MATCH(DirectoryB!F7,ContactList[[#All],[Row]],0)),"")</f>
        <v>Mcwhorter, Blanch</v>
      </c>
      <c r="H7" s="27" t="str">
        <f>IFERROR(INDEX(ContactList[[#All],[Phone]],MATCH(DirectoryB!F7,ContactList[[#All],[Row]],0)),"")</f>
        <v>783-509-5243</v>
      </c>
      <c r="K7" s="28" t="s">
        <v>329</v>
      </c>
    </row>
    <row r="8" spans="1:11" s="20" customFormat="1" ht="15" x14ac:dyDescent="0.2">
      <c r="A8" s="48"/>
      <c r="B8" s="23">
        <f t="shared" si="0"/>
        <v>5</v>
      </c>
      <c r="C8" s="27" t="str">
        <f>IFERROR(INDEX(Data!$D:$D,MATCH(B8,Data!$A:$A,0)),"")</f>
        <v>Barr, Simon</v>
      </c>
      <c r="D8" s="27" t="str">
        <f>IFERROR(INDEX(ContactList[[#All],[Phone]],MATCH(DirectoryB!B8,ContactList[[#All],[Row]],0)),"")</f>
        <v>628-469-1582</v>
      </c>
      <c r="F8" s="23">
        <f t="shared" si="1"/>
        <v>55</v>
      </c>
      <c r="G8" s="27" t="str">
        <f>IFERROR(INDEX(ContactList[[#All],[Name]],MATCH(DirectoryB!F8,ContactList[[#All],[Row]],0)),"")</f>
        <v>Messing, James</v>
      </c>
      <c r="H8" s="27" t="str">
        <f>IFERROR(INDEX(ContactList[[#All],[Phone]],MATCH(DirectoryB!F8,ContactList[[#All],[Row]],0)),"")</f>
        <v>798-349-9576</v>
      </c>
      <c r="K8" s="28" t="s">
        <v>337</v>
      </c>
    </row>
    <row r="9" spans="1:11" s="20" customFormat="1" ht="15" x14ac:dyDescent="0.2">
      <c r="A9" s="48"/>
      <c r="B9" s="23">
        <f t="shared" si="0"/>
        <v>6</v>
      </c>
      <c r="C9" s="27" t="str">
        <f>IFERROR(INDEX(Data!$D:$D,MATCH(B9,Data!$A:$A,0)),"")</f>
        <v>Beene, Leah</v>
      </c>
      <c r="D9" s="27" t="str">
        <f>IFERROR(INDEX(ContactList[[#All],[Phone]],MATCH(DirectoryB!B9,ContactList[[#All],[Row]],0)),"")</f>
        <v>213-007-7630</v>
      </c>
      <c r="F9" s="23">
        <f t="shared" si="1"/>
        <v>56</v>
      </c>
      <c r="G9" s="27" t="str">
        <f>IFERROR(INDEX(ContactList[[#All],[Name]],MATCH(DirectoryB!F9,ContactList[[#All],[Row]],0)),"")</f>
        <v>Mike, Cheryle</v>
      </c>
      <c r="H9" s="27" t="str">
        <f>IFERROR(INDEX(ContactList[[#All],[Phone]],MATCH(DirectoryB!F9,ContactList[[#All],[Row]],0)),"")</f>
        <v>358-094-3062</v>
      </c>
      <c r="K9" s="28" t="s">
        <v>339</v>
      </c>
    </row>
    <row r="10" spans="1:11" s="20" customFormat="1" ht="15" x14ac:dyDescent="0.2">
      <c r="A10" s="48"/>
      <c r="B10" s="23">
        <f t="shared" si="0"/>
        <v>7</v>
      </c>
      <c r="C10" s="27" t="str">
        <f>IFERROR(INDEX(Data!$D:$D,MATCH(B10,Data!$A:$A,0)),"")</f>
        <v>Boyster, Mauro</v>
      </c>
      <c r="D10" s="27" t="str">
        <f>IFERROR(INDEX(ContactList[[#All],[Phone]],MATCH(DirectoryB!B10,ContactList[[#All],[Row]],0)),"")</f>
        <v>632-122-2854</v>
      </c>
      <c r="F10" s="23">
        <f t="shared" si="1"/>
        <v>57</v>
      </c>
      <c r="G10" s="27" t="str">
        <f>IFERROR(INDEX(ContactList[[#All],[Name]],MATCH(DirectoryB!F10,ContactList[[#All],[Row]],0)),"")</f>
        <v>Mikels, Arica</v>
      </c>
      <c r="H10" s="27" t="str">
        <f>IFERROR(INDEX(ContactList[[#All],[Phone]],MATCH(DirectoryB!F10,ContactList[[#All],[Row]],0)),"")</f>
        <v>710-821-6178</v>
      </c>
      <c r="K10" s="28"/>
    </row>
    <row r="11" spans="1:11" s="20" customFormat="1" ht="15" x14ac:dyDescent="0.2">
      <c r="A11" s="48"/>
      <c r="B11" s="23">
        <f t="shared" si="0"/>
        <v>8</v>
      </c>
      <c r="C11" s="27" t="str">
        <f>IFERROR(INDEX(Data!$D:$D,MATCH(B11,Data!$A:$A,0)),"")</f>
        <v>Branam, Giovanni</v>
      </c>
      <c r="D11" s="27" t="str">
        <f>IFERROR(INDEX(ContactList[[#All],[Phone]],MATCH(DirectoryB!B11,ContactList[[#All],[Row]],0)),"")</f>
        <v>798-451-1720</v>
      </c>
      <c r="F11" s="23">
        <f t="shared" si="1"/>
        <v>58</v>
      </c>
      <c r="G11" s="27" t="str">
        <f>IFERROR(INDEX(ContactList[[#All],[Name]],MATCH(DirectoryB!F11,ContactList[[#All],[Row]],0)),"")</f>
        <v>Montas, Bebe</v>
      </c>
      <c r="H11" s="27" t="str">
        <f>IFERROR(INDEX(ContactList[[#All],[Phone]],MATCH(DirectoryB!F11,ContactList[[#All],[Row]],0)),"")</f>
        <v>804-604-7798</v>
      </c>
      <c r="K11" s="29" t="s">
        <v>314</v>
      </c>
    </row>
    <row r="12" spans="1:11" s="20" customFormat="1" ht="15" x14ac:dyDescent="0.2">
      <c r="A12" s="48"/>
      <c r="B12" s="23">
        <f t="shared" si="0"/>
        <v>9</v>
      </c>
      <c r="C12" s="27" t="str">
        <f>IFERROR(INDEX(Data!$D:$D,MATCH(B12,Data!$A:$A,0)),"")</f>
        <v>Brissette, Liza</v>
      </c>
      <c r="D12" s="27" t="str">
        <f>IFERROR(INDEX(ContactList[[#All],[Phone]],MATCH(DirectoryB!B12,ContactList[[#All],[Row]],0)),"")</f>
        <v>002-209-1008</v>
      </c>
      <c r="F12" s="23">
        <f t="shared" si="1"/>
        <v>59</v>
      </c>
      <c r="G12" s="27" t="str">
        <f>IFERROR(INDEX(ContactList[[#All],[Name]],MATCH(DirectoryB!F12,ContactList[[#All],[Row]],0)),"")</f>
        <v>Moretz, Donette</v>
      </c>
      <c r="H12" s="27" t="str">
        <f>IFERROR(INDEX(ContactList[[#All],[Phone]],MATCH(DirectoryB!F12,ContactList[[#All],[Row]],0)),"")</f>
        <v>702-366-4117</v>
      </c>
      <c r="K12" s="28" t="s">
        <v>338</v>
      </c>
    </row>
    <row r="13" spans="1:11" s="20" customFormat="1" ht="15" x14ac:dyDescent="0.2">
      <c r="A13" s="48"/>
      <c r="B13" s="23">
        <f t="shared" si="0"/>
        <v>10</v>
      </c>
      <c r="C13" s="27" t="str">
        <f>IFERROR(INDEX(Data!$D:$D,MATCH(B13,Data!$A:$A,0)),"")</f>
        <v>Brust, Hilary</v>
      </c>
      <c r="D13" s="27" t="str">
        <f>IFERROR(INDEX(ContactList[[#All],[Phone]],MATCH(DirectoryB!B13,ContactList[[#All],[Row]],0)),"")</f>
        <v>256-105-8706</v>
      </c>
      <c r="F13" s="23">
        <f t="shared" si="1"/>
        <v>60</v>
      </c>
      <c r="G13" s="27" t="str">
        <f>IFERROR(INDEX(ContactList[[#All],[Name]],MATCH(DirectoryB!F13,ContactList[[#All],[Row]],0)),"")</f>
        <v>Palmieri, Al</v>
      </c>
      <c r="H13" s="27" t="str">
        <f>IFERROR(INDEX(ContactList[[#All],[Phone]],MATCH(DirectoryB!F13,ContactList[[#All],[Row]],0)),"")</f>
        <v>923-621-7384</v>
      </c>
      <c r="K13" s="28" t="s">
        <v>307</v>
      </c>
    </row>
    <row r="14" spans="1:11" s="20" customFormat="1" ht="15" x14ac:dyDescent="0.2">
      <c r="A14" s="48"/>
      <c r="B14" s="23">
        <f t="shared" si="0"/>
        <v>11</v>
      </c>
      <c r="C14" s="27" t="str">
        <f>IFERROR(INDEX(Data!$D:$D,MATCH(B14,Data!$A:$A,0)),"")</f>
        <v>Bussiere, Mathilda</v>
      </c>
      <c r="D14" s="27" t="str">
        <f>IFERROR(INDEX(ContactList[[#All],[Phone]],MATCH(DirectoryB!B14,ContactList[[#All],[Row]],0)),"")</f>
        <v>969-098-5135</v>
      </c>
      <c r="F14" s="23">
        <f t="shared" si="1"/>
        <v>61</v>
      </c>
      <c r="G14" s="27" t="str">
        <f>IFERROR(INDEX(ContactList[[#All],[Name]],MATCH(DirectoryB!F14,ContactList[[#All],[Row]],0)),"")</f>
        <v>Pettengill, Sindy</v>
      </c>
      <c r="H14" s="27" t="str">
        <f>IFERROR(INDEX(ContactList[[#All],[Phone]],MATCH(DirectoryB!F14,ContactList[[#All],[Row]],0)),"")</f>
        <v>555-522-6118</v>
      </c>
      <c r="K14" s="28" t="s">
        <v>310</v>
      </c>
    </row>
    <row r="15" spans="1:11" s="20" customFormat="1" ht="15" x14ac:dyDescent="0.2">
      <c r="A15" s="48"/>
      <c r="B15" s="23">
        <f t="shared" si="0"/>
        <v>12</v>
      </c>
      <c r="C15" s="27" t="str">
        <f>IFERROR(INDEX(Data!$D:$D,MATCH(B15,Data!$A:$A,0)),"")</f>
        <v>Canez, Darci</v>
      </c>
      <c r="D15" s="27" t="str">
        <f>IFERROR(INDEX(ContactList[[#All],[Phone]],MATCH(DirectoryB!B15,ContactList[[#All],[Row]],0)),"")</f>
        <v>239-836-2872</v>
      </c>
      <c r="F15" s="23">
        <f t="shared" si="1"/>
        <v>62</v>
      </c>
      <c r="G15" s="27" t="str">
        <f>IFERROR(INDEX(ContactList[[#All],[Name]],MATCH(DirectoryB!F15,ContactList[[#All],[Row]],0)),"")</f>
        <v>Pfeffer, Berna</v>
      </c>
      <c r="H15" s="27" t="str">
        <f>IFERROR(INDEX(ContactList[[#All],[Phone]],MATCH(DirectoryB!F15,ContactList[[#All],[Row]],0)),"")</f>
        <v>853-581-5863</v>
      </c>
      <c r="K15" s="28"/>
    </row>
    <row r="16" spans="1:11" s="20" customFormat="1" ht="15" x14ac:dyDescent="0.2">
      <c r="A16" s="48"/>
      <c r="B16" s="23">
        <f t="shared" si="0"/>
        <v>13</v>
      </c>
      <c r="C16" s="27" t="str">
        <f>IFERROR(INDEX(Data!$D:$D,MATCH(B16,Data!$A:$A,0)),"")</f>
        <v>Caro, Aracely</v>
      </c>
      <c r="D16" s="27" t="str">
        <f>IFERROR(INDEX(ContactList[[#All],[Phone]],MATCH(DirectoryB!B16,ContactList[[#All],[Row]],0)),"")</f>
        <v>142-147-8556</v>
      </c>
      <c r="F16" s="23">
        <f t="shared" si="1"/>
        <v>63</v>
      </c>
      <c r="G16" s="27" t="str">
        <f>IFERROR(INDEX(ContactList[[#All],[Name]],MATCH(DirectoryB!F16,ContactList[[#All],[Row]],0)),"")</f>
        <v>Pinckard, Hipolito</v>
      </c>
      <c r="H16" s="27" t="str">
        <f>IFERROR(INDEX(ContactList[[#All],[Phone]],MATCH(DirectoryB!F16,ContactList[[#All],[Row]],0)),"")</f>
        <v>220-124-1599</v>
      </c>
      <c r="K16" s="29" t="s">
        <v>309</v>
      </c>
    </row>
    <row r="17" spans="1:11" s="20" customFormat="1" ht="15" x14ac:dyDescent="0.2">
      <c r="A17" s="48"/>
      <c r="B17" s="23">
        <f t="shared" si="0"/>
        <v>14</v>
      </c>
      <c r="C17" s="27" t="str">
        <f>IFERROR(INDEX(Data!$D:$D,MATCH(B17,Data!$A:$A,0)),"")</f>
        <v>Casebeer, Leonardo</v>
      </c>
      <c r="D17" s="27" t="str">
        <f>IFERROR(INDEX(ContactList[[#All],[Phone]],MATCH(DirectoryB!B17,ContactList[[#All],[Row]],0)),"")</f>
        <v>066-674-0338</v>
      </c>
      <c r="F17" s="23">
        <f t="shared" si="1"/>
        <v>64</v>
      </c>
      <c r="G17" s="27" t="str">
        <f>IFERROR(INDEX(ContactList[[#All],[Name]],MATCH(DirectoryB!F17,ContactList[[#All],[Row]],0)),"")</f>
        <v>Portis, Ike</v>
      </c>
      <c r="H17" s="27" t="str">
        <f>IFERROR(INDEX(ContactList[[#All],[Phone]],MATCH(DirectoryB!F17,ContactList[[#All],[Row]],0)),"")</f>
        <v>286-166-8339</v>
      </c>
      <c r="K17" s="28" t="s">
        <v>308</v>
      </c>
    </row>
    <row r="18" spans="1:11" s="20" customFormat="1" ht="15" x14ac:dyDescent="0.2">
      <c r="A18" s="48"/>
      <c r="B18" s="23">
        <f t="shared" si="0"/>
        <v>15</v>
      </c>
      <c r="C18" s="27" t="str">
        <f>IFERROR(INDEX(Data!$D:$D,MATCH(B18,Data!$A:$A,0)),"")</f>
        <v>Cerutti, Irina</v>
      </c>
      <c r="D18" s="27" t="str">
        <f>IFERROR(INDEX(ContactList[[#All],[Phone]],MATCH(DirectoryB!B18,ContactList[[#All],[Row]],0)),"")</f>
        <v>184-030-8050</v>
      </c>
      <c r="F18" s="23">
        <f t="shared" si="1"/>
        <v>65</v>
      </c>
      <c r="G18" s="27" t="str">
        <f>IFERROR(INDEX(ContactList[[#All],[Name]],MATCH(DirectoryB!F18,ContactList[[#All],[Row]],0)),"")</f>
        <v>Pritt, Janetta</v>
      </c>
      <c r="H18" s="27" t="str">
        <f>IFERROR(INDEX(ContactList[[#All],[Phone]],MATCH(DirectoryB!F18,ContactList[[#All],[Row]],0)),"")</f>
        <v>553-315-0479</v>
      </c>
      <c r="K18" s="28" t="s">
        <v>312</v>
      </c>
    </row>
    <row r="19" spans="1:11" s="20" customFormat="1" ht="15" x14ac:dyDescent="0.2">
      <c r="A19" s="48"/>
      <c r="B19" s="23">
        <f t="shared" si="0"/>
        <v>16</v>
      </c>
      <c r="C19" s="27" t="str">
        <f>IFERROR(INDEX(Data!$D:$D,MATCH(B19,Data!$A:$A,0)),"")</f>
        <v>Ciancio, Sherwood</v>
      </c>
      <c r="D19" s="27" t="str">
        <f>IFERROR(INDEX(ContactList[[#All],[Phone]],MATCH(DirectoryB!B19,ContactList[[#All],[Row]],0)),"")</f>
        <v>062-732-4730</v>
      </c>
      <c r="F19" s="23">
        <f t="shared" si="1"/>
        <v>66</v>
      </c>
      <c r="G19" s="27" t="str">
        <f>IFERROR(INDEX(ContactList[[#All],[Name]],MATCH(DirectoryB!F19,ContactList[[#All],[Row]],0)),"")</f>
        <v>Proto, Lenna</v>
      </c>
      <c r="H19" s="27" t="str">
        <f>IFERROR(INDEX(ContactList[[#All],[Phone]],MATCH(DirectoryB!F19,ContactList[[#All],[Row]],0)),"")</f>
        <v>014-269-0421</v>
      </c>
      <c r="K19" s="28" t="s">
        <v>313</v>
      </c>
    </row>
    <row r="20" spans="1:11" s="20" customFormat="1" ht="15" x14ac:dyDescent="0.2">
      <c r="A20" s="48"/>
      <c r="B20" s="23">
        <f t="shared" si="0"/>
        <v>17</v>
      </c>
      <c r="C20" s="27" t="str">
        <f>IFERROR(INDEX(Data!$D:$D,MATCH(B20,Data!$A:$A,0)),"")</f>
        <v>Cogdill, Blaine</v>
      </c>
      <c r="D20" s="27" t="str">
        <f>IFERROR(INDEX(ContactList[[#All],[Phone]],MATCH(DirectoryB!B20,ContactList[[#All],[Row]],0)),"")</f>
        <v>299-919-5601</v>
      </c>
      <c r="F20" s="23">
        <f t="shared" si="1"/>
        <v>67</v>
      </c>
      <c r="G20" s="27" t="str">
        <f>IFERROR(INDEX(ContactList[[#All],[Name]],MATCH(DirectoryB!F20,ContactList[[#All],[Row]],0)),"")</f>
        <v>Raphael, Tyra</v>
      </c>
      <c r="H20" s="27" t="str">
        <f>IFERROR(INDEX(ContactList[[#All],[Phone]],MATCH(DirectoryB!F20,ContactList[[#All],[Row]],0)),"")</f>
        <v>858-649-2253</v>
      </c>
      <c r="K20" s="28" t="s">
        <v>311</v>
      </c>
    </row>
    <row r="21" spans="1:11" s="20" customFormat="1" ht="15" x14ac:dyDescent="0.2">
      <c r="A21" s="48"/>
      <c r="B21" s="23">
        <f t="shared" si="0"/>
        <v>18</v>
      </c>
      <c r="C21" s="27" t="str">
        <f>IFERROR(INDEX(Data!$D:$D,MATCH(B21,Data!$A:$A,0)),"")</f>
        <v>Colligan, Bennett</v>
      </c>
      <c r="D21" s="27" t="str">
        <f>IFERROR(INDEX(ContactList[[#All],[Phone]],MATCH(DirectoryB!B21,ContactList[[#All],[Row]],0)),"")</f>
        <v>688-627-1934</v>
      </c>
      <c r="F21" s="23">
        <f t="shared" si="1"/>
        <v>68</v>
      </c>
      <c r="G21" s="27" t="str">
        <f>IFERROR(INDEX(ContactList[[#All],[Name]],MATCH(DirectoryB!F21,ContactList[[#All],[Row]],0)),"")</f>
        <v>Roebuck, Hung</v>
      </c>
      <c r="H21" s="27" t="str">
        <f>IFERROR(INDEX(ContactList[[#All],[Phone]],MATCH(DirectoryB!F21,ContactList[[#All],[Row]],0)),"")</f>
        <v>550-876-2423</v>
      </c>
    </row>
    <row r="22" spans="1:11" s="20" customFormat="1" ht="15" x14ac:dyDescent="0.2">
      <c r="A22" s="48"/>
      <c r="B22" s="23">
        <f t="shared" si="0"/>
        <v>19</v>
      </c>
      <c r="C22" s="27" t="str">
        <f>IFERROR(INDEX(Data!$D:$D,MATCH(B22,Data!$A:$A,0)),"")</f>
        <v>Cumberbatch, Andrea</v>
      </c>
      <c r="D22" s="27" t="str">
        <f>IFERROR(INDEX(ContactList[[#All],[Phone]],MATCH(DirectoryB!B22,ContactList[[#All],[Row]],0)),"")</f>
        <v>719-285-8852</v>
      </c>
      <c r="F22" s="23">
        <f t="shared" si="1"/>
        <v>69</v>
      </c>
      <c r="G22" s="27" t="str">
        <f>IFERROR(INDEX(ContactList[[#All],[Name]],MATCH(DirectoryB!F22,ContactList[[#All],[Row]],0)),"")</f>
        <v>Roles, Foster</v>
      </c>
      <c r="H22" s="27" t="str">
        <f>IFERROR(INDEX(ContactList[[#All],[Phone]],MATCH(DirectoryB!F22,ContactList[[#All],[Row]],0)),"")</f>
        <v>374-433-5430</v>
      </c>
      <c r="K22" s="28"/>
    </row>
    <row r="23" spans="1:11" s="20" customFormat="1" ht="15" x14ac:dyDescent="0.2">
      <c r="A23" s="48"/>
      <c r="B23" s="23">
        <f t="shared" si="0"/>
        <v>20</v>
      </c>
      <c r="C23" s="27" t="str">
        <f>IFERROR(INDEX(Data!$D:$D,MATCH(B23,Data!$A:$A,0)),"")</f>
        <v>Cutsforth, Florentino</v>
      </c>
      <c r="D23" s="27" t="str">
        <f>IFERROR(INDEX(ContactList[[#All],[Phone]],MATCH(DirectoryB!B23,ContactList[[#All],[Row]],0)),"")</f>
        <v>722-281-0176</v>
      </c>
      <c r="F23" s="23">
        <f t="shared" si="1"/>
        <v>70</v>
      </c>
      <c r="G23" s="27" t="str">
        <f>IFERROR(INDEX(ContactList[[#All],[Name]],MATCH(DirectoryB!F23,ContactList[[#All],[Row]],0)),"")</f>
        <v>Rutigliano, Kendrick</v>
      </c>
      <c r="H23" s="27" t="str">
        <f>IFERROR(INDEX(ContactList[[#All],[Phone]],MATCH(DirectoryB!F23,ContactList[[#All],[Row]],0)),"")</f>
        <v>509-426-3397</v>
      </c>
    </row>
    <row r="24" spans="1:11" s="20" customFormat="1" ht="15" x14ac:dyDescent="0.2">
      <c r="A24" s="48"/>
      <c r="B24" s="23">
        <f t="shared" si="0"/>
        <v>21</v>
      </c>
      <c r="C24" s="27" t="str">
        <f>IFERROR(INDEX(Data!$D:$D,MATCH(B24,Data!$A:$A,0)),"")</f>
        <v>Dease, Reyna</v>
      </c>
      <c r="D24" s="27" t="str">
        <f>IFERROR(INDEX(ContactList[[#All],[Phone]],MATCH(DirectoryB!B24,ContactList[[#All],[Row]],0)),"")</f>
        <v>000-983-1027</v>
      </c>
      <c r="F24" s="23">
        <f t="shared" si="1"/>
        <v>71</v>
      </c>
      <c r="G24" s="27" t="str">
        <f>IFERROR(INDEX(ContactList[[#All],[Name]],MATCH(DirectoryB!F24,ContactList[[#All],[Row]],0)),"")</f>
        <v>Saint, Adan</v>
      </c>
      <c r="H24" s="27" t="str">
        <f>IFERROR(INDEX(ContactList[[#All],[Phone]],MATCH(DirectoryB!F24,ContactList[[#All],[Row]],0)),"")</f>
        <v>137-507-7766</v>
      </c>
    </row>
    <row r="25" spans="1:11" s="20" customFormat="1" ht="15" x14ac:dyDescent="0.2">
      <c r="A25" s="48"/>
      <c r="B25" s="23">
        <f t="shared" si="0"/>
        <v>22</v>
      </c>
      <c r="C25" s="27" t="str">
        <f>IFERROR(INDEX(Data!$D:$D,MATCH(B25,Data!$A:$A,0)),"")</f>
        <v>Delamora, Delila</v>
      </c>
      <c r="D25" s="27" t="str">
        <f>IFERROR(INDEX(ContactList[[#All],[Phone]],MATCH(DirectoryB!B25,ContactList[[#All],[Row]],0)),"")</f>
        <v>160-441-5093</v>
      </c>
      <c r="F25" s="23">
        <f t="shared" si="1"/>
        <v>72</v>
      </c>
      <c r="G25" s="27" t="str">
        <f>IFERROR(INDEX(ContactList[[#All],[Name]],MATCH(DirectoryB!F25,ContactList[[#All],[Row]],0)),"")</f>
        <v>Sant, Dortha</v>
      </c>
      <c r="H25" s="27" t="str">
        <f>IFERROR(INDEX(ContactList[[#All],[Phone]],MATCH(DirectoryB!F25,ContactList[[#All],[Row]],0)),"")</f>
        <v>209-410-9591</v>
      </c>
    </row>
    <row r="26" spans="1:11" s="20" customFormat="1" ht="15" x14ac:dyDescent="0.2">
      <c r="A26" s="48"/>
      <c r="B26" s="23">
        <f t="shared" si="0"/>
        <v>23</v>
      </c>
      <c r="C26" s="27" t="str">
        <f>IFERROR(INDEX(Data!$D:$D,MATCH(B26,Data!$A:$A,0)),"")</f>
        <v>Delgiudice, Ronnie</v>
      </c>
      <c r="D26" s="27" t="str">
        <f>IFERROR(INDEX(ContactList[[#All],[Phone]],MATCH(DirectoryB!B26,ContactList[[#All],[Row]],0)),"")</f>
        <v>782-871-0722</v>
      </c>
      <c r="F26" s="23">
        <f t="shared" si="1"/>
        <v>73</v>
      </c>
      <c r="G26" s="27" t="str">
        <f>IFERROR(INDEX(ContactList[[#All],[Name]],MATCH(DirectoryB!F26,ContactList[[#All],[Row]],0)),"")</f>
        <v>Seat, Cherri</v>
      </c>
      <c r="H26" s="27" t="str">
        <f>IFERROR(INDEX(ContactList[[#All],[Phone]],MATCH(DirectoryB!F26,ContactList[[#All],[Row]],0)),"")</f>
        <v>345-186-6537</v>
      </c>
    </row>
    <row r="27" spans="1:11" s="20" customFormat="1" ht="15" x14ac:dyDescent="0.2">
      <c r="A27" s="48"/>
      <c r="B27" s="23">
        <f t="shared" si="0"/>
        <v>24</v>
      </c>
      <c r="C27" s="27" t="str">
        <f>IFERROR(INDEX(Data!$D:$D,MATCH(B27,Data!$A:$A,0)),"")</f>
        <v>Dugan, Claudio</v>
      </c>
      <c r="D27" s="27" t="str">
        <f>IFERROR(INDEX(ContactList[[#All],[Phone]],MATCH(DirectoryB!B27,ContactList[[#All],[Row]],0)),"")</f>
        <v>186-449-6526</v>
      </c>
      <c r="F27" s="23">
        <f t="shared" si="1"/>
        <v>74</v>
      </c>
      <c r="G27" s="27" t="str">
        <f>IFERROR(INDEX(ContactList[[#All],[Name]],MATCH(DirectoryB!F27,ContactList[[#All],[Row]],0)),"")</f>
        <v>Seay, Jeff</v>
      </c>
      <c r="H27" s="27" t="str">
        <f>IFERROR(INDEX(ContactList[[#All],[Phone]],MATCH(DirectoryB!F27,ContactList[[#All],[Row]],0)),"")</f>
        <v>187-900-4834</v>
      </c>
    </row>
    <row r="28" spans="1:11" s="20" customFormat="1" ht="15" x14ac:dyDescent="0.2">
      <c r="A28" s="48"/>
      <c r="B28" s="23">
        <f t="shared" si="0"/>
        <v>25</v>
      </c>
      <c r="C28" s="27" t="str">
        <f>IFERROR(INDEX(Data!$D:$D,MATCH(B28,Data!$A:$A,0)),"")</f>
        <v>Easterling, Clifton</v>
      </c>
      <c r="D28" s="27" t="str">
        <f>IFERROR(INDEX(ContactList[[#All],[Phone]],MATCH(DirectoryB!B28,ContactList[[#All],[Row]],0)),"")</f>
        <v>136-323-8416</v>
      </c>
      <c r="F28" s="23">
        <f t="shared" si="1"/>
        <v>75</v>
      </c>
      <c r="G28" s="27" t="str">
        <f>IFERROR(INDEX(ContactList[[#All],[Name]],MATCH(DirectoryB!F28,ContactList[[#All],[Row]],0)),"")</f>
        <v>Segal, Nathan</v>
      </c>
      <c r="H28" s="27" t="str">
        <f>IFERROR(INDEX(ContactList[[#All],[Phone]],MATCH(DirectoryB!F28,ContactList[[#All],[Row]],0)),"")</f>
        <v>380-402-4811</v>
      </c>
    </row>
    <row r="29" spans="1:11" s="20" customFormat="1" ht="15" x14ac:dyDescent="0.2">
      <c r="A29" s="48"/>
      <c r="B29" s="23">
        <f t="shared" si="0"/>
        <v>26</v>
      </c>
      <c r="C29" s="27" t="str">
        <f>IFERROR(INDEX(Data!$D:$D,MATCH(B29,Data!$A:$A,0)),"")</f>
        <v>Espey, Nerissa</v>
      </c>
      <c r="D29" s="27" t="str">
        <f>IFERROR(INDEX(ContactList[[#All],[Phone]],MATCH(DirectoryB!B29,ContactList[[#All],[Row]],0)),"")</f>
        <v>662-440-9250</v>
      </c>
      <c r="F29" s="23">
        <f t="shared" si="1"/>
        <v>76</v>
      </c>
      <c r="G29" s="27" t="str">
        <f>IFERROR(INDEX(ContactList[[#All],[Name]],MATCH(DirectoryB!F29,ContactList[[#All],[Row]],0)),"")</f>
        <v>Shen, Emelda</v>
      </c>
      <c r="H29" s="27" t="str">
        <f>IFERROR(INDEX(ContactList[[#All],[Phone]],MATCH(DirectoryB!F29,ContactList[[#All],[Row]],0)),"")</f>
        <v>224-491-2824</v>
      </c>
    </row>
    <row r="30" spans="1:11" s="20" customFormat="1" ht="15" x14ac:dyDescent="0.2">
      <c r="A30" s="48"/>
      <c r="B30" s="23">
        <f t="shared" si="0"/>
        <v>27</v>
      </c>
      <c r="C30" s="27" t="str">
        <f>IFERROR(INDEX(Data!$D:$D,MATCH(B30,Data!$A:$A,0)),"")</f>
        <v>Fernandez, Brittani</v>
      </c>
      <c r="D30" s="27" t="str">
        <f>IFERROR(INDEX(ContactList[[#All],[Phone]],MATCH(DirectoryB!B30,ContactList[[#All],[Row]],0)),"")</f>
        <v>164-811-5820</v>
      </c>
      <c r="F30" s="23">
        <f t="shared" si="1"/>
        <v>77</v>
      </c>
      <c r="G30" s="27" t="str">
        <f>IFERROR(INDEX(ContactList[[#All],[Name]],MATCH(DirectoryB!F30,ContactList[[#All],[Row]],0)),"")</f>
        <v>Sluss, Archie</v>
      </c>
      <c r="H30" s="27" t="str">
        <f>IFERROR(INDEX(ContactList[[#All],[Phone]],MATCH(DirectoryB!F30,ContactList[[#All],[Row]],0)),"")</f>
        <v>545-965-7676</v>
      </c>
    </row>
    <row r="31" spans="1:11" s="20" customFormat="1" ht="15" x14ac:dyDescent="0.2">
      <c r="A31" s="48"/>
      <c r="B31" s="23">
        <f t="shared" si="0"/>
        <v>28</v>
      </c>
      <c r="C31" s="27" t="str">
        <f>IFERROR(INDEX(Data!$D:$D,MATCH(B31,Data!$A:$A,0)),"")</f>
        <v>Fetter, Hermine</v>
      </c>
      <c r="D31" s="27" t="str">
        <f>IFERROR(INDEX(ContactList[[#All],[Phone]],MATCH(DirectoryB!B31,ContactList[[#All],[Row]],0)),"")</f>
        <v>957-527-1422</v>
      </c>
      <c r="F31" s="23">
        <f t="shared" si="1"/>
        <v>78</v>
      </c>
      <c r="G31" s="27" t="str">
        <f>IFERROR(INDEX(ContactList[[#All],[Name]],MATCH(DirectoryB!F31,ContactList[[#All],[Row]],0)),"")</f>
        <v>Spagnolo, Diego</v>
      </c>
      <c r="H31" s="27" t="str">
        <f>IFERROR(INDEX(ContactList[[#All],[Phone]],MATCH(DirectoryB!F31,ContactList[[#All],[Row]],0)),"")</f>
        <v>281-663-2526</v>
      </c>
    </row>
    <row r="32" spans="1:11" s="20" customFormat="1" ht="15" x14ac:dyDescent="0.2">
      <c r="A32" s="48"/>
      <c r="B32" s="23">
        <f t="shared" si="0"/>
        <v>29</v>
      </c>
      <c r="C32" s="27" t="str">
        <f>IFERROR(INDEX(Data!$D:$D,MATCH(B32,Data!$A:$A,0)),"")</f>
        <v>Flemming, Hector</v>
      </c>
      <c r="D32" s="27" t="str">
        <f>IFERROR(INDEX(ContactList[[#All],[Phone]],MATCH(DirectoryB!B32,ContactList[[#All],[Row]],0)),"")</f>
        <v>911-286-9100</v>
      </c>
      <c r="F32" s="23">
        <f t="shared" si="1"/>
        <v>79</v>
      </c>
      <c r="G32" s="27" t="str">
        <f>IFERROR(INDEX(ContactList[[#All],[Name]],MATCH(DirectoryB!F32,ContactList[[#All],[Row]],0)),"")</f>
        <v>Spann, Jeanelle</v>
      </c>
      <c r="H32" s="27" t="str">
        <f>IFERROR(INDEX(ContactList[[#All],[Phone]],MATCH(DirectoryB!F32,ContactList[[#All],[Row]],0)),"")</f>
        <v>243-317-3233</v>
      </c>
    </row>
    <row r="33" spans="1:8" s="20" customFormat="1" ht="15" x14ac:dyDescent="0.2">
      <c r="A33" s="48"/>
      <c r="B33" s="23">
        <f t="shared" si="0"/>
        <v>30</v>
      </c>
      <c r="C33" s="27" t="str">
        <f>IFERROR(INDEX(Data!$D:$D,MATCH(B33,Data!$A:$A,0)),"")</f>
        <v>Foraker, Heath</v>
      </c>
      <c r="D33" s="27" t="str">
        <f>IFERROR(INDEX(ContactList[[#All],[Phone]],MATCH(DirectoryB!B33,ContactList[[#All],[Row]],0)),"")</f>
        <v>980-222-0047</v>
      </c>
      <c r="F33" s="23">
        <f t="shared" si="1"/>
        <v>80</v>
      </c>
      <c r="G33" s="27" t="str">
        <f>IFERROR(INDEX(ContactList[[#All],[Name]],MATCH(DirectoryB!F33,ContactList[[#All],[Row]],0)),"")</f>
        <v>Sperling, Isaiah</v>
      </c>
      <c r="H33" s="27" t="str">
        <f>IFERROR(INDEX(ContactList[[#All],[Phone]],MATCH(DirectoryB!F33,ContactList[[#All],[Row]],0)),"")</f>
        <v>222-878-7218</v>
      </c>
    </row>
    <row r="34" spans="1:8" s="20" customFormat="1" ht="15" x14ac:dyDescent="0.2">
      <c r="A34" s="48"/>
      <c r="B34" s="23">
        <f t="shared" si="0"/>
        <v>31</v>
      </c>
      <c r="C34" s="27" t="str">
        <f>IFERROR(INDEX(Data!$D:$D,MATCH(B34,Data!$A:$A,0)),"")</f>
        <v>Gaeth, Lance</v>
      </c>
      <c r="D34" s="27" t="str">
        <f>IFERROR(INDEX(ContactList[[#All],[Phone]],MATCH(DirectoryB!B34,ContactList[[#All],[Row]],0)),"")</f>
        <v>920-533-7313</v>
      </c>
      <c r="F34" s="23">
        <f t="shared" si="1"/>
        <v>81</v>
      </c>
      <c r="G34" s="27" t="str">
        <f>IFERROR(INDEX(ContactList[[#All],[Name]],MATCH(DirectoryB!F34,ContactList[[#All],[Row]],0)),"")</f>
        <v>Stefanik, Leann</v>
      </c>
      <c r="H34" s="27" t="str">
        <f>IFERROR(INDEX(ContactList[[#All],[Phone]],MATCH(DirectoryB!F34,ContactList[[#All],[Row]],0)),"")</f>
        <v>609-952-7391</v>
      </c>
    </row>
    <row r="35" spans="1:8" s="20" customFormat="1" ht="15" x14ac:dyDescent="0.2">
      <c r="A35" s="48"/>
      <c r="B35" s="23">
        <f t="shared" si="0"/>
        <v>32</v>
      </c>
      <c r="C35" s="27" t="str">
        <f>IFERROR(INDEX(Data!$D:$D,MATCH(B35,Data!$A:$A,0)),"")</f>
        <v>Gaspar, Bryan</v>
      </c>
      <c r="D35" s="27" t="str">
        <f>IFERROR(INDEX(ContactList[[#All],[Phone]],MATCH(DirectoryB!B35,ContactList[[#All],[Row]],0)),"")</f>
        <v>388-222-3406</v>
      </c>
      <c r="F35" s="23">
        <f t="shared" si="1"/>
        <v>82</v>
      </c>
      <c r="G35" s="27" t="str">
        <f>IFERROR(INDEX(ContactList[[#All],[Name]],MATCH(DirectoryB!F35,ContactList[[#All],[Row]],0)),"")</f>
        <v>Strasburg, Daisey</v>
      </c>
      <c r="H35" s="27" t="str">
        <f>IFERROR(INDEX(ContactList[[#All],[Phone]],MATCH(DirectoryB!F35,ContactList[[#All],[Row]],0)),"")</f>
        <v>471-647-2390</v>
      </c>
    </row>
    <row r="36" spans="1:8" s="20" customFormat="1" ht="15" x14ac:dyDescent="0.2">
      <c r="A36" s="48"/>
      <c r="B36" s="23">
        <f t="shared" si="0"/>
        <v>33</v>
      </c>
      <c r="C36" s="27" t="str">
        <f>IFERROR(INDEX(Data!$D:$D,MATCH(B36,Data!$A:$A,0)),"")</f>
        <v>Geer, Burt</v>
      </c>
      <c r="D36" s="27" t="str">
        <f>IFERROR(INDEX(ContactList[[#All],[Phone]],MATCH(DirectoryB!B36,ContactList[[#All],[Row]],0)),"")</f>
        <v>418-605-9811</v>
      </c>
      <c r="F36" s="23">
        <f t="shared" si="1"/>
        <v>83</v>
      </c>
      <c r="G36" s="27" t="str">
        <f>IFERROR(INDEX(ContactList[[#All],[Name]],MATCH(DirectoryB!F36,ContactList[[#All],[Row]],0)),"")</f>
        <v>Stutts, Zita</v>
      </c>
      <c r="H36" s="27" t="str">
        <f>IFERROR(INDEX(ContactList[[#All],[Phone]],MATCH(DirectoryB!F36,ContactList[[#All],[Row]],0)),"")</f>
        <v>810-950-3756</v>
      </c>
    </row>
    <row r="37" spans="1:8" s="20" customFormat="1" ht="15" x14ac:dyDescent="0.2">
      <c r="A37" s="48"/>
      <c r="B37" s="23">
        <f t="shared" ref="B37:B53" si="2">cellAbove+1</f>
        <v>34</v>
      </c>
      <c r="C37" s="27" t="str">
        <f>IFERROR(INDEX(Data!$D:$D,MATCH(B37,Data!$A:$A,0)),"")</f>
        <v>Genao, Stephaine</v>
      </c>
      <c r="D37" s="27" t="str">
        <f>IFERROR(INDEX(ContactList[[#All],[Phone]],MATCH(DirectoryB!B37,ContactList[[#All],[Row]],0)),"")</f>
        <v>412-580-9902</v>
      </c>
      <c r="F37" s="23">
        <f t="shared" ref="F37:F53" si="3">cellAbove+1</f>
        <v>84</v>
      </c>
      <c r="G37" s="27" t="str">
        <f>IFERROR(INDEX(ContactList[[#All],[Name]],MATCH(DirectoryB!F37,ContactList[[#All],[Row]],0)),"")</f>
        <v>Sybert, Stacy</v>
      </c>
      <c r="H37" s="27" t="str">
        <f>IFERROR(INDEX(ContactList[[#All],[Phone]],MATCH(DirectoryB!F37,ContactList[[#All],[Row]],0)),"")</f>
        <v>516-575-6371</v>
      </c>
    </row>
    <row r="38" spans="1:8" s="20" customFormat="1" ht="15" x14ac:dyDescent="0.2">
      <c r="A38" s="48"/>
      <c r="B38" s="23">
        <f t="shared" si="2"/>
        <v>35</v>
      </c>
      <c r="C38" s="27" t="str">
        <f>IFERROR(INDEX(Data!$D:$D,MATCH(B38,Data!$A:$A,0)),"")</f>
        <v>Ghee, Marge</v>
      </c>
      <c r="D38" s="27" t="str">
        <f>IFERROR(INDEX(ContactList[[#All],[Phone]],MATCH(DirectoryB!B38,ContactList[[#All],[Row]],0)),"")</f>
        <v>540-239-6312</v>
      </c>
      <c r="F38" s="23">
        <f t="shared" si="3"/>
        <v>85</v>
      </c>
      <c r="G38" s="27" t="str">
        <f>IFERROR(INDEX(ContactList[[#All],[Name]],MATCH(DirectoryB!F38,ContactList[[#All],[Row]],0)),"")</f>
        <v>Tann, Kandy</v>
      </c>
      <c r="H38" s="27" t="str">
        <f>IFERROR(INDEX(ContactList[[#All],[Phone]],MATCH(DirectoryB!F38,ContactList[[#All],[Row]],0)),"")</f>
        <v>916-075-2110</v>
      </c>
    </row>
    <row r="39" spans="1:8" s="20" customFormat="1" ht="15" x14ac:dyDescent="0.2">
      <c r="A39" s="48"/>
      <c r="B39" s="23">
        <f t="shared" si="2"/>
        <v>36</v>
      </c>
      <c r="C39" s="27" t="str">
        <f>IFERROR(INDEX(Data!$D:$D,MATCH(B39,Data!$A:$A,0)),"")</f>
        <v>Greggs, Bud</v>
      </c>
      <c r="D39" s="27" t="str">
        <f>IFERROR(INDEX(ContactList[[#All],[Phone]],MATCH(DirectoryB!B39,ContactList[[#All],[Row]],0)),"")</f>
        <v>327-963-1324</v>
      </c>
      <c r="F39" s="23">
        <f t="shared" si="3"/>
        <v>86</v>
      </c>
      <c r="G39" s="27" t="str">
        <f>IFERROR(INDEX(ContactList[[#All],[Name]],MATCH(DirectoryB!F39,ContactList[[#All],[Row]],0)),"")</f>
        <v>Telles, Rashida</v>
      </c>
      <c r="H39" s="27" t="str">
        <f>IFERROR(INDEX(ContactList[[#All],[Phone]],MATCH(DirectoryB!F39,ContactList[[#All],[Row]],0)),"")</f>
        <v>240-193-7965</v>
      </c>
    </row>
    <row r="40" spans="1:8" s="20" customFormat="1" ht="15" x14ac:dyDescent="0.2">
      <c r="A40" s="48"/>
      <c r="B40" s="23">
        <f t="shared" si="2"/>
        <v>37</v>
      </c>
      <c r="C40" s="27" t="str">
        <f>IFERROR(INDEX(Data!$D:$D,MATCH(B40,Data!$A:$A,0)),"")</f>
        <v>Haight, Mike</v>
      </c>
      <c r="D40" s="27" t="str">
        <f>IFERROR(INDEX(ContactList[[#All],[Phone]],MATCH(DirectoryB!B40,ContactList[[#All],[Row]],0)),"")</f>
        <v>314-705-5899</v>
      </c>
      <c r="F40" s="23">
        <f t="shared" si="3"/>
        <v>87</v>
      </c>
      <c r="G40" s="27" t="str">
        <f>IFERROR(INDEX(ContactList[[#All],[Name]],MATCH(DirectoryB!F40,ContactList[[#All],[Row]],0)),"")</f>
        <v>Teter, Tena</v>
      </c>
      <c r="H40" s="27" t="str">
        <f>IFERROR(INDEX(ContactList[[#All],[Phone]],MATCH(DirectoryB!F40,ContactList[[#All],[Row]],0)),"")</f>
        <v>277-814-0090</v>
      </c>
    </row>
    <row r="41" spans="1:8" s="20" customFormat="1" ht="15" x14ac:dyDescent="0.2">
      <c r="A41" s="48"/>
      <c r="B41" s="23">
        <f t="shared" si="2"/>
        <v>38</v>
      </c>
      <c r="C41" s="27" t="str">
        <f>IFERROR(INDEX(Data!$D:$D,MATCH(B41,Data!$A:$A,0)),"")</f>
        <v>Hansell, Roland</v>
      </c>
      <c r="D41" s="27" t="str">
        <f>IFERROR(INDEX(ContactList[[#All],[Phone]],MATCH(DirectoryB!B41,ContactList[[#All],[Row]],0)),"")</f>
        <v>821-404-1514</v>
      </c>
      <c r="F41" s="23">
        <f t="shared" si="3"/>
        <v>88</v>
      </c>
      <c r="G41" s="27" t="str">
        <f>IFERROR(INDEX(ContactList[[#All],[Name]],MATCH(DirectoryB!F41,ContactList[[#All],[Row]],0)),"")</f>
        <v>Thornsberry, Lamar</v>
      </c>
      <c r="H41" s="27" t="str">
        <f>IFERROR(INDEX(ContactList[[#All],[Phone]],MATCH(DirectoryB!F41,ContactList[[#All],[Row]],0)),"")</f>
        <v>041-070-2183</v>
      </c>
    </row>
    <row r="42" spans="1:8" s="20" customFormat="1" ht="15" x14ac:dyDescent="0.2">
      <c r="A42" s="48"/>
      <c r="B42" s="23">
        <f t="shared" si="2"/>
        <v>39</v>
      </c>
      <c r="C42" s="27" t="str">
        <f>IFERROR(INDEX(Data!$D:$D,MATCH(B42,Data!$A:$A,0)),"")</f>
        <v>Harbin, Johnathon</v>
      </c>
      <c r="D42" s="27" t="str">
        <f>IFERROR(INDEX(ContactList[[#All],[Phone]],MATCH(DirectoryB!B42,ContactList[[#All],[Row]],0)),"")</f>
        <v>384-846-1627</v>
      </c>
      <c r="F42" s="23">
        <f t="shared" si="3"/>
        <v>89</v>
      </c>
      <c r="G42" s="27" t="str">
        <f>IFERROR(INDEX(ContactList[[#All],[Name]],MATCH(DirectoryB!F42,ContactList[[#All],[Row]],0)),"")</f>
        <v>Tondreau, Ulysses</v>
      </c>
      <c r="H42" s="27" t="str">
        <f>IFERROR(INDEX(ContactList[[#All],[Phone]],MATCH(DirectoryB!F42,ContactList[[#All],[Row]],0)),"")</f>
        <v>295-556-1988</v>
      </c>
    </row>
    <row r="43" spans="1:8" s="20" customFormat="1" ht="15" x14ac:dyDescent="0.2">
      <c r="A43" s="48"/>
      <c r="B43" s="23">
        <f t="shared" si="2"/>
        <v>40</v>
      </c>
      <c r="C43" s="27" t="str">
        <f>IFERROR(INDEX(Data!$D:$D,MATCH(B43,Data!$A:$A,0)),"")</f>
        <v>Harring, Brain</v>
      </c>
      <c r="D43" s="27" t="str">
        <f>IFERROR(INDEX(ContactList[[#All],[Phone]],MATCH(DirectoryB!B43,ContactList[[#All],[Row]],0)),"")</f>
        <v>205-455-7060</v>
      </c>
      <c r="F43" s="23">
        <f t="shared" si="3"/>
        <v>90</v>
      </c>
      <c r="G43" s="27" t="str">
        <f>IFERROR(INDEX(ContactList[[#All],[Name]],MATCH(DirectoryB!F43,ContactList[[#All],[Row]],0)),"")</f>
        <v>Turpen, Pete</v>
      </c>
      <c r="H43" s="27" t="str">
        <f>IFERROR(INDEX(ContactList[[#All],[Phone]],MATCH(DirectoryB!F43,ContactList[[#All],[Row]],0)),"")</f>
        <v>838-021-8246</v>
      </c>
    </row>
    <row r="44" spans="1:8" s="20" customFormat="1" ht="15" x14ac:dyDescent="0.2">
      <c r="A44" s="48"/>
      <c r="B44" s="23">
        <f t="shared" si="2"/>
        <v>41</v>
      </c>
      <c r="C44" s="27" t="str">
        <f>IFERROR(INDEX(Data!$D:$D,MATCH(B44,Data!$A:$A,0)),"")</f>
        <v>Heacock, Lorna</v>
      </c>
      <c r="D44" s="27" t="str">
        <f>IFERROR(INDEX(ContactList[[#All],[Phone]],MATCH(DirectoryB!B44,ContactList[[#All],[Row]],0)),"")</f>
        <v>523-311-8891</v>
      </c>
      <c r="F44" s="23">
        <f t="shared" si="3"/>
        <v>91</v>
      </c>
      <c r="G44" s="27" t="str">
        <f>IFERROR(INDEX(ContactList[[#All],[Name]],MATCH(DirectoryB!F44,ContactList[[#All],[Row]],0)),"")</f>
        <v>Tyler, Arden</v>
      </c>
      <c r="H44" s="27" t="str">
        <f>IFERROR(INDEX(ContactList[[#All],[Phone]],MATCH(DirectoryB!F44,ContactList[[#All],[Row]],0)),"")</f>
        <v>209-930-2165</v>
      </c>
    </row>
    <row r="45" spans="1:8" s="20" customFormat="1" ht="15" x14ac:dyDescent="0.2">
      <c r="A45" s="48"/>
      <c r="B45" s="23">
        <f t="shared" si="2"/>
        <v>42</v>
      </c>
      <c r="C45" s="27" t="str">
        <f>IFERROR(INDEX(Data!$D:$D,MATCH(B45,Data!$A:$A,0)),"")</f>
        <v>Huf, Jonna</v>
      </c>
      <c r="D45" s="27" t="str">
        <f>IFERROR(INDEX(ContactList[[#All],[Phone]],MATCH(DirectoryB!B45,ContactList[[#All],[Row]],0)),"")</f>
        <v>533-095-7390</v>
      </c>
      <c r="F45" s="23">
        <f t="shared" si="3"/>
        <v>92</v>
      </c>
      <c r="G45" s="27" t="str">
        <f>IFERROR(INDEX(ContactList[[#All],[Name]],MATCH(DirectoryB!F45,ContactList[[#All],[Row]],0)),"")</f>
        <v>Vanetten, Kayla</v>
      </c>
      <c r="H45" s="27" t="str">
        <f>IFERROR(INDEX(ContactList[[#All],[Phone]],MATCH(DirectoryB!F45,ContactList[[#All],[Row]],0)),"")</f>
        <v>774-459-4991</v>
      </c>
    </row>
    <row r="46" spans="1:8" s="20" customFormat="1" ht="15" x14ac:dyDescent="0.2">
      <c r="A46" s="48"/>
      <c r="B46" s="23">
        <f t="shared" si="2"/>
        <v>43</v>
      </c>
      <c r="C46" s="27" t="str">
        <f>IFERROR(INDEX(Data!$D:$D,MATCH(B46,Data!$A:$A,0)),"")</f>
        <v>Jasso, Darrel</v>
      </c>
      <c r="D46" s="27" t="str">
        <f>IFERROR(INDEX(ContactList[[#All],[Phone]],MATCH(DirectoryB!B46,ContactList[[#All],[Row]],0)),"")</f>
        <v>916-991-0803</v>
      </c>
      <c r="F46" s="23">
        <f t="shared" si="3"/>
        <v>93</v>
      </c>
      <c r="G46" s="27" t="str">
        <f>IFERROR(INDEX(ContactList[[#All],[Name]],MATCH(DirectoryB!F46,ContactList[[#All],[Row]],0)),"")</f>
        <v>Vice, Micha</v>
      </c>
      <c r="H46" s="27" t="str">
        <f>IFERROR(INDEX(ContactList[[#All],[Phone]],MATCH(DirectoryB!F46,ContactList[[#All],[Row]],0)),"")</f>
        <v>636-800-5884</v>
      </c>
    </row>
    <row r="47" spans="1:8" s="20" customFormat="1" ht="15" x14ac:dyDescent="0.2">
      <c r="A47" s="48"/>
      <c r="B47" s="23">
        <f t="shared" si="2"/>
        <v>44</v>
      </c>
      <c r="C47" s="27" t="str">
        <f>IFERROR(INDEX(Data!$D:$D,MATCH(B47,Data!$A:$A,0)),"")</f>
        <v>Knupp, Kirstie</v>
      </c>
      <c r="D47" s="27" t="str">
        <f>IFERROR(INDEX(ContactList[[#All],[Phone]],MATCH(DirectoryB!B47,ContactList[[#All],[Row]],0)),"")</f>
        <v>655-463-7512</v>
      </c>
      <c r="F47" s="23">
        <f t="shared" si="3"/>
        <v>94</v>
      </c>
      <c r="G47" s="27" t="str">
        <f>IFERROR(INDEX(ContactList[[#All],[Name]],MATCH(DirectoryB!F47,ContactList[[#All],[Row]],0)),"")</f>
        <v>Viveiros, Clemente</v>
      </c>
      <c r="H47" s="27" t="str">
        <f>IFERROR(INDEX(ContactList[[#All],[Phone]],MATCH(DirectoryB!F47,ContactList[[#All],[Row]],0)),"")</f>
        <v>452-569-7058</v>
      </c>
    </row>
    <row r="48" spans="1:8" s="20" customFormat="1" ht="15" x14ac:dyDescent="0.2">
      <c r="A48" s="48"/>
      <c r="B48" s="23">
        <f t="shared" si="2"/>
        <v>45</v>
      </c>
      <c r="C48" s="27" t="str">
        <f>IFERROR(INDEX(Data!$D:$D,MATCH(B48,Data!$A:$A,0)),"")</f>
        <v>Laakso, Mamie</v>
      </c>
      <c r="D48" s="27" t="str">
        <f>IFERROR(INDEX(ContactList[[#All],[Phone]],MATCH(DirectoryB!B48,ContactList[[#All],[Row]],0)),"")</f>
        <v>760-512-5645</v>
      </c>
      <c r="F48" s="23">
        <f t="shared" si="3"/>
        <v>95</v>
      </c>
      <c r="G48" s="27" t="str">
        <f>IFERROR(INDEX(ContactList[[#All],[Name]],MATCH(DirectoryB!F48,ContactList[[#All],[Row]],0)),"")</f>
        <v>Vivian, Brett</v>
      </c>
      <c r="H48" s="27" t="str">
        <f>IFERROR(INDEX(ContactList[[#All],[Phone]],MATCH(DirectoryB!F48,ContactList[[#All],[Row]],0)),"")</f>
        <v>892-363-0722</v>
      </c>
    </row>
    <row r="49" spans="1:11" s="20" customFormat="1" ht="15" x14ac:dyDescent="0.2">
      <c r="A49" s="48"/>
      <c r="B49" s="23">
        <f t="shared" si="2"/>
        <v>46</v>
      </c>
      <c r="C49" s="27" t="str">
        <f>IFERROR(INDEX(Data!$D:$D,MATCH(B49,Data!$A:$A,0)),"")</f>
        <v>Latimer, Andreas</v>
      </c>
      <c r="D49" s="27" t="str">
        <f>IFERROR(INDEX(ContactList[[#All],[Phone]],MATCH(DirectoryB!B49,ContactList[[#All],[Row]],0)),"")</f>
        <v>678-596-7790</v>
      </c>
      <c r="F49" s="23">
        <f t="shared" si="3"/>
        <v>96</v>
      </c>
      <c r="G49" s="27" t="str">
        <f>IFERROR(INDEX(ContactList[[#All],[Name]],MATCH(DirectoryB!F49,ContactList[[#All],[Row]],0)),"")</f>
        <v>Whetstone, Rafaela</v>
      </c>
      <c r="H49" s="27" t="str">
        <f>IFERROR(INDEX(ContactList[[#All],[Phone]],MATCH(DirectoryB!F49,ContactList[[#All],[Row]],0)),"")</f>
        <v>523-261-9918</v>
      </c>
    </row>
    <row r="50" spans="1:11" s="20" customFormat="1" ht="15" x14ac:dyDescent="0.2">
      <c r="A50" s="48"/>
      <c r="B50" s="23">
        <f t="shared" si="2"/>
        <v>47</v>
      </c>
      <c r="C50" s="27" t="str">
        <f>IFERROR(INDEX(Data!$D:$D,MATCH(B50,Data!$A:$A,0)),"")</f>
        <v>Lynde, Roselee</v>
      </c>
      <c r="D50" s="27" t="str">
        <f>IFERROR(INDEX(ContactList[[#All],[Phone]],MATCH(DirectoryB!B50,ContactList[[#All],[Row]],0)),"")</f>
        <v>802-067-0669</v>
      </c>
      <c r="F50" s="23">
        <f t="shared" si="3"/>
        <v>97</v>
      </c>
      <c r="G50" s="27" t="str">
        <f>IFERROR(INDEX(ContactList[[#All],[Name]],MATCH(DirectoryB!F50,ContactList[[#All],[Row]],0)),"")</f>
        <v>Wildey, Francesco</v>
      </c>
      <c r="H50" s="27" t="str">
        <f>IFERROR(INDEX(ContactList[[#All],[Phone]],MATCH(DirectoryB!F50,ContactList[[#All],[Row]],0)),"")</f>
        <v>819-909-3865</v>
      </c>
    </row>
    <row r="51" spans="1:11" s="20" customFormat="1" ht="15" x14ac:dyDescent="0.2">
      <c r="A51" s="48"/>
      <c r="B51" s="23">
        <f t="shared" si="2"/>
        <v>48</v>
      </c>
      <c r="C51" s="27" t="str">
        <f>IFERROR(INDEX(Data!$D:$D,MATCH(B51,Data!$A:$A,0)),"")</f>
        <v>Makris, Sharell</v>
      </c>
      <c r="D51" s="27" t="str">
        <f>IFERROR(INDEX(ContactList[[#All],[Phone]],MATCH(DirectoryB!B51,ContactList[[#All],[Row]],0)),"")</f>
        <v>919-962-8314</v>
      </c>
      <c r="F51" s="23">
        <f t="shared" si="3"/>
        <v>98</v>
      </c>
      <c r="G51" s="27" t="str">
        <f>IFERROR(INDEX(ContactList[[#All],[Name]],MATCH(DirectoryB!F51,ContactList[[#All],[Row]],0)),"")</f>
        <v>Witty, Leroy</v>
      </c>
      <c r="H51" s="27" t="str">
        <f>IFERROR(INDEX(ContactList[[#All],[Phone]],MATCH(DirectoryB!F51,ContactList[[#All],[Row]],0)),"")</f>
        <v>528-861-8204</v>
      </c>
    </row>
    <row r="52" spans="1:11" s="20" customFormat="1" ht="15" x14ac:dyDescent="0.2">
      <c r="A52" s="48"/>
      <c r="B52" s="23">
        <f t="shared" si="2"/>
        <v>49</v>
      </c>
      <c r="C52" s="27" t="str">
        <f>IFERROR(INDEX(Data!$D:$D,MATCH(B52,Data!$A:$A,0)),"")</f>
        <v>Marine, Lula</v>
      </c>
      <c r="D52" s="27" t="str">
        <f>IFERROR(INDEX(ContactList[[#All],[Phone]],MATCH(DirectoryB!B52,ContactList[[#All],[Row]],0)),"")</f>
        <v>123-731-8462</v>
      </c>
      <c r="F52" s="23">
        <f t="shared" si="3"/>
        <v>99</v>
      </c>
      <c r="G52" s="27" t="str">
        <f>IFERROR(INDEX(ContactList[[#All],[Name]],MATCH(DirectoryB!F52,ContactList[[#All],[Row]],0)),"")</f>
        <v/>
      </c>
      <c r="H52" s="27" t="str">
        <f>IFERROR(INDEX(ContactList[[#All],[Phone]],MATCH(DirectoryB!F52,ContactList[[#All],[Row]],0)),"")</f>
        <v/>
      </c>
    </row>
    <row r="53" spans="1:11" s="20" customFormat="1" ht="15" x14ac:dyDescent="0.2">
      <c r="A53" s="48"/>
      <c r="B53" s="23">
        <f t="shared" si="2"/>
        <v>50</v>
      </c>
      <c r="C53" s="27" t="str">
        <f>IFERROR(INDEX(Data!$D:$D,MATCH(B53,Data!$A:$A,0)),"")</f>
        <v>Masker, Roberto</v>
      </c>
      <c r="D53" s="27" t="str">
        <f>IFERROR(INDEX(ContactList[[#All],[Phone]],MATCH(DirectoryB!B53,ContactList[[#All],[Row]],0)),"")</f>
        <v>082-839-4198</v>
      </c>
      <c r="F53" s="23">
        <f t="shared" si="3"/>
        <v>100</v>
      </c>
      <c r="G53" s="27" t="str">
        <f>IFERROR(INDEX(ContactList[[#All],[Name]],MATCH(DirectoryB!F53,ContactList[[#All],[Row]],0)),"")</f>
        <v/>
      </c>
      <c r="H53" s="27" t="str">
        <f>IFERROR(INDEX(ContactList[[#All],[Phone]],MATCH(DirectoryB!F53,ContactList[[#All],[Row]],0)),"")</f>
        <v/>
      </c>
      <c r="K53"/>
    </row>
    <row r="55" spans="1:11" ht="34.5" x14ac:dyDescent="0.45">
      <c r="A55" s="19" t="str">
        <f>A1</f>
        <v>DIRECTORY</v>
      </c>
      <c r="H55" s="25"/>
    </row>
    <row r="56" spans="1:11" ht="15" x14ac:dyDescent="0.2">
      <c r="A56" s="50"/>
      <c r="K56" s="24"/>
    </row>
    <row r="57" spans="1:11" s="20" customFormat="1" ht="18" x14ac:dyDescent="0.2">
      <c r="A57" s="49"/>
      <c r="B57" s="21" t="s">
        <v>208</v>
      </c>
      <c r="C57" s="22" t="s">
        <v>5</v>
      </c>
      <c r="D57" s="22" t="s">
        <v>207</v>
      </c>
      <c r="F57" s="21" t="s">
        <v>208</v>
      </c>
      <c r="G57" s="22" t="s">
        <v>5</v>
      </c>
      <c r="H57" s="22" t="s">
        <v>207</v>
      </c>
    </row>
    <row r="58" spans="1:11" s="20" customFormat="1" ht="15" x14ac:dyDescent="0.2">
      <c r="A58" s="48"/>
      <c r="B58" s="23">
        <f>F53+1</f>
        <v>101</v>
      </c>
      <c r="C58" s="27" t="str">
        <f>IFERROR(INDEX(ContactList[[#All],[Name]],MATCH(DirectoryB!B58,ContactList[[#All],[Row]],0)),"")</f>
        <v/>
      </c>
      <c r="D58" s="27" t="str">
        <f>IFERROR(INDEX(ContactList[[#All],[Phone]],MATCH(DirectoryB!B58,ContactList[[#All],[Row]],0)),"")</f>
        <v/>
      </c>
      <c r="F58" s="23">
        <f>B107+1</f>
        <v>151</v>
      </c>
      <c r="G58" s="27" t="str">
        <f>IFERROR(INDEX(ContactList[[#All],[Name]],MATCH(DirectoryB!F58,ContactList[[#All],[Row]],0)),"")</f>
        <v/>
      </c>
      <c r="H58" s="27" t="str">
        <f>IFERROR(INDEX(ContactList[[#All],[Phone]],MATCH(DirectoryB!F58,ContactList[[#All],[Row]],0)),"")</f>
        <v/>
      </c>
    </row>
    <row r="59" spans="1:11" s="20" customFormat="1" ht="15" x14ac:dyDescent="0.2">
      <c r="A59" s="48"/>
      <c r="B59" s="23">
        <f t="shared" ref="B59:B90" si="4">cellAbove+1</f>
        <v>102</v>
      </c>
      <c r="C59" s="27" t="str">
        <f>IFERROR(INDEX(ContactList[[#All],[Name]],MATCH(DirectoryB!B59,ContactList[[#All],[Row]],0)),"")</f>
        <v/>
      </c>
      <c r="D59" s="27" t="str">
        <f>IFERROR(INDEX(ContactList[[#All],[Phone]],MATCH(DirectoryB!B59,ContactList[[#All],[Row]],0)),"")</f>
        <v/>
      </c>
      <c r="F59" s="23">
        <f t="shared" ref="F59:F90" si="5">cellAbove+1</f>
        <v>152</v>
      </c>
      <c r="G59" s="27" t="str">
        <f>IFERROR(INDEX(ContactList[[#All],[Name]],MATCH(DirectoryB!F59,ContactList[[#All],[Row]],0)),"")</f>
        <v/>
      </c>
      <c r="H59" s="27" t="str">
        <f>IFERROR(INDEX(ContactList[[#All],[Phone]],MATCH(DirectoryB!F59,ContactList[[#All],[Row]],0)),"")</f>
        <v/>
      </c>
    </row>
    <row r="60" spans="1:11" s="20" customFormat="1" ht="15" x14ac:dyDescent="0.2">
      <c r="A60" s="48"/>
      <c r="B60" s="23">
        <f t="shared" si="4"/>
        <v>103</v>
      </c>
      <c r="C60" s="27" t="str">
        <f>IFERROR(INDEX(ContactList[[#All],[Name]],MATCH(DirectoryB!B60,ContactList[[#All],[Row]],0)),"")</f>
        <v/>
      </c>
      <c r="D60" s="27" t="str">
        <f>IFERROR(INDEX(ContactList[[#All],[Phone]],MATCH(DirectoryB!B60,ContactList[[#All],[Row]],0)),"")</f>
        <v/>
      </c>
      <c r="F60" s="23">
        <f t="shared" si="5"/>
        <v>153</v>
      </c>
      <c r="G60" s="27" t="str">
        <f>IFERROR(INDEX(ContactList[[#All],[Name]],MATCH(DirectoryB!F60,ContactList[[#All],[Row]],0)),"")</f>
        <v/>
      </c>
      <c r="H60" s="27" t="str">
        <f>IFERROR(INDEX(ContactList[[#All],[Phone]],MATCH(DirectoryB!F60,ContactList[[#All],[Row]],0)),"")</f>
        <v/>
      </c>
    </row>
    <row r="61" spans="1:11" s="20" customFormat="1" ht="15" x14ac:dyDescent="0.2">
      <c r="A61" s="48"/>
      <c r="B61" s="23">
        <f t="shared" si="4"/>
        <v>104</v>
      </c>
      <c r="C61" s="27" t="str">
        <f>IFERROR(INDEX(ContactList[[#All],[Name]],MATCH(DirectoryB!B61,ContactList[[#All],[Row]],0)),"")</f>
        <v/>
      </c>
      <c r="D61" s="27" t="str">
        <f>IFERROR(INDEX(ContactList[[#All],[Phone]],MATCH(DirectoryB!B61,ContactList[[#All],[Row]],0)),"")</f>
        <v/>
      </c>
      <c r="F61" s="23">
        <f t="shared" si="5"/>
        <v>154</v>
      </c>
      <c r="G61" s="27" t="str">
        <f>IFERROR(INDEX(ContactList[[#All],[Name]],MATCH(DirectoryB!F61,ContactList[[#All],[Row]],0)),"")</f>
        <v/>
      </c>
      <c r="H61" s="27" t="str">
        <f>IFERROR(INDEX(ContactList[[#All],[Phone]],MATCH(DirectoryB!F61,ContactList[[#All],[Row]],0)),"")</f>
        <v/>
      </c>
    </row>
    <row r="62" spans="1:11" s="20" customFormat="1" ht="15" x14ac:dyDescent="0.2">
      <c r="A62" s="48"/>
      <c r="B62" s="23">
        <f t="shared" si="4"/>
        <v>105</v>
      </c>
      <c r="C62" s="27" t="str">
        <f>IFERROR(INDEX(ContactList[[#All],[Name]],MATCH(DirectoryB!B62,ContactList[[#All],[Row]],0)),"")</f>
        <v/>
      </c>
      <c r="D62" s="27" t="str">
        <f>IFERROR(INDEX(ContactList[[#All],[Phone]],MATCH(DirectoryB!B62,ContactList[[#All],[Row]],0)),"")</f>
        <v/>
      </c>
      <c r="F62" s="23">
        <f t="shared" si="5"/>
        <v>155</v>
      </c>
      <c r="G62" s="27" t="str">
        <f>IFERROR(INDEX(ContactList[[#All],[Name]],MATCH(DirectoryB!F62,ContactList[[#All],[Row]],0)),"")</f>
        <v/>
      </c>
      <c r="H62" s="27" t="str">
        <f>IFERROR(INDEX(ContactList[[#All],[Phone]],MATCH(DirectoryB!F62,ContactList[[#All],[Row]],0)),"")</f>
        <v/>
      </c>
    </row>
    <row r="63" spans="1:11" s="20" customFormat="1" ht="15" x14ac:dyDescent="0.2">
      <c r="A63" s="48"/>
      <c r="B63" s="23">
        <f t="shared" si="4"/>
        <v>106</v>
      </c>
      <c r="C63" s="27" t="str">
        <f>IFERROR(INDEX(ContactList[[#All],[Name]],MATCH(DirectoryB!B63,ContactList[[#All],[Row]],0)),"")</f>
        <v/>
      </c>
      <c r="D63" s="27" t="str">
        <f>IFERROR(INDEX(ContactList[[#All],[Phone]],MATCH(DirectoryB!B63,ContactList[[#All],[Row]],0)),"")</f>
        <v/>
      </c>
      <c r="F63" s="23">
        <f t="shared" si="5"/>
        <v>156</v>
      </c>
      <c r="G63" s="27" t="str">
        <f>IFERROR(INDEX(ContactList[[#All],[Name]],MATCH(DirectoryB!F63,ContactList[[#All],[Row]],0)),"")</f>
        <v/>
      </c>
      <c r="H63" s="27" t="str">
        <f>IFERROR(INDEX(ContactList[[#All],[Phone]],MATCH(DirectoryB!F63,ContactList[[#All],[Row]],0)),"")</f>
        <v/>
      </c>
    </row>
    <row r="64" spans="1:11" s="20" customFormat="1" ht="15" x14ac:dyDescent="0.2">
      <c r="A64" s="48"/>
      <c r="B64" s="23">
        <f t="shared" si="4"/>
        <v>107</v>
      </c>
      <c r="C64" s="27" t="str">
        <f>IFERROR(INDEX(ContactList[[#All],[Name]],MATCH(DirectoryB!B64,ContactList[[#All],[Row]],0)),"")</f>
        <v/>
      </c>
      <c r="D64" s="27" t="str">
        <f>IFERROR(INDEX(ContactList[[#All],[Phone]],MATCH(DirectoryB!B64,ContactList[[#All],[Row]],0)),"")</f>
        <v/>
      </c>
      <c r="F64" s="23">
        <f t="shared" si="5"/>
        <v>157</v>
      </c>
      <c r="G64" s="27" t="str">
        <f>IFERROR(INDEX(ContactList[[#All],[Name]],MATCH(DirectoryB!F64,ContactList[[#All],[Row]],0)),"")</f>
        <v/>
      </c>
      <c r="H64" s="27" t="str">
        <f>IFERROR(INDEX(ContactList[[#All],[Phone]],MATCH(DirectoryB!F64,ContactList[[#All],[Row]],0)),"")</f>
        <v/>
      </c>
    </row>
    <row r="65" spans="1:8" s="20" customFormat="1" ht="15" x14ac:dyDescent="0.2">
      <c r="A65" s="48"/>
      <c r="B65" s="23">
        <f t="shared" si="4"/>
        <v>108</v>
      </c>
      <c r="C65" s="27" t="str">
        <f>IFERROR(INDEX(ContactList[[#All],[Name]],MATCH(DirectoryB!B65,ContactList[[#All],[Row]],0)),"")</f>
        <v/>
      </c>
      <c r="D65" s="27" t="str">
        <f>IFERROR(INDEX(ContactList[[#All],[Phone]],MATCH(DirectoryB!B65,ContactList[[#All],[Row]],0)),"")</f>
        <v/>
      </c>
      <c r="F65" s="23">
        <f t="shared" si="5"/>
        <v>158</v>
      </c>
      <c r="G65" s="27" t="str">
        <f>IFERROR(INDEX(ContactList[[#All],[Name]],MATCH(DirectoryB!F65,ContactList[[#All],[Row]],0)),"")</f>
        <v/>
      </c>
      <c r="H65" s="27" t="str">
        <f>IFERROR(INDEX(ContactList[[#All],[Phone]],MATCH(DirectoryB!F65,ContactList[[#All],[Row]],0)),"")</f>
        <v/>
      </c>
    </row>
    <row r="66" spans="1:8" s="20" customFormat="1" ht="15" x14ac:dyDescent="0.2">
      <c r="A66" s="48"/>
      <c r="B66" s="23">
        <f t="shared" si="4"/>
        <v>109</v>
      </c>
      <c r="C66" s="27" t="str">
        <f>IFERROR(INDEX(ContactList[[#All],[Name]],MATCH(DirectoryB!B66,ContactList[[#All],[Row]],0)),"")</f>
        <v/>
      </c>
      <c r="D66" s="27" t="str">
        <f>IFERROR(INDEX(ContactList[[#All],[Phone]],MATCH(DirectoryB!B66,ContactList[[#All],[Row]],0)),"")</f>
        <v/>
      </c>
      <c r="F66" s="23">
        <f t="shared" si="5"/>
        <v>159</v>
      </c>
      <c r="G66" s="27" t="str">
        <f>IFERROR(INDEX(ContactList[[#All],[Name]],MATCH(DirectoryB!F66,ContactList[[#All],[Row]],0)),"")</f>
        <v/>
      </c>
      <c r="H66" s="27" t="str">
        <f>IFERROR(INDEX(ContactList[[#All],[Phone]],MATCH(DirectoryB!F66,ContactList[[#All],[Row]],0)),"")</f>
        <v/>
      </c>
    </row>
    <row r="67" spans="1:8" s="20" customFormat="1" ht="15" x14ac:dyDescent="0.2">
      <c r="A67" s="48"/>
      <c r="B67" s="23">
        <f t="shared" si="4"/>
        <v>110</v>
      </c>
      <c r="C67" s="27" t="str">
        <f>IFERROR(INDEX(ContactList[[#All],[Name]],MATCH(DirectoryB!B67,ContactList[[#All],[Row]],0)),"")</f>
        <v/>
      </c>
      <c r="D67" s="27" t="str">
        <f>IFERROR(INDEX(ContactList[[#All],[Phone]],MATCH(DirectoryB!B67,ContactList[[#All],[Row]],0)),"")</f>
        <v/>
      </c>
      <c r="F67" s="23">
        <f t="shared" si="5"/>
        <v>160</v>
      </c>
      <c r="G67" s="27" t="str">
        <f>IFERROR(INDEX(ContactList[[#All],[Name]],MATCH(DirectoryB!F67,ContactList[[#All],[Row]],0)),"")</f>
        <v/>
      </c>
      <c r="H67" s="27" t="str">
        <f>IFERROR(INDEX(ContactList[[#All],[Phone]],MATCH(DirectoryB!F67,ContactList[[#All],[Row]],0)),"")</f>
        <v/>
      </c>
    </row>
    <row r="68" spans="1:8" s="20" customFormat="1" ht="15" x14ac:dyDescent="0.2">
      <c r="A68" s="48"/>
      <c r="B68" s="23">
        <f t="shared" si="4"/>
        <v>111</v>
      </c>
      <c r="C68" s="27" t="str">
        <f>IFERROR(INDEX(ContactList[[#All],[Name]],MATCH(DirectoryB!B68,ContactList[[#All],[Row]],0)),"")</f>
        <v/>
      </c>
      <c r="D68" s="27" t="str">
        <f>IFERROR(INDEX(ContactList[[#All],[Phone]],MATCH(DirectoryB!B68,ContactList[[#All],[Row]],0)),"")</f>
        <v/>
      </c>
      <c r="F68" s="23">
        <f t="shared" si="5"/>
        <v>161</v>
      </c>
      <c r="G68" s="27" t="str">
        <f>IFERROR(INDEX(ContactList[[#All],[Name]],MATCH(DirectoryB!F68,ContactList[[#All],[Row]],0)),"")</f>
        <v/>
      </c>
      <c r="H68" s="27" t="str">
        <f>IFERROR(INDEX(ContactList[[#All],[Phone]],MATCH(DirectoryB!F68,ContactList[[#All],[Row]],0)),"")</f>
        <v/>
      </c>
    </row>
    <row r="69" spans="1:8" s="20" customFormat="1" ht="15" x14ac:dyDescent="0.2">
      <c r="A69" s="48"/>
      <c r="B69" s="23">
        <f t="shared" si="4"/>
        <v>112</v>
      </c>
      <c r="C69" s="27" t="str">
        <f>IFERROR(INDEX(ContactList[[#All],[Name]],MATCH(DirectoryB!B69,ContactList[[#All],[Row]],0)),"")</f>
        <v/>
      </c>
      <c r="D69" s="27" t="str">
        <f>IFERROR(INDEX(ContactList[[#All],[Phone]],MATCH(DirectoryB!B69,ContactList[[#All],[Row]],0)),"")</f>
        <v/>
      </c>
      <c r="F69" s="23">
        <f t="shared" si="5"/>
        <v>162</v>
      </c>
      <c r="G69" s="27" t="str">
        <f>IFERROR(INDEX(ContactList[[#All],[Name]],MATCH(DirectoryB!F69,ContactList[[#All],[Row]],0)),"")</f>
        <v/>
      </c>
      <c r="H69" s="27" t="str">
        <f>IFERROR(INDEX(ContactList[[#All],[Phone]],MATCH(DirectoryB!F69,ContactList[[#All],[Row]],0)),"")</f>
        <v/>
      </c>
    </row>
    <row r="70" spans="1:8" s="20" customFormat="1" ht="15" x14ac:dyDescent="0.2">
      <c r="A70" s="48"/>
      <c r="B70" s="23">
        <f t="shared" si="4"/>
        <v>113</v>
      </c>
      <c r="C70" s="27" t="str">
        <f>IFERROR(INDEX(ContactList[[#All],[Name]],MATCH(DirectoryB!B70,ContactList[[#All],[Row]],0)),"")</f>
        <v/>
      </c>
      <c r="D70" s="27" t="str">
        <f>IFERROR(INDEX(ContactList[[#All],[Phone]],MATCH(DirectoryB!B70,ContactList[[#All],[Row]],0)),"")</f>
        <v/>
      </c>
      <c r="F70" s="23">
        <f t="shared" si="5"/>
        <v>163</v>
      </c>
      <c r="G70" s="27" t="str">
        <f>IFERROR(INDEX(ContactList[[#All],[Name]],MATCH(DirectoryB!F70,ContactList[[#All],[Row]],0)),"")</f>
        <v/>
      </c>
      <c r="H70" s="27" t="str">
        <f>IFERROR(INDEX(ContactList[[#All],[Phone]],MATCH(DirectoryB!F70,ContactList[[#All],[Row]],0)),"")</f>
        <v/>
      </c>
    </row>
    <row r="71" spans="1:8" s="20" customFormat="1" ht="15" x14ac:dyDescent="0.2">
      <c r="A71" s="48"/>
      <c r="B71" s="23">
        <f t="shared" si="4"/>
        <v>114</v>
      </c>
      <c r="C71" s="27" t="str">
        <f>IFERROR(INDEX(ContactList[[#All],[Name]],MATCH(DirectoryB!B71,ContactList[[#All],[Row]],0)),"")</f>
        <v/>
      </c>
      <c r="D71" s="27" t="str">
        <f>IFERROR(INDEX(ContactList[[#All],[Phone]],MATCH(DirectoryB!B71,ContactList[[#All],[Row]],0)),"")</f>
        <v/>
      </c>
      <c r="F71" s="23">
        <f t="shared" si="5"/>
        <v>164</v>
      </c>
      <c r="G71" s="27" t="str">
        <f>IFERROR(INDEX(ContactList[[#All],[Name]],MATCH(DirectoryB!F71,ContactList[[#All],[Row]],0)),"")</f>
        <v/>
      </c>
      <c r="H71" s="27" t="str">
        <f>IFERROR(INDEX(ContactList[[#All],[Phone]],MATCH(DirectoryB!F71,ContactList[[#All],[Row]],0)),"")</f>
        <v/>
      </c>
    </row>
    <row r="72" spans="1:8" s="20" customFormat="1" ht="15" x14ac:dyDescent="0.2">
      <c r="A72" s="48"/>
      <c r="B72" s="23">
        <f t="shared" si="4"/>
        <v>115</v>
      </c>
      <c r="C72" s="27" t="str">
        <f>IFERROR(INDEX(ContactList[[#All],[Name]],MATCH(DirectoryB!B72,ContactList[[#All],[Row]],0)),"")</f>
        <v/>
      </c>
      <c r="D72" s="27" t="str">
        <f>IFERROR(INDEX(ContactList[[#All],[Phone]],MATCH(DirectoryB!B72,ContactList[[#All],[Row]],0)),"")</f>
        <v/>
      </c>
      <c r="F72" s="23">
        <f t="shared" si="5"/>
        <v>165</v>
      </c>
      <c r="G72" s="27" t="str">
        <f>IFERROR(INDEX(ContactList[[#All],[Name]],MATCH(DirectoryB!F72,ContactList[[#All],[Row]],0)),"")</f>
        <v/>
      </c>
      <c r="H72" s="27" t="str">
        <f>IFERROR(INDEX(ContactList[[#All],[Phone]],MATCH(DirectoryB!F72,ContactList[[#All],[Row]],0)),"")</f>
        <v/>
      </c>
    </row>
    <row r="73" spans="1:8" s="20" customFormat="1" ht="15" x14ac:dyDescent="0.2">
      <c r="A73" s="48"/>
      <c r="B73" s="23">
        <f t="shared" si="4"/>
        <v>116</v>
      </c>
      <c r="C73" s="27" t="str">
        <f>IFERROR(INDEX(ContactList[[#All],[Name]],MATCH(DirectoryB!B73,ContactList[[#All],[Row]],0)),"")</f>
        <v/>
      </c>
      <c r="D73" s="27" t="str">
        <f>IFERROR(INDEX(ContactList[[#All],[Phone]],MATCH(DirectoryB!B73,ContactList[[#All],[Row]],0)),"")</f>
        <v/>
      </c>
      <c r="F73" s="23">
        <f t="shared" si="5"/>
        <v>166</v>
      </c>
      <c r="G73" s="27" t="str">
        <f>IFERROR(INDEX(ContactList[[#All],[Name]],MATCH(DirectoryB!F73,ContactList[[#All],[Row]],0)),"")</f>
        <v/>
      </c>
      <c r="H73" s="27" t="str">
        <f>IFERROR(INDEX(ContactList[[#All],[Phone]],MATCH(DirectoryB!F73,ContactList[[#All],[Row]],0)),"")</f>
        <v/>
      </c>
    </row>
    <row r="74" spans="1:8" s="20" customFormat="1" ht="15" x14ac:dyDescent="0.2">
      <c r="A74" s="48"/>
      <c r="B74" s="23">
        <f t="shared" si="4"/>
        <v>117</v>
      </c>
      <c r="C74" s="27" t="str">
        <f>IFERROR(INDEX(ContactList[[#All],[Name]],MATCH(DirectoryB!B74,ContactList[[#All],[Row]],0)),"")</f>
        <v/>
      </c>
      <c r="D74" s="27" t="str">
        <f>IFERROR(INDEX(ContactList[[#All],[Phone]],MATCH(DirectoryB!B74,ContactList[[#All],[Row]],0)),"")</f>
        <v/>
      </c>
      <c r="F74" s="23">
        <f t="shared" si="5"/>
        <v>167</v>
      </c>
      <c r="G74" s="27" t="str">
        <f>IFERROR(INDEX(ContactList[[#All],[Name]],MATCH(DirectoryB!F74,ContactList[[#All],[Row]],0)),"")</f>
        <v/>
      </c>
      <c r="H74" s="27" t="str">
        <f>IFERROR(INDEX(ContactList[[#All],[Phone]],MATCH(DirectoryB!F74,ContactList[[#All],[Row]],0)),"")</f>
        <v/>
      </c>
    </row>
    <row r="75" spans="1:8" s="20" customFormat="1" ht="15" x14ac:dyDescent="0.2">
      <c r="A75" s="48"/>
      <c r="B75" s="23">
        <f t="shared" si="4"/>
        <v>118</v>
      </c>
      <c r="C75" s="27" t="str">
        <f>IFERROR(INDEX(ContactList[[#All],[Name]],MATCH(DirectoryB!B75,ContactList[[#All],[Row]],0)),"")</f>
        <v/>
      </c>
      <c r="D75" s="27" t="str">
        <f>IFERROR(INDEX(ContactList[[#All],[Phone]],MATCH(DirectoryB!B75,ContactList[[#All],[Row]],0)),"")</f>
        <v/>
      </c>
      <c r="F75" s="23">
        <f t="shared" si="5"/>
        <v>168</v>
      </c>
      <c r="G75" s="27" t="str">
        <f>IFERROR(INDEX(ContactList[[#All],[Name]],MATCH(DirectoryB!F75,ContactList[[#All],[Row]],0)),"")</f>
        <v/>
      </c>
      <c r="H75" s="27" t="str">
        <f>IFERROR(INDEX(ContactList[[#All],[Phone]],MATCH(DirectoryB!F75,ContactList[[#All],[Row]],0)),"")</f>
        <v/>
      </c>
    </row>
    <row r="76" spans="1:8" s="20" customFormat="1" ht="15" x14ac:dyDescent="0.2">
      <c r="A76" s="48"/>
      <c r="B76" s="23">
        <f t="shared" si="4"/>
        <v>119</v>
      </c>
      <c r="C76" s="27" t="str">
        <f>IFERROR(INDEX(ContactList[[#All],[Name]],MATCH(DirectoryB!B76,ContactList[[#All],[Row]],0)),"")</f>
        <v/>
      </c>
      <c r="D76" s="27" t="str">
        <f>IFERROR(INDEX(ContactList[[#All],[Phone]],MATCH(DirectoryB!B76,ContactList[[#All],[Row]],0)),"")</f>
        <v/>
      </c>
      <c r="F76" s="23">
        <f t="shared" si="5"/>
        <v>169</v>
      </c>
      <c r="G76" s="27" t="str">
        <f>IFERROR(INDEX(ContactList[[#All],[Name]],MATCH(DirectoryB!F76,ContactList[[#All],[Row]],0)),"")</f>
        <v/>
      </c>
      <c r="H76" s="27" t="str">
        <f>IFERROR(INDEX(ContactList[[#All],[Phone]],MATCH(DirectoryB!F76,ContactList[[#All],[Row]],0)),"")</f>
        <v/>
      </c>
    </row>
    <row r="77" spans="1:8" s="20" customFormat="1" ht="15" x14ac:dyDescent="0.2">
      <c r="A77" s="48"/>
      <c r="B77" s="23">
        <f t="shared" si="4"/>
        <v>120</v>
      </c>
      <c r="C77" s="27" t="str">
        <f>IFERROR(INDEX(ContactList[[#All],[Name]],MATCH(DirectoryB!B77,ContactList[[#All],[Row]],0)),"")</f>
        <v/>
      </c>
      <c r="D77" s="27" t="str">
        <f>IFERROR(INDEX(ContactList[[#All],[Phone]],MATCH(DirectoryB!B77,ContactList[[#All],[Row]],0)),"")</f>
        <v/>
      </c>
      <c r="F77" s="23">
        <f t="shared" si="5"/>
        <v>170</v>
      </c>
      <c r="G77" s="27" t="str">
        <f>IFERROR(INDEX(ContactList[[#All],[Name]],MATCH(DirectoryB!F77,ContactList[[#All],[Row]],0)),"")</f>
        <v/>
      </c>
      <c r="H77" s="27" t="str">
        <f>IFERROR(INDEX(ContactList[[#All],[Phone]],MATCH(DirectoryB!F77,ContactList[[#All],[Row]],0)),"")</f>
        <v/>
      </c>
    </row>
    <row r="78" spans="1:8" s="20" customFormat="1" ht="15" x14ac:dyDescent="0.2">
      <c r="A78" s="48"/>
      <c r="B78" s="23">
        <f t="shared" si="4"/>
        <v>121</v>
      </c>
      <c r="C78" s="27" t="str">
        <f>IFERROR(INDEX(ContactList[[#All],[Name]],MATCH(DirectoryB!B78,ContactList[[#All],[Row]],0)),"")</f>
        <v/>
      </c>
      <c r="D78" s="27" t="str">
        <f>IFERROR(INDEX(ContactList[[#All],[Phone]],MATCH(DirectoryB!B78,ContactList[[#All],[Row]],0)),"")</f>
        <v/>
      </c>
      <c r="F78" s="23">
        <f t="shared" si="5"/>
        <v>171</v>
      </c>
      <c r="G78" s="27" t="str">
        <f>IFERROR(INDEX(ContactList[[#All],[Name]],MATCH(DirectoryB!F78,ContactList[[#All],[Row]],0)),"")</f>
        <v/>
      </c>
      <c r="H78" s="27" t="str">
        <f>IFERROR(INDEX(ContactList[[#All],[Phone]],MATCH(DirectoryB!F78,ContactList[[#All],[Row]],0)),"")</f>
        <v/>
      </c>
    </row>
    <row r="79" spans="1:8" s="20" customFormat="1" ht="15" x14ac:dyDescent="0.2">
      <c r="A79" s="48"/>
      <c r="B79" s="23">
        <f t="shared" si="4"/>
        <v>122</v>
      </c>
      <c r="C79" s="27" t="str">
        <f>IFERROR(INDEX(ContactList[[#All],[Name]],MATCH(DirectoryB!B79,ContactList[[#All],[Row]],0)),"")</f>
        <v/>
      </c>
      <c r="D79" s="27" t="str">
        <f>IFERROR(INDEX(ContactList[[#All],[Phone]],MATCH(DirectoryB!B79,ContactList[[#All],[Row]],0)),"")</f>
        <v/>
      </c>
      <c r="F79" s="23">
        <f t="shared" si="5"/>
        <v>172</v>
      </c>
      <c r="G79" s="27" t="str">
        <f>IFERROR(INDEX(ContactList[[#All],[Name]],MATCH(DirectoryB!F79,ContactList[[#All],[Row]],0)),"")</f>
        <v/>
      </c>
      <c r="H79" s="27" t="str">
        <f>IFERROR(INDEX(ContactList[[#All],[Phone]],MATCH(DirectoryB!F79,ContactList[[#All],[Row]],0)),"")</f>
        <v/>
      </c>
    </row>
    <row r="80" spans="1:8" s="20" customFormat="1" ht="15" x14ac:dyDescent="0.2">
      <c r="A80" s="48"/>
      <c r="B80" s="23">
        <f t="shared" si="4"/>
        <v>123</v>
      </c>
      <c r="C80" s="27" t="str">
        <f>IFERROR(INDEX(ContactList[[#All],[Name]],MATCH(DirectoryB!B80,ContactList[[#All],[Row]],0)),"")</f>
        <v/>
      </c>
      <c r="D80" s="27" t="str">
        <f>IFERROR(INDEX(ContactList[[#All],[Phone]],MATCH(DirectoryB!B80,ContactList[[#All],[Row]],0)),"")</f>
        <v/>
      </c>
      <c r="F80" s="23">
        <f t="shared" si="5"/>
        <v>173</v>
      </c>
      <c r="G80" s="27" t="str">
        <f>IFERROR(INDEX(ContactList[[#All],[Name]],MATCH(DirectoryB!F80,ContactList[[#All],[Row]],0)),"")</f>
        <v/>
      </c>
      <c r="H80" s="27" t="str">
        <f>IFERROR(INDEX(ContactList[[#All],[Phone]],MATCH(DirectoryB!F80,ContactList[[#All],[Row]],0)),"")</f>
        <v/>
      </c>
    </row>
    <row r="81" spans="1:8" s="20" customFormat="1" ht="15" x14ac:dyDescent="0.2">
      <c r="A81" s="48"/>
      <c r="B81" s="23">
        <f t="shared" si="4"/>
        <v>124</v>
      </c>
      <c r="C81" s="27" t="str">
        <f>IFERROR(INDEX(ContactList[[#All],[Name]],MATCH(DirectoryB!B81,ContactList[[#All],[Row]],0)),"")</f>
        <v/>
      </c>
      <c r="D81" s="27" t="str">
        <f>IFERROR(INDEX(ContactList[[#All],[Phone]],MATCH(DirectoryB!B81,ContactList[[#All],[Row]],0)),"")</f>
        <v/>
      </c>
      <c r="F81" s="23">
        <f t="shared" si="5"/>
        <v>174</v>
      </c>
      <c r="G81" s="27" t="str">
        <f>IFERROR(INDEX(ContactList[[#All],[Name]],MATCH(DirectoryB!F81,ContactList[[#All],[Row]],0)),"")</f>
        <v/>
      </c>
      <c r="H81" s="27" t="str">
        <f>IFERROR(INDEX(ContactList[[#All],[Phone]],MATCH(DirectoryB!F81,ContactList[[#All],[Row]],0)),"")</f>
        <v/>
      </c>
    </row>
    <row r="82" spans="1:8" s="20" customFormat="1" ht="15" x14ac:dyDescent="0.2">
      <c r="A82" s="48"/>
      <c r="B82" s="23">
        <f t="shared" si="4"/>
        <v>125</v>
      </c>
      <c r="C82" s="27" t="str">
        <f>IFERROR(INDEX(ContactList[[#All],[Name]],MATCH(DirectoryB!B82,ContactList[[#All],[Row]],0)),"")</f>
        <v/>
      </c>
      <c r="D82" s="27" t="str">
        <f>IFERROR(INDEX(ContactList[[#All],[Phone]],MATCH(DirectoryB!B82,ContactList[[#All],[Row]],0)),"")</f>
        <v/>
      </c>
      <c r="F82" s="23">
        <f t="shared" si="5"/>
        <v>175</v>
      </c>
      <c r="G82" s="27" t="str">
        <f>IFERROR(INDEX(ContactList[[#All],[Name]],MATCH(DirectoryB!F82,ContactList[[#All],[Row]],0)),"")</f>
        <v/>
      </c>
      <c r="H82" s="27" t="str">
        <f>IFERROR(INDEX(ContactList[[#All],[Phone]],MATCH(DirectoryB!F82,ContactList[[#All],[Row]],0)),"")</f>
        <v/>
      </c>
    </row>
    <row r="83" spans="1:8" s="20" customFormat="1" ht="15" x14ac:dyDescent="0.2">
      <c r="A83" s="48"/>
      <c r="B83" s="23">
        <f t="shared" si="4"/>
        <v>126</v>
      </c>
      <c r="C83" s="27" t="str">
        <f>IFERROR(INDEX(ContactList[[#All],[Name]],MATCH(DirectoryB!B83,ContactList[[#All],[Row]],0)),"")</f>
        <v/>
      </c>
      <c r="D83" s="27" t="str">
        <f>IFERROR(INDEX(ContactList[[#All],[Phone]],MATCH(DirectoryB!B83,ContactList[[#All],[Row]],0)),"")</f>
        <v/>
      </c>
      <c r="F83" s="23">
        <f t="shared" si="5"/>
        <v>176</v>
      </c>
      <c r="G83" s="27" t="str">
        <f>IFERROR(INDEX(ContactList[[#All],[Name]],MATCH(DirectoryB!F83,ContactList[[#All],[Row]],0)),"")</f>
        <v/>
      </c>
      <c r="H83" s="27" t="str">
        <f>IFERROR(INDEX(ContactList[[#All],[Phone]],MATCH(DirectoryB!F83,ContactList[[#All],[Row]],0)),"")</f>
        <v/>
      </c>
    </row>
    <row r="84" spans="1:8" s="20" customFormat="1" ht="15" x14ac:dyDescent="0.2">
      <c r="A84" s="48"/>
      <c r="B84" s="23">
        <f t="shared" si="4"/>
        <v>127</v>
      </c>
      <c r="C84" s="27" t="str">
        <f>IFERROR(INDEX(ContactList[[#All],[Name]],MATCH(DirectoryB!B84,ContactList[[#All],[Row]],0)),"")</f>
        <v/>
      </c>
      <c r="D84" s="27" t="str">
        <f>IFERROR(INDEX(ContactList[[#All],[Phone]],MATCH(DirectoryB!B84,ContactList[[#All],[Row]],0)),"")</f>
        <v/>
      </c>
      <c r="F84" s="23">
        <f t="shared" si="5"/>
        <v>177</v>
      </c>
      <c r="G84" s="27" t="str">
        <f>IFERROR(INDEX(ContactList[[#All],[Name]],MATCH(DirectoryB!F84,ContactList[[#All],[Row]],0)),"")</f>
        <v/>
      </c>
      <c r="H84" s="27" t="str">
        <f>IFERROR(INDEX(ContactList[[#All],[Phone]],MATCH(DirectoryB!F84,ContactList[[#All],[Row]],0)),"")</f>
        <v/>
      </c>
    </row>
    <row r="85" spans="1:8" s="20" customFormat="1" ht="15" x14ac:dyDescent="0.2">
      <c r="A85" s="48"/>
      <c r="B85" s="23">
        <f t="shared" si="4"/>
        <v>128</v>
      </c>
      <c r="C85" s="27" t="str">
        <f>IFERROR(INDEX(ContactList[[#All],[Name]],MATCH(DirectoryB!B85,ContactList[[#All],[Row]],0)),"")</f>
        <v/>
      </c>
      <c r="D85" s="27" t="str">
        <f>IFERROR(INDEX(ContactList[[#All],[Phone]],MATCH(DirectoryB!B85,ContactList[[#All],[Row]],0)),"")</f>
        <v/>
      </c>
      <c r="F85" s="23">
        <f t="shared" si="5"/>
        <v>178</v>
      </c>
      <c r="G85" s="27" t="str">
        <f>IFERROR(INDEX(ContactList[[#All],[Name]],MATCH(DirectoryB!F85,ContactList[[#All],[Row]],0)),"")</f>
        <v/>
      </c>
      <c r="H85" s="27" t="str">
        <f>IFERROR(INDEX(ContactList[[#All],[Phone]],MATCH(DirectoryB!F85,ContactList[[#All],[Row]],0)),"")</f>
        <v/>
      </c>
    </row>
    <row r="86" spans="1:8" s="20" customFormat="1" ht="15" x14ac:dyDescent="0.2">
      <c r="A86" s="48"/>
      <c r="B86" s="23">
        <f t="shared" si="4"/>
        <v>129</v>
      </c>
      <c r="C86" s="27" t="str">
        <f>IFERROR(INDEX(ContactList[[#All],[Name]],MATCH(DirectoryB!B86,ContactList[[#All],[Row]],0)),"")</f>
        <v/>
      </c>
      <c r="D86" s="27" t="str">
        <f>IFERROR(INDEX(ContactList[[#All],[Phone]],MATCH(DirectoryB!B86,ContactList[[#All],[Row]],0)),"")</f>
        <v/>
      </c>
      <c r="F86" s="23">
        <f t="shared" si="5"/>
        <v>179</v>
      </c>
      <c r="G86" s="27" t="str">
        <f>IFERROR(INDEX(ContactList[[#All],[Name]],MATCH(DirectoryB!F86,ContactList[[#All],[Row]],0)),"")</f>
        <v/>
      </c>
      <c r="H86" s="27" t="str">
        <f>IFERROR(INDEX(ContactList[[#All],[Phone]],MATCH(DirectoryB!F86,ContactList[[#All],[Row]],0)),"")</f>
        <v/>
      </c>
    </row>
    <row r="87" spans="1:8" s="20" customFormat="1" ht="15" x14ac:dyDescent="0.2">
      <c r="A87" s="48"/>
      <c r="B87" s="23">
        <f t="shared" si="4"/>
        <v>130</v>
      </c>
      <c r="C87" s="27" t="str">
        <f>IFERROR(INDEX(ContactList[[#All],[Name]],MATCH(DirectoryB!B87,ContactList[[#All],[Row]],0)),"")</f>
        <v/>
      </c>
      <c r="D87" s="27" t="str">
        <f>IFERROR(INDEX(ContactList[[#All],[Phone]],MATCH(DirectoryB!B87,ContactList[[#All],[Row]],0)),"")</f>
        <v/>
      </c>
      <c r="F87" s="23">
        <f t="shared" si="5"/>
        <v>180</v>
      </c>
      <c r="G87" s="27" t="str">
        <f>IFERROR(INDEX(ContactList[[#All],[Name]],MATCH(DirectoryB!F87,ContactList[[#All],[Row]],0)),"")</f>
        <v/>
      </c>
      <c r="H87" s="27" t="str">
        <f>IFERROR(INDEX(ContactList[[#All],[Phone]],MATCH(DirectoryB!F87,ContactList[[#All],[Row]],0)),"")</f>
        <v/>
      </c>
    </row>
    <row r="88" spans="1:8" s="20" customFormat="1" ht="15" x14ac:dyDescent="0.2">
      <c r="A88" s="48"/>
      <c r="B88" s="23">
        <f t="shared" si="4"/>
        <v>131</v>
      </c>
      <c r="C88" s="27" t="str">
        <f>IFERROR(INDEX(ContactList[[#All],[Name]],MATCH(DirectoryB!B88,ContactList[[#All],[Row]],0)),"")</f>
        <v/>
      </c>
      <c r="D88" s="27" t="str">
        <f>IFERROR(INDEX(ContactList[[#All],[Phone]],MATCH(DirectoryB!B88,ContactList[[#All],[Row]],0)),"")</f>
        <v/>
      </c>
      <c r="F88" s="23">
        <f t="shared" si="5"/>
        <v>181</v>
      </c>
      <c r="G88" s="27" t="str">
        <f>IFERROR(INDEX(ContactList[[#All],[Name]],MATCH(DirectoryB!F88,ContactList[[#All],[Row]],0)),"")</f>
        <v/>
      </c>
      <c r="H88" s="27" t="str">
        <f>IFERROR(INDEX(ContactList[[#All],[Phone]],MATCH(DirectoryB!F88,ContactList[[#All],[Row]],0)),"")</f>
        <v/>
      </c>
    </row>
    <row r="89" spans="1:8" s="20" customFormat="1" ht="15" x14ac:dyDescent="0.2">
      <c r="A89" s="48"/>
      <c r="B89" s="23">
        <f t="shared" si="4"/>
        <v>132</v>
      </c>
      <c r="C89" s="27" t="str">
        <f>IFERROR(INDEX(ContactList[[#All],[Name]],MATCH(DirectoryB!B89,ContactList[[#All],[Row]],0)),"")</f>
        <v/>
      </c>
      <c r="D89" s="27" t="str">
        <f>IFERROR(INDEX(ContactList[[#All],[Phone]],MATCH(DirectoryB!B89,ContactList[[#All],[Row]],0)),"")</f>
        <v/>
      </c>
      <c r="F89" s="23">
        <f t="shared" si="5"/>
        <v>182</v>
      </c>
      <c r="G89" s="27" t="str">
        <f>IFERROR(INDEX(ContactList[[#All],[Name]],MATCH(DirectoryB!F89,ContactList[[#All],[Row]],0)),"")</f>
        <v/>
      </c>
      <c r="H89" s="27" t="str">
        <f>IFERROR(INDEX(ContactList[[#All],[Phone]],MATCH(DirectoryB!F89,ContactList[[#All],[Row]],0)),"")</f>
        <v/>
      </c>
    </row>
    <row r="90" spans="1:8" s="20" customFormat="1" ht="15" x14ac:dyDescent="0.2">
      <c r="A90" s="48"/>
      <c r="B90" s="23">
        <f t="shared" si="4"/>
        <v>133</v>
      </c>
      <c r="C90" s="27" t="str">
        <f>IFERROR(INDEX(ContactList[[#All],[Name]],MATCH(DirectoryB!B90,ContactList[[#All],[Row]],0)),"")</f>
        <v/>
      </c>
      <c r="D90" s="27" t="str">
        <f>IFERROR(INDEX(ContactList[[#All],[Phone]],MATCH(DirectoryB!B90,ContactList[[#All],[Row]],0)),"")</f>
        <v/>
      </c>
      <c r="F90" s="23">
        <f t="shared" si="5"/>
        <v>183</v>
      </c>
      <c r="G90" s="27" t="str">
        <f>IFERROR(INDEX(ContactList[[#All],[Name]],MATCH(DirectoryB!F90,ContactList[[#All],[Row]],0)),"")</f>
        <v/>
      </c>
      <c r="H90" s="27" t="str">
        <f>IFERROR(INDEX(ContactList[[#All],[Phone]],MATCH(DirectoryB!F90,ContactList[[#All],[Row]],0)),"")</f>
        <v/>
      </c>
    </row>
    <row r="91" spans="1:8" s="20" customFormat="1" ht="15" x14ac:dyDescent="0.2">
      <c r="A91" s="48"/>
      <c r="B91" s="23">
        <f t="shared" ref="B91:B107" si="6">cellAbove+1</f>
        <v>134</v>
      </c>
      <c r="C91" s="27" t="str">
        <f>IFERROR(INDEX(ContactList[[#All],[Name]],MATCH(DirectoryB!B91,ContactList[[#All],[Row]],0)),"")</f>
        <v/>
      </c>
      <c r="D91" s="27" t="str">
        <f>IFERROR(INDEX(ContactList[[#All],[Phone]],MATCH(DirectoryB!B91,ContactList[[#All],[Row]],0)),"")</f>
        <v/>
      </c>
      <c r="F91" s="23">
        <f t="shared" ref="F91:F107" si="7">cellAbove+1</f>
        <v>184</v>
      </c>
      <c r="G91" s="27" t="str">
        <f>IFERROR(INDEX(ContactList[[#All],[Name]],MATCH(DirectoryB!F91,ContactList[[#All],[Row]],0)),"")</f>
        <v/>
      </c>
      <c r="H91" s="27" t="str">
        <f>IFERROR(INDEX(ContactList[[#All],[Phone]],MATCH(DirectoryB!F91,ContactList[[#All],[Row]],0)),"")</f>
        <v/>
      </c>
    </row>
    <row r="92" spans="1:8" s="20" customFormat="1" ht="15" x14ac:dyDescent="0.2">
      <c r="A92" s="48"/>
      <c r="B92" s="23">
        <f t="shared" si="6"/>
        <v>135</v>
      </c>
      <c r="C92" s="27" t="str">
        <f>IFERROR(INDEX(ContactList[[#All],[Name]],MATCH(DirectoryB!B92,ContactList[[#All],[Row]],0)),"")</f>
        <v/>
      </c>
      <c r="D92" s="27" t="str">
        <f>IFERROR(INDEX(ContactList[[#All],[Phone]],MATCH(DirectoryB!B92,ContactList[[#All],[Row]],0)),"")</f>
        <v/>
      </c>
      <c r="F92" s="23">
        <f t="shared" si="7"/>
        <v>185</v>
      </c>
      <c r="G92" s="27" t="str">
        <f>IFERROR(INDEX(ContactList[[#All],[Name]],MATCH(DirectoryB!F92,ContactList[[#All],[Row]],0)),"")</f>
        <v/>
      </c>
      <c r="H92" s="27" t="str">
        <f>IFERROR(INDEX(ContactList[[#All],[Phone]],MATCH(DirectoryB!F92,ContactList[[#All],[Row]],0)),"")</f>
        <v/>
      </c>
    </row>
    <row r="93" spans="1:8" s="20" customFormat="1" ht="15" x14ac:dyDescent="0.2">
      <c r="A93" s="48"/>
      <c r="B93" s="23">
        <f t="shared" si="6"/>
        <v>136</v>
      </c>
      <c r="C93" s="27" t="str">
        <f>IFERROR(INDEX(ContactList[[#All],[Name]],MATCH(DirectoryB!B93,ContactList[[#All],[Row]],0)),"")</f>
        <v/>
      </c>
      <c r="D93" s="27" t="str">
        <f>IFERROR(INDEX(ContactList[[#All],[Phone]],MATCH(DirectoryB!B93,ContactList[[#All],[Row]],0)),"")</f>
        <v/>
      </c>
      <c r="F93" s="23">
        <f t="shared" si="7"/>
        <v>186</v>
      </c>
      <c r="G93" s="27" t="str">
        <f>IFERROR(INDEX(ContactList[[#All],[Name]],MATCH(DirectoryB!F93,ContactList[[#All],[Row]],0)),"")</f>
        <v/>
      </c>
      <c r="H93" s="27" t="str">
        <f>IFERROR(INDEX(ContactList[[#All],[Phone]],MATCH(DirectoryB!F93,ContactList[[#All],[Row]],0)),"")</f>
        <v/>
      </c>
    </row>
    <row r="94" spans="1:8" s="20" customFormat="1" ht="15" x14ac:dyDescent="0.2">
      <c r="A94" s="48"/>
      <c r="B94" s="23">
        <f t="shared" si="6"/>
        <v>137</v>
      </c>
      <c r="C94" s="27" t="str">
        <f>IFERROR(INDEX(ContactList[[#All],[Name]],MATCH(DirectoryB!B94,ContactList[[#All],[Row]],0)),"")</f>
        <v/>
      </c>
      <c r="D94" s="27" t="str">
        <f>IFERROR(INDEX(ContactList[[#All],[Phone]],MATCH(DirectoryB!B94,ContactList[[#All],[Row]],0)),"")</f>
        <v/>
      </c>
      <c r="F94" s="23">
        <f t="shared" si="7"/>
        <v>187</v>
      </c>
      <c r="G94" s="27" t="str">
        <f>IFERROR(INDEX(ContactList[[#All],[Name]],MATCH(DirectoryB!F94,ContactList[[#All],[Row]],0)),"")</f>
        <v/>
      </c>
      <c r="H94" s="27" t="str">
        <f>IFERROR(INDEX(ContactList[[#All],[Phone]],MATCH(DirectoryB!F94,ContactList[[#All],[Row]],0)),"")</f>
        <v/>
      </c>
    </row>
    <row r="95" spans="1:8" s="20" customFormat="1" ht="15" x14ac:dyDescent="0.2">
      <c r="A95" s="48"/>
      <c r="B95" s="23">
        <f t="shared" si="6"/>
        <v>138</v>
      </c>
      <c r="C95" s="27" t="str">
        <f>IFERROR(INDEX(ContactList[[#All],[Name]],MATCH(DirectoryB!B95,ContactList[[#All],[Row]],0)),"")</f>
        <v/>
      </c>
      <c r="D95" s="27" t="str">
        <f>IFERROR(INDEX(ContactList[[#All],[Phone]],MATCH(DirectoryB!B95,ContactList[[#All],[Row]],0)),"")</f>
        <v/>
      </c>
      <c r="F95" s="23">
        <f t="shared" si="7"/>
        <v>188</v>
      </c>
      <c r="G95" s="27" t="str">
        <f>IFERROR(INDEX(ContactList[[#All],[Name]],MATCH(DirectoryB!F95,ContactList[[#All],[Row]],0)),"")</f>
        <v/>
      </c>
      <c r="H95" s="27" t="str">
        <f>IFERROR(INDEX(ContactList[[#All],[Phone]],MATCH(DirectoryB!F95,ContactList[[#All],[Row]],0)),"")</f>
        <v/>
      </c>
    </row>
    <row r="96" spans="1:8" s="20" customFormat="1" ht="15" x14ac:dyDescent="0.2">
      <c r="A96" s="48"/>
      <c r="B96" s="23">
        <f t="shared" si="6"/>
        <v>139</v>
      </c>
      <c r="C96" s="27" t="str">
        <f>IFERROR(INDEX(ContactList[[#All],[Name]],MATCH(DirectoryB!B96,ContactList[[#All],[Row]],0)),"")</f>
        <v/>
      </c>
      <c r="D96" s="27" t="str">
        <f>IFERROR(INDEX(ContactList[[#All],[Phone]],MATCH(DirectoryB!B96,ContactList[[#All],[Row]],0)),"")</f>
        <v/>
      </c>
      <c r="F96" s="23">
        <f t="shared" si="7"/>
        <v>189</v>
      </c>
      <c r="G96" s="27" t="str">
        <f>IFERROR(INDEX(ContactList[[#All],[Name]],MATCH(DirectoryB!F96,ContactList[[#All],[Row]],0)),"")</f>
        <v/>
      </c>
      <c r="H96" s="27" t="str">
        <f>IFERROR(INDEX(ContactList[[#All],[Phone]],MATCH(DirectoryB!F96,ContactList[[#All],[Row]],0)),"")</f>
        <v/>
      </c>
    </row>
    <row r="97" spans="1:11" s="20" customFormat="1" ht="15" x14ac:dyDescent="0.2">
      <c r="A97" s="48"/>
      <c r="B97" s="23">
        <f t="shared" si="6"/>
        <v>140</v>
      </c>
      <c r="C97" s="27" t="str">
        <f>IFERROR(INDEX(ContactList[[#All],[Name]],MATCH(DirectoryB!B97,ContactList[[#All],[Row]],0)),"")</f>
        <v/>
      </c>
      <c r="D97" s="27" t="str">
        <f>IFERROR(INDEX(ContactList[[#All],[Phone]],MATCH(DirectoryB!B97,ContactList[[#All],[Row]],0)),"")</f>
        <v/>
      </c>
      <c r="F97" s="23">
        <f t="shared" si="7"/>
        <v>190</v>
      </c>
      <c r="G97" s="27" t="str">
        <f>IFERROR(INDEX(ContactList[[#All],[Name]],MATCH(DirectoryB!F97,ContactList[[#All],[Row]],0)),"")</f>
        <v/>
      </c>
      <c r="H97" s="27" t="str">
        <f>IFERROR(INDEX(ContactList[[#All],[Phone]],MATCH(DirectoryB!F97,ContactList[[#All],[Row]],0)),"")</f>
        <v/>
      </c>
    </row>
    <row r="98" spans="1:11" s="20" customFormat="1" ht="15" x14ac:dyDescent="0.2">
      <c r="A98" s="48"/>
      <c r="B98" s="23">
        <f t="shared" si="6"/>
        <v>141</v>
      </c>
      <c r="C98" s="27" t="str">
        <f>IFERROR(INDEX(ContactList[[#All],[Name]],MATCH(DirectoryB!B98,ContactList[[#All],[Row]],0)),"")</f>
        <v/>
      </c>
      <c r="D98" s="27" t="str">
        <f>IFERROR(INDEX(ContactList[[#All],[Phone]],MATCH(DirectoryB!B98,ContactList[[#All],[Row]],0)),"")</f>
        <v/>
      </c>
      <c r="F98" s="23">
        <f t="shared" si="7"/>
        <v>191</v>
      </c>
      <c r="G98" s="27" t="str">
        <f>IFERROR(INDEX(ContactList[[#All],[Name]],MATCH(DirectoryB!F98,ContactList[[#All],[Row]],0)),"")</f>
        <v/>
      </c>
      <c r="H98" s="27" t="str">
        <f>IFERROR(INDEX(ContactList[[#All],[Phone]],MATCH(DirectoryB!F98,ContactList[[#All],[Row]],0)),"")</f>
        <v/>
      </c>
    </row>
    <row r="99" spans="1:11" s="20" customFormat="1" ht="15" x14ac:dyDescent="0.2">
      <c r="A99" s="48"/>
      <c r="B99" s="23">
        <f t="shared" si="6"/>
        <v>142</v>
      </c>
      <c r="C99" s="27" t="str">
        <f>IFERROR(INDEX(ContactList[[#All],[Name]],MATCH(DirectoryB!B99,ContactList[[#All],[Row]],0)),"")</f>
        <v/>
      </c>
      <c r="D99" s="27" t="str">
        <f>IFERROR(INDEX(ContactList[[#All],[Phone]],MATCH(DirectoryB!B99,ContactList[[#All],[Row]],0)),"")</f>
        <v/>
      </c>
      <c r="F99" s="23">
        <f t="shared" si="7"/>
        <v>192</v>
      </c>
      <c r="G99" s="27" t="str">
        <f>IFERROR(INDEX(ContactList[[#All],[Name]],MATCH(DirectoryB!F99,ContactList[[#All],[Row]],0)),"")</f>
        <v/>
      </c>
      <c r="H99" s="27" t="str">
        <f>IFERROR(INDEX(ContactList[[#All],[Phone]],MATCH(DirectoryB!F99,ContactList[[#All],[Row]],0)),"")</f>
        <v/>
      </c>
    </row>
    <row r="100" spans="1:11" s="20" customFormat="1" ht="15" x14ac:dyDescent="0.2">
      <c r="A100" s="48"/>
      <c r="B100" s="23">
        <f t="shared" si="6"/>
        <v>143</v>
      </c>
      <c r="C100" s="27" t="str">
        <f>IFERROR(INDEX(ContactList[[#All],[Name]],MATCH(DirectoryB!B100,ContactList[[#All],[Row]],0)),"")</f>
        <v/>
      </c>
      <c r="D100" s="27" t="str">
        <f>IFERROR(INDEX(ContactList[[#All],[Phone]],MATCH(DirectoryB!B100,ContactList[[#All],[Row]],0)),"")</f>
        <v/>
      </c>
      <c r="F100" s="23">
        <f t="shared" si="7"/>
        <v>193</v>
      </c>
      <c r="G100" s="27" t="str">
        <f>IFERROR(INDEX(ContactList[[#All],[Name]],MATCH(DirectoryB!F100,ContactList[[#All],[Row]],0)),"")</f>
        <v/>
      </c>
      <c r="H100" s="27" t="str">
        <f>IFERROR(INDEX(ContactList[[#All],[Phone]],MATCH(DirectoryB!F100,ContactList[[#All],[Row]],0)),"")</f>
        <v/>
      </c>
    </row>
    <row r="101" spans="1:11" s="20" customFormat="1" ht="15" x14ac:dyDescent="0.2">
      <c r="A101" s="48"/>
      <c r="B101" s="23">
        <f t="shared" si="6"/>
        <v>144</v>
      </c>
      <c r="C101" s="27" t="str">
        <f>IFERROR(INDEX(ContactList[[#All],[Name]],MATCH(DirectoryB!B101,ContactList[[#All],[Row]],0)),"")</f>
        <v/>
      </c>
      <c r="D101" s="27" t="str">
        <f>IFERROR(INDEX(ContactList[[#All],[Phone]],MATCH(DirectoryB!B101,ContactList[[#All],[Row]],0)),"")</f>
        <v/>
      </c>
      <c r="F101" s="23">
        <f t="shared" si="7"/>
        <v>194</v>
      </c>
      <c r="G101" s="27" t="str">
        <f>IFERROR(INDEX(ContactList[[#All],[Name]],MATCH(DirectoryB!F101,ContactList[[#All],[Row]],0)),"")</f>
        <v/>
      </c>
      <c r="H101" s="27" t="str">
        <f>IFERROR(INDEX(ContactList[[#All],[Phone]],MATCH(DirectoryB!F101,ContactList[[#All],[Row]],0)),"")</f>
        <v/>
      </c>
    </row>
    <row r="102" spans="1:11" s="20" customFormat="1" ht="15" x14ac:dyDescent="0.2">
      <c r="A102" s="48"/>
      <c r="B102" s="23">
        <f t="shared" si="6"/>
        <v>145</v>
      </c>
      <c r="C102" s="27" t="str">
        <f>IFERROR(INDEX(ContactList[[#All],[Name]],MATCH(DirectoryB!B102,ContactList[[#All],[Row]],0)),"")</f>
        <v/>
      </c>
      <c r="D102" s="27" t="str">
        <f>IFERROR(INDEX(ContactList[[#All],[Phone]],MATCH(DirectoryB!B102,ContactList[[#All],[Row]],0)),"")</f>
        <v/>
      </c>
      <c r="F102" s="23">
        <f t="shared" si="7"/>
        <v>195</v>
      </c>
      <c r="G102" s="27" t="str">
        <f>IFERROR(INDEX(ContactList[[#All],[Name]],MATCH(DirectoryB!F102,ContactList[[#All],[Row]],0)),"")</f>
        <v/>
      </c>
      <c r="H102" s="27" t="str">
        <f>IFERROR(INDEX(ContactList[[#All],[Phone]],MATCH(DirectoryB!F102,ContactList[[#All],[Row]],0)),"")</f>
        <v/>
      </c>
    </row>
    <row r="103" spans="1:11" s="20" customFormat="1" ht="15" x14ac:dyDescent="0.2">
      <c r="A103" s="48"/>
      <c r="B103" s="23">
        <f t="shared" si="6"/>
        <v>146</v>
      </c>
      <c r="C103" s="27" t="str">
        <f>IFERROR(INDEX(ContactList[[#All],[Name]],MATCH(DirectoryB!B103,ContactList[[#All],[Row]],0)),"")</f>
        <v/>
      </c>
      <c r="D103" s="27" t="str">
        <f>IFERROR(INDEX(ContactList[[#All],[Phone]],MATCH(DirectoryB!B103,ContactList[[#All],[Row]],0)),"")</f>
        <v/>
      </c>
      <c r="F103" s="23">
        <f t="shared" si="7"/>
        <v>196</v>
      </c>
      <c r="G103" s="27" t="str">
        <f>IFERROR(INDEX(ContactList[[#All],[Name]],MATCH(DirectoryB!F103,ContactList[[#All],[Row]],0)),"")</f>
        <v/>
      </c>
      <c r="H103" s="27" t="str">
        <f>IFERROR(INDEX(ContactList[[#All],[Phone]],MATCH(DirectoryB!F103,ContactList[[#All],[Row]],0)),"")</f>
        <v/>
      </c>
    </row>
    <row r="104" spans="1:11" s="20" customFormat="1" ht="15" x14ac:dyDescent="0.2">
      <c r="A104" s="48"/>
      <c r="B104" s="23">
        <f t="shared" si="6"/>
        <v>147</v>
      </c>
      <c r="C104" s="27" t="str">
        <f>IFERROR(INDEX(ContactList[[#All],[Name]],MATCH(DirectoryB!B104,ContactList[[#All],[Row]],0)),"")</f>
        <v/>
      </c>
      <c r="D104" s="27" t="str">
        <f>IFERROR(INDEX(ContactList[[#All],[Phone]],MATCH(DirectoryB!B104,ContactList[[#All],[Row]],0)),"")</f>
        <v/>
      </c>
      <c r="F104" s="23">
        <f t="shared" si="7"/>
        <v>197</v>
      </c>
      <c r="G104" s="27" t="str">
        <f>IFERROR(INDEX(ContactList[[#All],[Name]],MATCH(DirectoryB!F104,ContactList[[#All],[Row]],0)),"")</f>
        <v/>
      </c>
      <c r="H104" s="27" t="str">
        <f>IFERROR(INDEX(ContactList[[#All],[Phone]],MATCH(DirectoryB!F104,ContactList[[#All],[Row]],0)),"")</f>
        <v/>
      </c>
    </row>
    <row r="105" spans="1:11" s="20" customFormat="1" ht="15" x14ac:dyDescent="0.2">
      <c r="A105" s="48"/>
      <c r="B105" s="23">
        <f t="shared" si="6"/>
        <v>148</v>
      </c>
      <c r="C105" s="27" t="str">
        <f>IFERROR(INDEX(ContactList[[#All],[Name]],MATCH(DirectoryB!B105,ContactList[[#All],[Row]],0)),"")</f>
        <v/>
      </c>
      <c r="D105" s="27" t="str">
        <f>IFERROR(INDEX(ContactList[[#All],[Phone]],MATCH(DirectoryB!B105,ContactList[[#All],[Row]],0)),"")</f>
        <v/>
      </c>
      <c r="F105" s="23">
        <f t="shared" si="7"/>
        <v>198</v>
      </c>
      <c r="G105" s="27" t="str">
        <f>IFERROR(INDEX(ContactList[[#All],[Name]],MATCH(DirectoryB!F105,ContactList[[#All],[Row]],0)),"")</f>
        <v/>
      </c>
      <c r="H105" s="27" t="str">
        <f>IFERROR(INDEX(ContactList[[#All],[Phone]],MATCH(DirectoryB!F105,ContactList[[#All],[Row]],0)),"")</f>
        <v/>
      </c>
    </row>
    <row r="106" spans="1:11" s="20" customFormat="1" ht="15" x14ac:dyDescent="0.2">
      <c r="A106" s="48"/>
      <c r="B106" s="23">
        <f t="shared" si="6"/>
        <v>149</v>
      </c>
      <c r="C106" s="27" t="str">
        <f>IFERROR(INDEX(ContactList[[#All],[Name]],MATCH(DirectoryB!B106,ContactList[[#All],[Row]],0)),"")</f>
        <v/>
      </c>
      <c r="D106" s="27" t="str">
        <f>IFERROR(INDEX(ContactList[[#All],[Phone]],MATCH(DirectoryB!B106,ContactList[[#All],[Row]],0)),"")</f>
        <v/>
      </c>
      <c r="F106" s="23">
        <f t="shared" si="7"/>
        <v>199</v>
      </c>
      <c r="G106" s="27" t="str">
        <f>IFERROR(INDEX(ContactList[[#All],[Name]],MATCH(DirectoryB!F106,ContactList[[#All],[Row]],0)),"")</f>
        <v/>
      </c>
      <c r="H106" s="27" t="str">
        <f>IFERROR(INDEX(ContactList[[#All],[Phone]],MATCH(DirectoryB!F106,ContactList[[#All],[Row]],0)),"")</f>
        <v/>
      </c>
    </row>
    <row r="107" spans="1:11" s="20" customFormat="1" ht="15" x14ac:dyDescent="0.2">
      <c r="A107" s="48"/>
      <c r="B107" s="23">
        <f t="shared" si="6"/>
        <v>150</v>
      </c>
      <c r="C107" s="27" t="str">
        <f>IFERROR(INDEX(ContactList[[#All],[Name]],MATCH(DirectoryB!B107,ContactList[[#All],[Row]],0)),"")</f>
        <v/>
      </c>
      <c r="D107" s="27" t="str">
        <f>IFERROR(INDEX(ContactList[[#All],[Phone]],MATCH(DirectoryB!B107,ContactList[[#All],[Row]],0)),"")</f>
        <v/>
      </c>
      <c r="F107" s="23">
        <f t="shared" si="7"/>
        <v>200</v>
      </c>
      <c r="G107" s="27" t="str">
        <f>IFERROR(INDEX(ContactList[[#All],[Name]],MATCH(DirectoryB!F107,ContactList[[#All],[Row]],0)),"")</f>
        <v/>
      </c>
      <c r="H107" s="27" t="str">
        <f>IFERROR(INDEX(ContactList[[#All],[Phone]],MATCH(DirectoryB!F107,ContactList[[#All],[Row]],0)),"")</f>
        <v/>
      </c>
      <c r="K107"/>
    </row>
  </sheetData>
  <conditionalFormatting sqref="B58:D107 F58:H107 F4:H53 B4:D53">
    <cfRule type="expression" dxfId="14" priority="1">
      <formula>MOD(ROW(),2)=0</formula>
    </cfRule>
  </conditionalFormatting>
  <hyperlinks>
    <hyperlink ref="K3" r:id="rId1" xr:uid="{74BFA045-3AE9-44E3-A30E-28FA9A65873D}"/>
  </hyperlinks>
  <printOptions horizontalCentered="1"/>
  <pageMargins left="0.5" right="0.5" top="0.5" bottom="0.6" header="0.3" footer="0.3"/>
  <pageSetup scale="85" fitToHeight="0" orientation="portrait" r:id="rId2"/>
  <headerFooter>
    <oddFooter>&amp;RPage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03"/>
  <sheetViews>
    <sheetView showGridLines="0" zoomScaleNormal="100" zoomScaleSheetLayoutView="85" workbookViewId="0"/>
  </sheetViews>
  <sheetFormatPr defaultRowHeight="12.75" x14ac:dyDescent="0.2"/>
  <cols>
    <col min="1" max="1" width="8.42578125" style="1" customWidth="1"/>
    <col min="2" max="2" width="14" style="1" customWidth="1"/>
    <col min="3" max="3" width="13.42578125" style="1" customWidth="1"/>
    <col min="4" max="4" width="19.7109375" style="1" customWidth="1"/>
    <col min="5" max="5" width="7.28515625" style="1" customWidth="1"/>
    <col min="7" max="7" width="13.85546875" style="1" customWidth="1"/>
    <col min="8" max="8" width="18.5703125" style="1" customWidth="1"/>
    <col min="9" max="9" width="35.140625" style="1" customWidth="1"/>
    <col min="10" max="10" width="6.28515625" style="1" customWidth="1"/>
    <col min="11" max="11" width="9.140625" style="1"/>
    <col min="12" max="12" width="29.7109375" style="1" customWidth="1"/>
    <col min="13" max="13" width="19.140625" style="1" customWidth="1"/>
    <col min="14" max="16384" width="9.140625" style="1"/>
  </cols>
  <sheetData>
    <row r="1" spans="1:12" ht="34.5" x14ac:dyDescent="0.45">
      <c r="A1" s="19" t="s">
        <v>336</v>
      </c>
      <c r="B1" s="7"/>
      <c r="C1" s="7"/>
      <c r="D1" s="7"/>
      <c r="E1" s="7"/>
      <c r="F1" s="1"/>
    </row>
    <row r="2" spans="1:12" ht="15.75" x14ac:dyDescent="0.25">
      <c r="A2" s="8"/>
      <c r="B2" s="7"/>
      <c r="C2" s="7"/>
      <c r="D2" s="7"/>
      <c r="E2" s="7"/>
      <c r="F2" s="1"/>
      <c r="K2" s="5" t="s">
        <v>6</v>
      </c>
    </row>
    <row r="3" spans="1:12" ht="15.75" x14ac:dyDescent="0.25">
      <c r="A3" s="2"/>
      <c r="F3" s="1"/>
      <c r="I3" s="4" t="s">
        <v>4</v>
      </c>
      <c r="K3" s="3" t="s">
        <v>331</v>
      </c>
      <c r="L3" s="5"/>
    </row>
    <row r="4" spans="1:12" ht="31.5" customHeight="1" x14ac:dyDescent="0.2">
      <c r="A4" s="9" t="s">
        <v>318</v>
      </c>
      <c r="B4" s="26" t="s">
        <v>2</v>
      </c>
      <c r="C4" s="26" t="s">
        <v>3</v>
      </c>
      <c r="D4" s="26" t="s">
        <v>5</v>
      </c>
      <c r="E4" s="9" t="s">
        <v>317</v>
      </c>
      <c r="F4" s="9" t="s">
        <v>315</v>
      </c>
      <c r="G4" s="9" t="s">
        <v>207</v>
      </c>
      <c r="H4" s="9" t="s">
        <v>319</v>
      </c>
      <c r="I4" s="9" t="s">
        <v>0</v>
      </c>
      <c r="K4" s="30" t="s">
        <v>320</v>
      </c>
    </row>
    <row r="5" spans="1:12" x14ac:dyDescent="0.2">
      <c r="A5" s="51">
        <f>SUBTOTAL(103,$D$4:D5)-1</f>
        <v>1</v>
      </c>
      <c r="B5" s="11" t="s">
        <v>149</v>
      </c>
      <c r="C5" s="11" t="s">
        <v>51</v>
      </c>
      <c r="D5" s="11" t="str">
        <f>ContactList[[#This Row],[First Name]]&amp;", "&amp;ContactList[[#This Row],[Last Name]]</f>
        <v>Acuna, Gerardo</v>
      </c>
      <c r="E5" s="51">
        <f>SUBTOTAL(103,ContactList[[#This Row],[Name]])</f>
        <v>1</v>
      </c>
      <c r="F5" s="10" t="s">
        <v>316</v>
      </c>
      <c r="G5" s="11" t="s">
        <v>249</v>
      </c>
      <c r="H5" s="14"/>
      <c r="I5" s="13"/>
    </row>
    <row r="6" spans="1:12" x14ac:dyDescent="0.2">
      <c r="A6" s="51">
        <f>SUBTOTAL(103,$D$4:D6)-1</f>
        <v>2</v>
      </c>
      <c r="B6" s="11" t="s">
        <v>135</v>
      </c>
      <c r="C6" s="11" t="s">
        <v>37</v>
      </c>
      <c r="D6" s="11" t="str">
        <f>ContactList[[#This Row],[First Name]]&amp;", "&amp;ContactList[[#This Row],[Last Name]]</f>
        <v>Arguello, Daniel</v>
      </c>
      <c r="E6" s="51">
        <f>SUBTOTAL(103,ContactList[[#This Row],[Name]])</f>
        <v>1</v>
      </c>
      <c r="F6" s="10"/>
      <c r="G6" s="11" t="s">
        <v>235</v>
      </c>
      <c r="H6" s="14"/>
      <c r="I6" s="13"/>
    </row>
    <row r="7" spans="1:12" x14ac:dyDescent="0.2">
      <c r="A7" s="51">
        <f>SUBTOTAL(103,$D$4:D7)-1</f>
        <v>3</v>
      </c>
      <c r="B7" s="11" t="s">
        <v>120</v>
      </c>
      <c r="C7" s="11" t="s">
        <v>22</v>
      </c>
      <c r="D7" s="11" t="str">
        <f>ContactList[[#This Row],[First Name]]&amp;", "&amp;ContactList[[#This Row],[Last Name]]</f>
        <v>Ascher, Bettie</v>
      </c>
      <c r="E7" s="51">
        <f>SUBTOTAL(103,ContactList[[#This Row],[Name]])</f>
        <v>1</v>
      </c>
      <c r="F7" s="10"/>
      <c r="G7" s="11" t="s">
        <v>220</v>
      </c>
      <c r="H7" s="14"/>
      <c r="I7" s="13"/>
      <c r="K7" s="29" t="s">
        <v>314</v>
      </c>
    </row>
    <row r="8" spans="1:12" x14ac:dyDescent="0.2">
      <c r="A8" s="51">
        <f>SUBTOTAL(103,$D$4:D8)-1</f>
        <v>4</v>
      </c>
      <c r="B8" s="11" t="s">
        <v>190</v>
      </c>
      <c r="C8" s="11" t="s">
        <v>93</v>
      </c>
      <c r="D8" s="11" t="str">
        <f>ContactList[[#This Row],[First Name]]&amp;", "&amp;ContactList[[#This Row],[Last Name]]</f>
        <v>Autin, Raylene</v>
      </c>
      <c r="E8" s="51">
        <f>SUBTOTAL(103,ContactList[[#This Row],[Name]])</f>
        <v>1</v>
      </c>
      <c r="F8" s="10" t="s">
        <v>316</v>
      </c>
      <c r="G8" s="11" t="s">
        <v>291</v>
      </c>
      <c r="H8" s="14"/>
      <c r="I8" s="13"/>
      <c r="K8" s="28" t="s">
        <v>321</v>
      </c>
    </row>
    <row r="9" spans="1:12" x14ac:dyDescent="0.2">
      <c r="A9" s="51">
        <f>SUBTOTAL(103,$D$4:D9)-1</f>
        <v>5</v>
      </c>
      <c r="B9" s="11" t="s">
        <v>198</v>
      </c>
      <c r="C9" s="11" t="s">
        <v>101</v>
      </c>
      <c r="D9" s="11" t="str">
        <f>ContactList[[#This Row],[First Name]]&amp;", "&amp;ContactList[[#This Row],[Last Name]]</f>
        <v>Barr, Simon</v>
      </c>
      <c r="E9" s="51">
        <f>SUBTOTAL(103,ContactList[[#This Row],[Name]])</f>
        <v>1</v>
      </c>
      <c r="F9" s="10"/>
      <c r="G9" s="11" t="s">
        <v>299</v>
      </c>
      <c r="H9" s="14"/>
      <c r="I9" s="13"/>
      <c r="K9" s="28" t="s">
        <v>322</v>
      </c>
    </row>
    <row r="10" spans="1:12" x14ac:dyDescent="0.2">
      <c r="A10" s="51">
        <f>SUBTOTAL(103,$D$4:D10)-1</f>
        <v>6</v>
      </c>
      <c r="B10" s="11" t="s">
        <v>172</v>
      </c>
      <c r="C10" s="11" t="s">
        <v>74</v>
      </c>
      <c r="D10" s="11" t="str">
        <f>ContactList[[#This Row],[First Name]]&amp;", "&amp;ContactList[[#This Row],[Last Name]]</f>
        <v>Beene, Leah</v>
      </c>
      <c r="E10" s="51">
        <f>SUBTOTAL(103,ContactList[[#This Row],[Name]])</f>
        <v>1</v>
      </c>
      <c r="F10" s="10"/>
      <c r="G10" s="11" t="s">
        <v>272</v>
      </c>
      <c r="H10" s="14"/>
      <c r="I10" s="13"/>
      <c r="K10" s="28" t="s">
        <v>323</v>
      </c>
    </row>
    <row r="11" spans="1:12" x14ac:dyDescent="0.2">
      <c r="A11" s="51">
        <f>SUBTOTAL(103,$D$4:D11)-1</f>
        <v>7</v>
      </c>
      <c r="B11" s="11" t="s">
        <v>183</v>
      </c>
      <c r="C11" s="11" t="s">
        <v>85</v>
      </c>
      <c r="D11" s="11" t="str">
        <f>ContactList[[#This Row],[First Name]]&amp;", "&amp;ContactList[[#This Row],[Last Name]]</f>
        <v>Boyster, Mauro</v>
      </c>
      <c r="E11" s="51">
        <f>SUBTOTAL(103,ContactList[[#This Row],[Name]])</f>
        <v>1</v>
      </c>
      <c r="F11" s="10"/>
      <c r="G11" s="11" t="s">
        <v>283</v>
      </c>
      <c r="H11" s="14"/>
      <c r="I11" s="13"/>
      <c r="K11" s="28" t="s">
        <v>324</v>
      </c>
    </row>
    <row r="12" spans="1:12" x14ac:dyDescent="0.2">
      <c r="A12" s="51">
        <f>SUBTOTAL(103,$D$4:D12)-1</f>
        <v>8</v>
      </c>
      <c r="B12" s="11" t="s">
        <v>150</v>
      </c>
      <c r="C12" s="11" t="s">
        <v>52</v>
      </c>
      <c r="D12" s="11" t="str">
        <f>ContactList[[#This Row],[First Name]]&amp;", "&amp;ContactList[[#This Row],[Last Name]]</f>
        <v>Branam, Giovanni</v>
      </c>
      <c r="E12" s="51">
        <f>SUBTOTAL(103,ContactList[[#This Row],[Name]])</f>
        <v>1</v>
      </c>
      <c r="F12" s="10" t="s">
        <v>316</v>
      </c>
      <c r="G12" s="11" t="s">
        <v>250</v>
      </c>
      <c r="H12" s="14"/>
      <c r="I12" s="13"/>
      <c r="K12" s="28" t="s">
        <v>325</v>
      </c>
    </row>
    <row r="13" spans="1:12" x14ac:dyDescent="0.2">
      <c r="A13" s="51">
        <f>SUBTOTAL(103,$D$4:D13)-1</f>
        <v>9</v>
      </c>
      <c r="B13" s="11" t="s">
        <v>177</v>
      </c>
      <c r="C13" s="11" t="s">
        <v>79</v>
      </c>
      <c r="D13" s="11" t="str">
        <f>ContactList[[#This Row],[First Name]]&amp;", "&amp;ContactList[[#This Row],[Last Name]]</f>
        <v>Brissette, Liza</v>
      </c>
      <c r="E13" s="51">
        <f>SUBTOTAL(103,ContactList[[#This Row],[Name]])</f>
        <v>1</v>
      </c>
      <c r="F13" s="10"/>
      <c r="G13" s="11" t="s">
        <v>277</v>
      </c>
      <c r="H13" s="14"/>
      <c r="I13" s="13"/>
    </row>
    <row r="14" spans="1:12" x14ac:dyDescent="0.2">
      <c r="A14" s="51">
        <f>SUBTOTAL(103,$D$4:D14)-1</f>
        <v>10</v>
      </c>
      <c r="B14" s="11" t="s">
        <v>154</v>
      </c>
      <c r="C14" s="11" t="s">
        <v>56</v>
      </c>
      <c r="D14" s="11" t="str">
        <f>ContactList[[#This Row],[First Name]]&amp;", "&amp;ContactList[[#This Row],[Last Name]]</f>
        <v>Brust, Hilary</v>
      </c>
      <c r="E14" s="51">
        <f>SUBTOTAL(103,ContactList[[#This Row],[Name]])</f>
        <v>1</v>
      </c>
      <c r="F14" s="10"/>
      <c r="G14" s="11" t="s">
        <v>254</v>
      </c>
      <c r="H14" s="14"/>
      <c r="I14" s="13"/>
    </row>
    <row r="15" spans="1:12" x14ac:dyDescent="0.2">
      <c r="A15" s="51">
        <f>SUBTOTAL(103,$D$4:D15)-1</f>
        <v>11</v>
      </c>
      <c r="B15" s="11" t="s">
        <v>182</v>
      </c>
      <c r="C15" s="11" t="s">
        <v>84</v>
      </c>
      <c r="D15" s="11" t="str">
        <f>ContactList[[#This Row],[First Name]]&amp;", "&amp;ContactList[[#This Row],[Last Name]]</f>
        <v>Bussiere, Mathilda</v>
      </c>
      <c r="E15" s="51">
        <f>SUBTOTAL(103,ContactList[[#This Row],[Name]])</f>
        <v>1</v>
      </c>
      <c r="F15" s="10" t="s">
        <v>316</v>
      </c>
      <c r="G15" s="11" t="s">
        <v>282</v>
      </c>
      <c r="H15" s="14"/>
      <c r="I15" s="13"/>
    </row>
    <row r="16" spans="1:12" x14ac:dyDescent="0.2">
      <c r="A16" s="51">
        <f>SUBTOTAL(103,$D$4:D16)-1</f>
        <v>12</v>
      </c>
      <c r="B16" s="11" t="s">
        <v>136</v>
      </c>
      <c r="C16" s="11" t="s">
        <v>38</v>
      </c>
      <c r="D16" s="11" t="str">
        <f>ContactList[[#This Row],[First Name]]&amp;", "&amp;ContactList[[#This Row],[Last Name]]</f>
        <v>Canez, Darci</v>
      </c>
      <c r="E16" s="51">
        <f>SUBTOTAL(103,ContactList[[#This Row],[Name]])</f>
        <v>1</v>
      </c>
      <c r="F16" s="10"/>
      <c r="G16" s="11" t="s">
        <v>236</v>
      </c>
      <c r="H16" s="14"/>
      <c r="I16" s="13"/>
    </row>
    <row r="17" spans="1:9" x14ac:dyDescent="0.2">
      <c r="A17" s="51">
        <f>SUBTOTAL(103,$D$4:D17)-1</f>
        <v>13</v>
      </c>
      <c r="B17" s="11" t="s">
        <v>113</v>
      </c>
      <c r="C17" s="11" t="s">
        <v>15</v>
      </c>
      <c r="D17" s="11" t="str">
        <f>ContactList[[#This Row],[First Name]]&amp;", "&amp;ContactList[[#This Row],[Last Name]]</f>
        <v>Caro, Aracely</v>
      </c>
      <c r="E17" s="51">
        <f>SUBTOTAL(103,ContactList[[#This Row],[Name]])</f>
        <v>1</v>
      </c>
      <c r="F17" s="10"/>
      <c r="G17" s="11" t="s">
        <v>213</v>
      </c>
      <c r="H17" s="14"/>
      <c r="I17" s="13"/>
    </row>
    <row r="18" spans="1:9" x14ac:dyDescent="0.2">
      <c r="A18" s="51">
        <f>SUBTOTAL(103,$D$4:D18)-1</f>
        <v>14</v>
      </c>
      <c r="B18" s="11" t="s">
        <v>175</v>
      </c>
      <c r="C18" s="11" t="s">
        <v>77</v>
      </c>
      <c r="D18" s="11" t="str">
        <f>ContactList[[#This Row],[First Name]]&amp;", "&amp;ContactList[[#This Row],[Last Name]]</f>
        <v>Casebeer, Leonardo</v>
      </c>
      <c r="E18" s="51">
        <f>SUBTOTAL(103,ContactList[[#This Row],[Name]])</f>
        <v>1</v>
      </c>
      <c r="F18" s="10"/>
      <c r="G18" s="11" t="s">
        <v>275</v>
      </c>
      <c r="H18" s="14"/>
      <c r="I18" s="13"/>
    </row>
    <row r="19" spans="1:9" x14ac:dyDescent="0.2">
      <c r="A19" s="51">
        <f>SUBTOTAL(103,$D$4:D19)-1</f>
        <v>15</v>
      </c>
      <c r="B19" s="11" t="s">
        <v>158</v>
      </c>
      <c r="C19" s="11" t="s">
        <v>60</v>
      </c>
      <c r="D19" s="11" t="str">
        <f>ContactList[[#This Row],[First Name]]&amp;", "&amp;ContactList[[#This Row],[Last Name]]</f>
        <v>Cerutti, Irina</v>
      </c>
      <c r="E19" s="51">
        <f>SUBTOTAL(103,ContactList[[#This Row],[Name]])</f>
        <v>1</v>
      </c>
      <c r="F19" s="10" t="s">
        <v>316</v>
      </c>
      <c r="G19" s="11" t="s">
        <v>258</v>
      </c>
      <c r="H19" s="14"/>
      <c r="I19" s="13"/>
    </row>
    <row r="20" spans="1:9" x14ac:dyDescent="0.2">
      <c r="A20" s="51">
        <f>SUBTOTAL(103,$D$4:D20)-1</f>
        <v>16</v>
      </c>
      <c r="B20" s="11" t="s">
        <v>197</v>
      </c>
      <c r="C20" s="11" t="s">
        <v>100</v>
      </c>
      <c r="D20" s="11" t="str">
        <f>ContactList[[#This Row],[First Name]]&amp;", "&amp;ContactList[[#This Row],[Last Name]]</f>
        <v>Ciancio, Sherwood</v>
      </c>
      <c r="E20" s="51">
        <f>SUBTOTAL(103,ContactList[[#This Row],[Name]])</f>
        <v>1</v>
      </c>
      <c r="F20" s="10"/>
      <c r="G20" s="11" t="s">
        <v>298</v>
      </c>
      <c r="H20" s="14"/>
      <c r="I20" s="13"/>
    </row>
    <row r="21" spans="1:9" x14ac:dyDescent="0.2">
      <c r="A21" s="51">
        <f>SUBTOTAL(103,$D$4:D21)-1</f>
        <v>17</v>
      </c>
      <c r="B21" s="11" t="s">
        <v>121</v>
      </c>
      <c r="C21" s="11" t="s">
        <v>23</v>
      </c>
      <c r="D21" s="11" t="str">
        <f>ContactList[[#This Row],[First Name]]&amp;", "&amp;ContactList[[#This Row],[Last Name]]</f>
        <v>Cogdill, Blaine</v>
      </c>
      <c r="E21" s="51">
        <f>SUBTOTAL(103,ContactList[[#This Row],[Name]])</f>
        <v>1</v>
      </c>
      <c r="F21" s="10"/>
      <c r="G21" s="11" t="s">
        <v>221</v>
      </c>
      <c r="H21" s="14"/>
      <c r="I21" s="13"/>
    </row>
    <row r="22" spans="1:9" x14ac:dyDescent="0.2">
      <c r="A22" s="51">
        <f>SUBTOTAL(103,$D$4:D22)-1</f>
        <v>18</v>
      </c>
      <c r="B22" s="11" t="s">
        <v>118</v>
      </c>
      <c r="C22" s="11" t="s">
        <v>20</v>
      </c>
      <c r="D22" s="11" t="str">
        <f>ContactList[[#This Row],[First Name]]&amp;", "&amp;ContactList[[#This Row],[Last Name]]</f>
        <v>Colligan, Bennett</v>
      </c>
      <c r="E22" s="51">
        <f>SUBTOTAL(103,ContactList[[#This Row],[Name]])</f>
        <v>1</v>
      </c>
      <c r="F22" s="10"/>
      <c r="G22" s="11" t="s">
        <v>218</v>
      </c>
      <c r="H22" s="14"/>
      <c r="I22" s="13"/>
    </row>
    <row r="23" spans="1:9" x14ac:dyDescent="0.2">
      <c r="A23" s="51">
        <f>SUBTOTAL(103,$D$4:D23)-1</f>
        <v>19</v>
      </c>
      <c r="B23" s="11" t="s">
        <v>111</v>
      </c>
      <c r="C23" s="11" t="s">
        <v>13</v>
      </c>
      <c r="D23" s="11" t="str">
        <f>ContactList[[#This Row],[First Name]]&amp;", "&amp;ContactList[[#This Row],[Last Name]]</f>
        <v>Cumberbatch, Andrea</v>
      </c>
      <c r="E23" s="51">
        <f>SUBTOTAL(103,ContactList[[#This Row],[Name]])</f>
        <v>1</v>
      </c>
      <c r="F23" s="10" t="s">
        <v>316</v>
      </c>
      <c r="G23" s="11" t="s">
        <v>211</v>
      </c>
      <c r="H23" s="14"/>
      <c r="I23" s="13"/>
    </row>
    <row r="24" spans="1:9" x14ac:dyDescent="0.2">
      <c r="A24" s="51">
        <f>SUBTOTAL(103,$D$4:D24)-1</f>
        <v>20</v>
      </c>
      <c r="B24" s="11" t="s">
        <v>145</v>
      </c>
      <c r="C24" s="11" t="s">
        <v>47</v>
      </c>
      <c r="D24" s="11" t="str">
        <f>ContactList[[#This Row],[First Name]]&amp;", "&amp;ContactList[[#This Row],[Last Name]]</f>
        <v>Cutsforth, Florentino</v>
      </c>
      <c r="E24" s="51">
        <f>SUBTOTAL(103,ContactList[[#This Row],[Name]])</f>
        <v>1</v>
      </c>
      <c r="F24" s="10"/>
      <c r="G24" s="11" t="s">
        <v>245</v>
      </c>
      <c r="H24" s="14"/>
      <c r="I24" s="13"/>
    </row>
    <row r="25" spans="1:9" x14ac:dyDescent="0.2">
      <c r="A25" s="51">
        <f>SUBTOTAL(103,$D$4:D25)-1</f>
        <v>21</v>
      </c>
      <c r="B25" s="11" t="s">
        <v>191</v>
      </c>
      <c r="C25" s="11" t="s">
        <v>94</v>
      </c>
      <c r="D25" s="11" t="str">
        <f>ContactList[[#This Row],[First Name]]&amp;", "&amp;ContactList[[#This Row],[Last Name]]</f>
        <v>Dease, Reyna</v>
      </c>
      <c r="E25" s="51">
        <f>SUBTOTAL(103,ContactList[[#This Row],[Name]])</f>
        <v>1</v>
      </c>
      <c r="F25" s="10"/>
      <c r="G25" s="11" t="s">
        <v>292</v>
      </c>
      <c r="H25" s="14"/>
      <c r="I25" s="13"/>
    </row>
    <row r="26" spans="1:9" x14ac:dyDescent="0.2">
      <c r="A26" s="51">
        <f>SUBTOTAL(103,$D$4:D26)-1</f>
        <v>22</v>
      </c>
      <c r="B26" s="11" t="s">
        <v>138</v>
      </c>
      <c r="C26" s="11" t="s">
        <v>40</v>
      </c>
      <c r="D26" s="11" t="str">
        <f>ContactList[[#This Row],[First Name]]&amp;", "&amp;ContactList[[#This Row],[Last Name]]</f>
        <v>Delamora, Delila</v>
      </c>
      <c r="E26" s="51">
        <f>SUBTOTAL(103,ContactList[[#This Row],[Name]])</f>
        <v>1</v>
      </c>
      <c r="F26" s="10"/>
      <c r="G26" s="11" t="s">
        <v>238</v>
      </c>
      <c r="H26" s="14"/>
      <c r="I26" s="13"/>
    </row>
    <row r="27" spans="1:9" x14ac:dyDescent="0.2">
      <c r="A27" s="51">
        <f>SUBTOTAL(103,$D$4:D27)-1</f>
        <v>23</v>
      </c>
      <c r="B27" s="11" t="s">
        <v>194</v>
      </c>
      <c r="C27" s="11" t="s">
        <v>97</v>
      </c>
      <c r="D27" s="11" t="str">
        <f>ContactList[[#This Row],[First Name]]&amp;", "&amp;ContactList[[#This Row],[Last Name]]</f>
        <v>Delgiudice, Ronnie</v>
      </c>
      <c r="E27" s="51">
        <f>SUBTOTAL(103,ContactList[[#This Row],[Name]])</f>
        <v>1</v>
      </c>
      <c r="F27" s="10" t="s">
        <v>316</v>
      </c>
      <c r="G27" s="11" t="s">
        <v>295</v>
      </c>
      <c r="H27" s="14"/>
      <c r="I27" s="13"/>
    </row>
    <row r="28" spans="1:9" x14ac:dyDescent="0.2">
      <c r="A28" s="51">
        <f>SUBTOTAL(103,$D$4:D28)-1</f>
        <v>24</v>
      </c>
      <c r="B28" s="11" t="s">
        <v>131</v>
      </c>
      <c r="C28" s="11" t="s">
        <v>33</v>
      </c>
      <c r="D28" s="11" t="str">
        <f>ContactList[[#This Row],[First Name]]&amp;", "&amp;ContactList[[#This Row],[Last Name]]</f>
        <v>Dugan, Claudio</v>
      </c>
      <c r="E28" s="51">
        <f>SUBTOTAL(103,ContactList[[#This Row],[Name]])</f>
        <v>1</v>
      </c>
      <c r="F28" s="10"/>
      <c r="G28" s="11" t="s">
        <v>231</v>
      </c>
      <c r="H28" s="14"/>
      <c r="I28" s="13"/>
    </row>
    <row r="29" spans="1:9" x14ac:dyDescent="0.2">
      <c r="A29" s="51">
        <f>SUBTOTAL(103,$D$4:D29)-1</f>
        <v>25</v>
      </c>
      <c r="B29" s="11" t="s">
        <v>133</v>
      </c>
      <c r="C29" s="11" t="s">
        <v>35</v>
      </c>
      <c r="D29" s="11" t="str">
        <f>ContactList[[#This Row],[First Name]]&amp;", "&amp;ContactList[[#This Row],[Last Name]]</f>
        <v>Easterling, Clifton</v>
      </c>
      <c r="E29" s="51">
        <f>SUBTOTAL(103,ContactList[[#This Row],[Name]])</f>
        <v>1</v>
      </c>
      <c r="F29" s="10"/>
      <c r="G29" s="11" t="s">
        <v>233</v>
      </c>
      <c r="H29" s="14"/>
      <c r="I29" s="13"/>
    </row>
    <row r="30" spans="1:9" x14ac:dyDescent="0.2">
      <c r="A30" s="51">
        <f>SUBTOTAL(103,$D$4:D30)-1</f>
        <v>26</v>
      </c>
      <c r="B30" s="11" t="s">
        <v>186</v>
      </c>
      <c r="C30" s="11" t="s">
        <v>89</v>
      </c>
      <c r="D30" s="11" t="str">
        <f>ContactList[[#This Row],[First Name]]&amp;", "&amp;ContactList[[#This Row],[Last Name]]</f>
        <v>Espey, Nerissa</v>
      </c>
      <c r="E30" s="51">
        <f>SUBTOTAL(103,ContactList[[#This Row],[Name]])</f>
        <v>1</v>
      </c>
      <c r="F30" s="10"/>
      <c r="G30" s="11" t="s">
        <v>287</v>
      </c>
      <c r="H30" s="14"/>
      <c r="I30" s="13"/>
    </row>
    <row r="31" spans="1:9" x14ac:dyDescent="0.2">
      <c r="A31" s="51">
        <f>SUBTOTAL(103,$D$4:D31)-1</f>
        <v>27</v>
      </c>
      <c r="B31" s="11" t="s">
        <v>125</v>
      </c>
      <c r="C31" s="11" t="s">
        <v>27</v>
      </c>
      <c r="D31" s="11" t="str">
        <f>ContactList[[#This Row],[First Name]]&amp;", "&amp;ContactList[[#This Row],[Last Name]]</f>
        <v>Fernandez, Brittani</v>
      </c>
      <c r="E31" s="51">
        <f>SUBTOTAL(103,ContactList[[#This Row],[Name]])</f>
        <v>1</v>
      </c>
      <c r="F31" s="10" t="s">
        <v>316</v>
      </c>
      <c r="G31" s="11" t="s">
        <v>225</v>
      </c>
      <c r="H31" s="14"/>
      <c r="I31" s="13"/>
    </row>
    <row r="32" spans="1:9" x14ac:dyDescent="0.2">
      <c r="A32" s="51">
        <f>SUBTOTAL(103,$D$4:D32)-1</f>
        <v>28</v>
      </c>
      <c r="B32" s="11" t="s">
        <v>153</v>
      </c>
      <c r="C32" s="11" t="s">
        <v>55</v>
      </c>
      <c r="D32" s="11" t="str">
        <f>ContactList[[#This Row],[First Name]]&amp;", "&amp;ContactList[[#This Row],[Last Name]]</f>
        <v>Fetter, Hermine</v>
      </c>
      <c r="E32" s="51">
        <f>SUBTOTAL(103,ContactList[[#This Row],[Name]])</f>
        <v>1</v>
      </c>
      <c r="F32" s="10"/>
      <c r="G32" s="11" t="s">
        <v>253</v>
      </c>
      <c r="H32" s="14"/>
      <c r="I32" s="13"/>
    </row>
    <row r="33" spans="1:9" x14ac:dyDescent="0.2">
      <c r="A33" s="51">
        <f>SUBTOTAL(103,$D$4:D33)-1</f>
        <v>29</v>
      </c>
      <c r="B33" s="11" t="s">
        <v>152</v>
      </c>
      <c r="C33" s="11" t="s">
        <v>54</v>
      </c>
      <c r="D33" s="11" t="str">
        <f>ContactList[[#This Row],[First Name]]&amp;", "&amp;ContactList[[#This Row],[Last Name]]</f>
        <v>Flemming, Hector</v>
      </c>
      <c r="E33" s="51">
        <f>SUBTOTAL(103,ContactList[[#This Row],[Name]])</f>
        <v>1</v>
      </c>
      <c r="F33" s="10"/>
      <c r="G33" s="11" t="s">
        <v>252</v>
      </c>
      <c r="H33" s="14"/>
      <c r="I33" s="13"/>
    </row>
    <row r="34" spans="1:9" x14ac:dyDescent="0.2">
      <c r="A34" s="51">
        <f>SUBTOTAL(103,$D$4:D34)-1</f>
        <v>30</v>
      </c>
      <c r="B34" s="11" t="s">
        <v>151</v>
      </c>
      <c r="C34" s="11" t="s">
        <v>53</v>
      </c>
      <c r="D34" s="11" t="str">
        <f>ContactList[[#This Row],[First Name]]&amp;", "&amp;ContactList[[#This Row],[Last Name]]</f>
        <v>Foraker, Heath</v>
      </c>
      <c r="E34" s="51">
        <f>SUBTOTAL(103,ContactList[[#This Row],[Name]])</f>
        <v>1</v>
      </c>
      <c r="F34" s="10"/>
      <c r="G34" s="11" t="s">
        <v>251</v>
      </c>
      <c r="H34" s="14"/>
      <c r="I34" s="13"/>
    </row>
    <row r="35" spans="1:9" x14ac:dyDescent="0.2">
      <c r="A35" s="51">
        <f>SUBTOTAL(103,$D$4:D35)-1</f>
        <v>31</v>
      </c>
      <c r="B35" s="11" t="s">
        <v>171</v>
      </c>
      <c r="C35" s="11" t="s">
        <v>73</v>
      </c>
      <c r="D35" s="11" t="str">
        <f>ContactList[[#This Row],[First Name]]&amp;", "&amp;ContactList[[#This Row],[Last Name]]</f>
        <v>Gaeth, Lance</v>
      </c>
      <c r="E35" s="51">
        <f>SUBTOTAL(103,ContactList[[#This Row],[Name]])</f>
        <v>1</v>
      </c>
      <c r="F35" s="10" t="s">
        <v>316</v>
      </c>
      <c r="G35" s="11" t="s">
        <v>271</v>
      </c>
      <c r="H35" s="14"/>
      <c r="I35" s="13"/>
    </row>
    <row r="36" spans="1:9" x14ac:dyDescent="0.2">
      <c r="A36" s="51">
        <f>SUBTOTAL(103,$D$4:D36)-1</f>
        <v>32</v>
      </c>
      <c r="B36" s="11" t="s">
        <v>126</v>
      </c>
      <c r="C36" s="11" t="s">
        <v>28</v>
      </c>
      <c r="D36" s="11" t="str">
        <f>ContactList[[#This Row],[First Name]]&amp;", "&amp;ContactList[[#This Row],[Last Name]]</f>
        <v>Gaspar, Bryan</v>
      </c>
      <c r="E36" s="51">
        <f>SUBTOTAL(103,ContactList[[#This Row],[Name]])</f>
        <v>1</v>
      </c>
      <c r="F36" s="10"/>
      <c r="G36" s="11" t="s">
        <v>226</v>
      </c>
      <c r="H36" s="14"/>
      <c r="I36" s="13"/>
    </row>
    <row r="37" spans="1:9" x14ac:dyDescent="0.2">
      <c r="A37" s="51">
        <f>SUBTOTAL(103,$D$4:D37)-1</f>
        <v>33</v>
      </c>
      <c r="B37" s="11" t="s">
        <v>128</v>
      </c>
      <c r="C37" s="11" t="s">
        <v>30</v>
      </c>
      <c r="D37" s="11" t="str">
        <f>ContactList[[#This Row],[First Name]]&amp;", "&amp;ContactList[[#This Row],[Last Name]]</f>
        <v>Geer, Burt</v>
      </c>
      <c r="E37" s="51">
        <f>SUBTOTAL(103,ContactList[[#This Row],[Name]])</f>
        <v>1</v>
      </c>
      <c r="F37" s="10"/>
      <c r="G37" s="11" t="s">
        <v>228</v>
      </c>
      <c r="H37" s="14"/>
      <c r="I37" s="13"/>
    </row>
    <row r="38" spans="1:9" x14ac:dyDescent="0.2">
      <c r="A38" s="51">
        <f>SUBTOTAL(103,$D$4:D38)-1</f>
        <v>34</v>
      </c>
      <c r="B38" s="11" t="s">
        <v>201</v>
      </c>
      <c r="C38" s="11" t="s">
        <v>104</v>
      </c>
      <c r="D38" s="11" t="str">
        <f>ContactList[[#This Row],[First Name]]&amp;", "&amp;ContactList[[#This Row],[Last Name]]</f>
        <v>Genao, Stephaine</v>
      </c>
      <c r="E38" s="51">
        <f>SUBTOTAL(103,ContactList[[#This Row],[Name]])</f>
        <v>1</v>
      </c>
      <c r="F38" s="10" t="s">
        <v>316</v>
      </c>
      <c r="G38" s="11" t="s">
        <v>302</v>
      </c>
      <c r="H38" s="14"/>
      <c r="I38" s="13"/>
    </row>
    <row r="39" spans="1:9" x14ac:dyDescent="0.2">
      <c r="A39" s="51">
        <f>SUBTOTAL(103,$D$4:D39)-1</f>
        <v>35</v>
      </c>
      <c r="B39" s="11" t="s">
        <v>181</v>
      </c>
      <c r="C39" s="11" t="s">
        <v>83</v>
      </c>
      <c r="D39" s="11" t="str">
        <f>ContactList[[#This Row],[First Name]]&amp;", "&amp;ContactList[[#This Row],[Last Name]]</f>
        <v>Ghee, Marge</v>
      </c>
      <c r="E39" s="51">
        <f>SUBTOTAL(103,ContactList[[#This Row],[Name]])</f>
        <v>1</v>
      </c>
      <c r="F39" s="10"/>
      <c r="G39" s="11" t="s">
        <v>281</v>
      </c>
      <c r="H39" s="14"/>
      <c r="I39" s="13"/>
    </row>
    <row r="40" spans="1:9" x14ac:dyDescent="0.2">
      <c r="A40" s="51">
        <f>SUBTOTAL(103,$D$4:D40)-1</f>
        <v>36</v>
      </c>
      <c r="B40" s="11" t="s">
        <v>127</v>
      </c>
      <c r="C40" s="11" t="s">
        <v>29</v>
      </c>
      <c r="D40" s="11" t="str">
        <f>ContactList[[#This Row],[First Name]]&amp;", "&amp;ContactList[[#This Row],[Last Name]]</f>
        <v>Greggs, Bud</v>
      </c>
      <c r="E40" s="51">
        <f>SUBTOTAL(103,ContactList[[#This Row],[Name]])</f>
        <v>1</v>
      </c>
      <c r="F40" s="10"/>
      <c r="G40" s="11" t="s">
        <v>227</v>
      </c>
      <c r="H40" s="14"/>
      <c r="I40" s="13"/>
    </row>
    <row r="41" spans="1:9" x14ac:dyDescent="0.2">
      <c r="A41" s="51">
        <f>SUBTOTAL(103,$D$4:D41)-1</f>
        <v>37</v>
      </c>
      <c r="B41" s="11" t="s">
        <v>32</v>
      </c>
      <c r="C41" s="11" t="s">
        <v>87</v>
      </c>
      <c r="D41" s="11" t="str">
        <f>ContactList[[#This Row],[First Name]]&amp;", "&amp;ContactList[[#This Row],[Last Name]]</f>
        <v>Haight, Mike</v>
      </c>
      <c r="E41" s="51">
        <f>SUBTOTAL(103,ContactList[[#This Row],[Name]])</f>
        <v>1</v>
      </c>
      <c r="F41" s="10"/>
      <c r="G41" s="11" t="s">
        <v>285</v>
      </c>
      <c r="H41" s="14"/>
      <c r="I41" s="13"/>
    </row>
    <row r="42" spans="1:9" x14ac:dyDescent="0.2">
      <c r="A42" s="51">
        <f>SUBTOTAL(103,$D$4:D42)-1</f>
        <v>38</v>
      </c>
      <c r="B42" s="11" t="s">
        <v>193</v>
      </c>
      <c r="C42" s="11" t="s">
        <v>96</v>
      </c>
      <c r="D42" s="11" t="str">
        <f>ContactList[[#This Row],[First Name]]&amp;", "&amp;ContactList[[#This Row],[Last Name]]</f>
        <v>Hansell, Roland</v>
      </c>
      <c r="E42" s="51">
        <f>SUBTOTAL(103,ContactList[[#This Row],[Name]])</f>
        <v>1</v>
      </c>
      <c r="F42" s="10"/>
      <c r="G42" s="11" t="s">
        <v>294</v>
      </c>
      <c r="H42" s="14"/>
      <c r="I42" s="13"/>
    </row>
    <row r="43" spans="1:9" x14ac:dyDescent="0.2">
      <c r="A43" s="51">
        <f>SUBTOTAL(103,$D$4:D43)-1</f>
        <v>39</v>
      </c>
      <c r="B43" s="11" t="s">
        <v>164</v>
      </c>
      <c r="C43" s="11" t="s">
        <v>66</v>
      </c>
      <c r="D43" s="11" t="str">
        <f>ContactList[[#This Row],[First Name]]&amp;", "&amp;ContactList[[#This Row],[Last Name]]</f>
        <v>Harbin, Johnathon</v>
      </c>
      <c r="E43" s="51">
        <f>SUBTOTAL(103,ContactList[[#This Row],[Name]])</f>
        <v>1</v>
      </c>
      <c r="F43" s="10"/>
      <c r="G43" s="11" t="s">
        <v>264</v>
      </c>
      <c r="H43" s="14"/>
      <c r="I43" s="13"/>
    </row>
    <row r="44" spans="1:9" x14ac:dyDescent="0.2">
      <c r="A44" s="51">
        <f>SUBTOTAL(103,$D$4:D44)-1</f>
        <v>40</v>
      </c>
      <c r="B44" s="11" t="s">
        <v>123</v>
      </c>
      <c r="C44" s="11" t="s">
        <v>25</v>
      </c>
      <c r="D44" s="11" t="str">
        <f>ContactList[[#This Row],[First Name]]&amp;", "&amp;ContactList[[#This Row],[Last Name]]</f>
        <v>Harring, Brain</v>
      </c>
      <c r="E44" s="51">
        <f>SUBTOTAL(103,ContactList[[#This Row],[Name]])</f>
        <v>1</v>
      </c>
      <c r="F44" s="10"/>
      <c r="G44" s="11" t="s">
        <v>223</v>
      </c>
      <c r="H44" s="14"/>
      <c r="I44" s="13"/>
    </row>
    <row r="45" spans="1:9" x14ac:dyDescent="0.2">
      <c r="A45" s="51">
        <f>SUBTOTAL(103,$D$4:D45)-1</f>
        <v>41</v>
      </c>
      <c r="B45" s="11" t="s">
        <v>178</v>
      </c>
      <c r="C45" s="11" t="s">
        <v>80</v>
      </c>
      <c r="D45" s="11" t="str">
        <f>ContactList[[#This Row],[First Name]]&amp;", "&amp;ContactList[[#This Row],[Last Name]]</f>
        <v>Heacock, Lorna</v>
      </c>
      <c r="E45" s="51">
        <f>SUBTOTAL(103,ContactList[[#This Row],[Name]])</f>
        <v>1</v>
      </c>
      <c r="F45" s="10"/>
      <c r="G45" s="11" t="s">
        <v>278</v>
      </c>
      <c r="H45" s="14"/>
      <c r="I45" s="13"/>
    </row>
    <row r="46" spans="1:9" x14ac:dyDescent="0.2">
      <c r="A46" s="51">
        <f>SUBTOTAL(103,$D$4:D46)-1</f>
        <v>42</v>
      </c>
      <c r="B46" s="11" t="s">
        <v>165</v>
      </c>
      <c r="C46" s="11" t="s">
        <v>67</v>
      </c>
      <c r="D46" s="11" t="str">
        <f>ContactList[[#This Row],[First Name]]&amp;", "&amp;ContactList[[#This Row],[Last Name]]</f>
        <v>Huf, Jonna</v>
      </c>
      <c r="E46" s="51">
        <f>SUBTOTAL(103,ContactList[[#This Row],[Name]])</f>
        <v>1</v>
      </c>
      <c r="F46" s="10"/>
      <c r="G46" s="11" t="s">
        <v>265</v>
      </c>
      <c r="H46" s="14"/>
      <c r="I46" s="13"/>
    </row>
    <row r="47" spans="1:9" x14ac:dyDescent="0.2">
      <c r="A47" s="51">
        <f>SUBTOTAL(103,$D$4:D47)-1</f>
        <v>43</v>
      </c>
      <c r="B47" s="11" t="s">
        <v>137</v>
      </c>
      <c r="C47" s="11" t="s">
        <v>39</v>
      </c>
      <c r="D47" s="11" t="str">
        <f>ContactList[[#This Row],[First Name]]&amp;", "&amp;ContactList[[#This Row],[Last Name]]</f>
        <v>Jasso, Darrel</v>
      </c>
      <c r="E47" s="51">
        <f>SUBTOTAL(103,ContactList[[#This Row],[Name]])</f>
        <v>1</v>
      </c>
      <c r="F47" s="10"/>
      <c r="G47" s="11" t="s">
        <v>237</v>
      </c>
      <c r="H47" s="14"/>
      <c r="I47" s="13"/>
    </row>
    <row r="48" spans="1:9" x14ac:dyDescent="0.2">
      <c r="A48" s="51">
        <f>SUBTOTAL(103,$D$4:D48)-1</f>
        <v>44</v>
      </c>
      <c r="B48" s="11" t="s">
        <v>169</v>
      </c>
      <c r="C48" s="11" t="s">
        <v>71</v>
      </c>
      <c r="D48" s="11" t="str">
        <f>ContactList[[#This Row],[First Name]]&amp;", "&amp;ContactList[[#This Row],[Last Name]]</f>
        <v>Knupp, Kirstie</v>
      </c>
      <c r="E48" s="51">
        <f>SUBTOTAL(103,ContactList[[#This Row],[Name]])</f>
        <v>1</v>
      </c>
      <c r="F48" s="10"/>
      <c r="G48" s="11" t="s">
        <v>269</v>
      </c>
      <c r="H48" s="14"/>
      <c r="I48" s="13"/>
    </row>
    <row r="49" spans="1:9" x14ac:dyDescent="0.2">
      <c r="A49" s="51">
        <f>SUBTOTAL(103,$D$4:D49)-1</f>
        <v>45</v>
      </c>
      <c r="B49" s="11" t="s">
        <v>180</v>
      </c>
      <c r="C49" s="11" t="s">
        <v>82</v>
      </c>
      <c r="D49" s="11" t="str">
        <f>ContactList[[#This Row],[First Name]]&amp;", "&amp;ContactList[[#This Row],[Last Name]]</f>
        <v>Laakso, Mamie</v>
      </c>
      <c r="E49" s="51">
        <f>SUBTOTAL(103,ContactList[[#This Row],[Name]])</f>
        <v>1</v>
      </c>
      <c r="F49" s="10"/>
      <c r="G49" s="11" t="s">
        <v>280</v>
      </c>
      <c r="H49" s="14"/>
      <c r="I49" s="13"/>
    </row>
    <row r="50" spans="1:9" x14ac:dyDescent="0.2">
      <c r="A50" s="51">
        <f>SUBTOTAL(103,$D$4:D50)-1</f>
        <v>46</v>
      </c>
      <c r="B50" s="11" t="s">
        <v>112</v>
      </c>
      <c r="C50" s="11" t="s">
        <v>14</v>
      </c>
      <c r="D50" s="11" t="str">
        <f>ContactList[[#This Row],[First Name]]&amp;", "&amp;ContactList[[#This Row],[Last Name]]</f>
        <v>Latimer, Andreas</v>
      </c>
      <c r="E50" s="51">
        <f>SUBTOTAL(103,ContactList[[#This Row],[Name]])</f>
        <v>1</v>
      </c>
      <c r="F50" s="10"/>
      <c r="G50" s="11" t="s">
        <v>212</v>
      </c>
      <c r="H50" s="14"/>
      <c r="I50" s="13"/>
    </row>
    <row r="51" spans="1:9" x14ac:dyDescent="0.2">
      <c r="A51" s="51">
        <f>SUBTOTAL(103,$D$4:D51)-1</f>
        <v>47</v>
      </c>
      <c r="B51" s="11" t="s">
        <v>195</v>
      </c>
      <c r="C51" s="11" t="s">
        <v>98</v>
      </c>
      <c r="D51" s="11" t="str">
        <f>ContactList[[#This Row],[First Name]]&amp;", "&amp;ContactList[[#This Row],[Last Name]]</f>
        <v>Lynde, Roselee</v>
      </c>
      <c r="E51" s="51">
        <f>SUBTOTAL(103,ContactList[[#This Row],[Name]])</f>
        <v>1</v>
      </c>
      <c r="F51" s="10"/>
      <c r="G51" s="11" t="s">
        <v>296</v>
      </c>
      <c r="H51" s="14"/>
      <c r="I51" s="13"/>
    </row>
    <row r="52" spans="1:9" x14ac:dyDescent="0.2">
      <c r="A52" s="51">
        <f>SUBTOTAL(103,$D$4:D52)-1</f>
        <v>48</v>
      </c>
      <c r="B52" s="11" t="s">
        <v>196</v>
      </c>
      <c r="C52" s="11" t="s">
        <v>99</v>
      </c>
      <c r="D52" s="11" t="str">
        <f>ContactList[[#This Row],[First Name]]&amp;", "&amp;ContactList[[#This Row],[Last Name]]</f>
        <v>Makris, Sharell</v>
      </c>
      <c r="E52" s="51">
        <f>SUBTOTAL(103,ContactList[[#This Row],[Name]])</f>
        <v>1</v>
      </c>
      <c r="F52" s="10"/>
      <c r="G52" s="11" t="s">
        <v>297</v>
      </c>
      <c r="H52" s="14"/>
      <c r="I52" s="13"/>
    </row>
    <row r="53" spans="1:9" x14ac:dyDescent="0.2">
      <c r="A53" s="51">
        <f>SUBTOTAL(103,$D$4:D53)-1</f>
        <v>49</v>
      </c>
      <c r="B53" s="11" t="s">
        <v>179</v>
      </c>
      <c r="C53" s="11" t="s">
        <v>81</v>
      </c>
      <c r="D53" s="11" t="str">
        <f>ContactList[[#This Row],[First Name]]&amp;", "&amp;ContactList[[#This Row],[Last Name]]</f>
        <v>Marine, Lula</v>
      </c>
      <c r="E53" s="51">
        <f>SUBTOTAL(103,ContactList[[#This Row],[Name]])</f>
        <v>1</v>
      </c>
      <c r="F53" s="10"/>
      <c r="G53" s="11" t="s">
        <v>279</v>
      </c>
      <c r="H53" s="14"/>
      <c r="I53" s="13"/>
    </row>
    <row r="54" spans="1:9" x14ac:dyDescent="0.2">
      <c r="A54" s="51">
        <f>SUBTOTAL(103,$D$4:D54)-1</f>
        <v>50</v>
      </c>
      <c r="B54" s="11" t="s">
        <v>192</v>
      </c>
      <c r="C54" s="11" t="s">
        <v>95</v>
      </c>
      <c r="D54" s="11" t="str">
        <f>ContactList[[#This Row],[First Name]]&amp;", "&amp;ContactList[[#This Row],[Last Name]]</f>
        <v>Masker, Roberto</v>
      </c>
      <c r="E54" s="51">
        <f>SUBTOTAL(103,ContactList[[#This Row],[Name]])</f>
        <v>1</v>
      </c>
      <c r="F54" s="10"/>
      <c r="G54" s="11" t="s">
        <v>293</v>
      </c>
      <c r="H54" s="14"/>
      <c r="I54" s="13"/>
    </row>
    <row r="55" spans="1:9" x14ac:dyDescent="0.2">
      <c r="A55" s="51">
        <f>SUBTOTAL(103,$D$4:D55)-1</f>
        <v>51</v>
      </c>
      <c r="B55" s="11" t="s">
        <v>146</v>
      </c>
      <c r="C55" s="11" t="s">
        <v>48</v>
      </c>
      <c r="D55" s="11" t="str">
        <f>ContactList[[#This Row],[First Name]]&amp;", "&amp;ContactList[[#This Row],[Last Name]]</f>
        <v>Mccullar, Florrie</v>
      </c>
      <c r="E55" s="51">
        <f>SUBTOTAL(103,ContactList[[#This Row],[Name]])</f>
        <v>1</v>
      </c>
      <c r="F55" s="10"/>
      <c r="G55" s="11" t="s">
        <v>246</v>
      </c>
      <c r="H55" s="14"/>
      <c r="I55" s="13"/>
    </row>
    <row r="56" spans="1:9" x14ac:dyDescent="0.2">
      <c r="A56" s="51">
        <f>SUBTOTAL(103,$D$4:D56)-1</f>
        <v>52</v>
      </c>
      <c r="B56" s="16" t="s">
        <v>139</v>
      </c>
      <c r="C56" s="16" t="s">
        <v>41</v>
      </c>
      <c r="D56" s="16" t="str">
        <f>ContactList[[#This Row],[First Name]]&amp;", "&amp;ContactList[[#This Row],[Last Name]]</f>
        <v>Mckenny, Desiree</v>
      </c>
      <c r="E56" s="52">
        <f>SUBTOTAL(103,ContactList[[#This Row],[Name]])</f>
        <v>1</v>
      </c>
      <c r="F56" s="15"/>
      <c r="G56" s="11" t="s">
        <v>239</v>
      </c>
      <c r="H56" s="17"/>
      <c r="I56" s="18"/>
    </row>
    <row r="57" spans="1:9" x14ac:dyDescent="0.2">
      <c r="A57" s="51">
        <f>SUBTOTAL(103,$D$4:D57)-1</f>
        <v>53</v>
      </c>
      <c r="B57" s="11" t="s">
        <v>143</v>
      </c>
      <c r="C57" s="11" t="s">
        <v>45</v>
      </c>
      <c r="D57" s="11" t="str">
        <f>ContactList[[#This Row],[First Name]]&amp;", "&amp;ContactList[[#This Row],[Last Name]]</f>
        <v>Mckernan, Elina</v>
      </c>
      <c r="E57" s="51">
        <f>SUBTOTAL(103,ContactList[[#This Row],[Name]])</f>
        <v>1</v>
      </c>
      <c r="F57" s="10"/>
      <c r="G57" s="11" t="s">
        <v>243</v>
      </c>
      <c r="H57" s="14"/>
      <c r="I57" s="13"/>
    </row>
    <row r="58" spans="1:9" x14ac:dyDescent="0.2">
      <c r="A58" s="51">
        <f>SUBTOTAL(103,$D$4:D58)-1</f>
        <v>54</v>
      </c>
      <c r="B58" s="11" t="s">
        <v>122</v>
      </c>
      <c r="C58" s="11" t="s">
        <v>24</v>
      </c>
      <c r="D58" s="11" t="str">
        <f>ContactList[[#This Row],[First Name]]&amp;", "&amp;ContactList[[#This Row],[Last Name]]</f>
        <v>Mcwhorter, Blanch</v>
      </c>
      <c r="E58" s="51">
        <f>SUBTOTAL(103,ContactList[[#This Row],[Name]])</f>
        <v>1</v>
      </c>
      <c r="F58" s="10"/>
      <c r="G58" s="11" t="s">
        <v>222</v>
      </c>
      <c r="H58" s="14"/>
      <c r="I58" s="13"/>
    </row>
    <row r="59" spans="1:9" x14ac:dyDescent="0.2">
      <c r="A59" s="51">
        <f>SUBTOTAL(103,$D$4:D59)-1</f>
        <v>55</v>
      </c>
      <c r="B59" s="11" t="s">
        <v>160</v>
      </c>
      <c r="C59" s="11" t="s">
        <v>62</v>
      </c>
      <c r="D59" s="11" t="str">
        <f>ContactList[[#This Row],[First Name]]&amp;", "&amp;ContactList[[#This Row],[Last Name]]</f>
        <v>Messing, James</v>
      </c>
      <c r="E59" s="51">
        <f>SUBTOTAL(103,ContactList[[#This Row],[Name]])</f>
        <v>1</v>
      </c>
      <c r="F59" s="10"/>
      <c r="G59" s="11" t="s">
        <v>260</v>
      </c>
      <c r="H59" s="14"/>
      <c r="I59" s="13"/>
    </row>
    <row r="60" spans="1:9" x14ac:dyDescent="0.2">
      <c r="A60" s="51">
        <f>SUBTOTAL(103,$D$4:D60)-1</f>
        <v>56</v>
      </c>
      <c r="B60" s="11" t="s">
        <v>130</v>
      </c>
      <c r="C60" s="11" t="s">
        <v>32</v>
      </c>
      <c r="D60" s="11" t="str">
        <f>ContactList[[#This Row],[First Name]]&amp;", "&amp;ContactList[[#This Row],[Last Name]]</f>
        <v>Mike, Cheryle</v>
      </c>
      <c r="E60" s="51">
        <f>SUBTOTAL(103,ContactList[[#This Row],[Name]])</f>
        <v>1</v>
      </c>
      <c r="F60" s="10"/>
      <c r="G60" s="11" t="s">
        <v>230</v>
      </c>
      <c r="H60" s="14"/>
      <c r="I60" s="13"/>
    </row>
    <row r="61" spans="1:9" x14ac:dyDescent="0.2">
      <c r="A61" s="51">
        <f>SUBTOTAL(103,$D$4:D61)-1</f>
        <v>57</v>
      </c>
      <c r="B61" s="11" t="s">
        <v>116</v>
      </c>
      <c r="C61" s="11" t="s">
        <v>18</v>
      </c>
      <c r="D61" s="11" t="str">
        <f>ContactList[[#This Row],[First Name]]&amp;", "&amp;ContactList[[#This Row],[Last Name]]</f>
        <v>Mikels, Arica</v>
      </c>
      <c r="E61" s="51">
        <f>SUBTOTAL(103,ContactList[[#This Row],[Name]])</f>
        <v>1</v>
      </c>
      <c r="F61" s="10"/>
      <c r="G61" s="11" t="s">
        <v>216</v>
      </c>
      <c r="H61" s="14"/>
      <c r="I61" s="13"/>
    </row>
    <row r="62" spans="1:9" x14ac:dyDescent="0.2">
      <c r="A62" s="51">
        <f>SUBTOTAL(103,$D$4:D62)-1</f>
        <v>58</v>
      </c>
      <c r="B62" s="11" t="s">
        <v>117</v>
      </c>
      <c r="C62" s="11" t="s">
        <v>19</v>
      </c>
      <c r="D62" s="11" t="str">
        <f>ContactList[[#This Row],[First Name]]&amp;", "&amp;ContactList[[#This Row],[Last Name]]</f>
        <v>Montas, Bebe</v>
      </c>
      <c r="E62" s="51">
        <f>SUBTOTAL(103,ContactList[[#This Row],[Name]])</f>
        <v>1</v>
      </c>
      <c r="F62" s="10"/>
      <c r="G62" s="11" t="s">
        <v>217</v>
      </c>
      <c r="H62" s="14"/>
      <c r="I62" s="13"/>
    </row>
    <row r="63" spans="1:9" x14ac:dyDescent="0.2">
      <c r="A63" s="51">
        <f>SUBTOTAL(103,$D$4:D63)-1</f>
        <v>59</v>
      </c>
      <c r="B63" s="11" t="s">
        <v>141</v>
      </c>
      <c r="C63" s="11" t="s">
        <v>43</v>
      </c>
      <c r="D63" s="11" t="str">
        <f>ContactList[[#This Row],[First Name]]&amp;", "&amp;ContactList[[#This Row],[Last Name]]</f>
        <v>Moretz, Donette</v>
      </c>
      <c r="E63" s="51">
        <f>SUBTOTAL(103,ContactList[[#This Row],[Name]])</f>
        <v>1</v>
      </c>
      <c r="F63" s="10"/>
      <c r="G63" s="11" t="s">
        <v>241</v>
      </c>
      <c r="H63" s="14"/>
      <c r="I63" s="13"/>
    </row>
    <row r="64" spans="1:9" x14ac:dyDescent="0.2">
      <c r="A64" s="51">
        <f>SUBTOTAL(103,$D$4:D64)-1</f>
        <v>60</v>
      </c>
      <c r="B64" s="11" t="s">
        <v>110</v>
      </c>
      <c r="C64" s="11" t="s">
        <v>12</v>
      </c>
      <c r="D64" s="11" t="str">
        <f>ContactList[[#This Row],[First Name]]&amp;", "&amp;ContactList[[#This Row],[Last Name]]</f>
        <v>Palmieri, Al</v>
      </c>
      <c r="E64" s="51">
        <f>SUBTOTAL(103,ContactList[[#This Row],[Name]])</f>
        <v>1</v>
      </c>
      <c r="F64" s="10"/>
      <c r="G64" s="11" t="s">
        <v>210</v>
      </c>
      <c r="H64" s="14"/>
      <c r="I64" s="13"/>
    </row>
    <row r="65" spans="1:9" x14ac:dyDescent="0.2">
      <c r="A65" s="51">
        <f>SUBTOTAL(103,$D$4:D65)-1</f>
        <v>61</v>
      </c>
      <c r="B65" s="11" t="s">
        <v>199</v>
      </c>
      <c r="C65" s="11" t="s">
        <v>102</v>
      </c>
      <c r="D65" s="11" t="str">
        <f>ContactList[[#This Row],[First Name]]&amp;", "&amp;ContactList[[#This Row],[Last Name]]</f>
        <v>Pettengill, Sindy</v>
      </c>
      <c r="E65" s="51">
        <f>SUBTOTAL(103,ContactList[[#This Row],[Name]])</f>
        <v>1</v>
      </c>
      <c r="F65" s="10"/>
      <c r="G65" s="11" t="s">
        <v>300</v>
      </c>
      <c r="H65" s="14"/>
      <c r="I65" s="13"/>
    </row>
    <row r="66" spans="1:9" x14ac:dyDescent="0.2">
      <c r="A66" s="51">
        <f>SUBTOTAL(103,$D$4:D66)-1</f>
        <v>62</v>
      </c>
      <c r="B66" s="11" t="s">
        <v>119</v>
      </c>
      <c r="C66" s="11" t="s">
        <v>21</v>
      </c>
      <c r="D66" s="11" t="str">
        <f>ContactList[[#This Row],[First Name]]&amp;", "&amp;ContactList[[#This Row],[Last Name]]</f>
        <v>Pfeffer, Berna</v>
      </c>
      <c r="E66" s="51">
        <f>SUBTOTAL(103,ContactList[[#This Row],[Name]])</f>
        <v>1</v>
      </c>
      <c r="F66" s="10"/>
      <c r="G66" s="11" t="s">
        <v>219</v>
      </c>
      <c r="H66" s="14"/>
      <c r="I66" s="13"/>
    </row>
    <row r="67" spans="1:9" x14ac:dyDescent="0.2">
      <c r="A67" s="51">
        <f>SUBTOTAL(103,$D$4:D67)-1</f>
        <v>63</v>
      </c>
      <c r="B67" s="11" t="s">
        <v>155</v>
      </c>
      <c r="C67" s="11" t="s">
        <v>57</v>
      </c>
      <c r="D67" s="11" t="str">
        <f>ContactList[[#This Row],[First Name]]&amp;", "&amp;ContactList[[#This Row],[Last Name]]</f>
        <v>Pinckard, Hipolito</v>
      </c>
      <c r="E67" s="51">
        <f>SUBTOTAL(103,ContactList[[#This Row],[Name]])</f>
        <v>1</v>
      </c>
      <c r="F67" s="10"/>
      <c r="G67" s="11" t="s">
        <v>255</v>
      </c>
      <c r="H67" s="14"/>
      <c r="I67" s="13"/>
    </row>
    <row r="68" spans="1:9" x14ac:dyDescent="0.2">
      <c r="A68" s="51">
        <f>SUBTOTAL(103,$D$4:D68)-1</f>
        <v>64</v>
      </c>
      <c r="B68" s="11" t="s">
        <v>157</v>
      </c>
      <c r="C68" s="11" t="s">
        <v>59</v>
      </c>
      <c r="D68" s="11" t="str">
        <f>ContactList[[#This Row],[First Name]]&amp;", "&amp;ContactList[[#This Row],[Last Name]]</f>
        <v>Portis, Ike</v>
      </c>
      <c r="E68" s="51">
        <f>SUBTOTAL(103,ContactList[[#This Row],[Name]])</f>
        <v>1</v>
      </c>
      <c r="F68" s="10"/>
      <c r="G68" s="11" t="s">
        <v>257</v>
      </c>
      <c r="H68" s="14"/>
      <c r="I68" s="13"/>
    </row>
    <row r="69" spans="1:9" x14ac:dyDescent="0.2">
      <c r="A69" s="51">
        <f>SUBTOTAL(103,$D$4:D69)-1</f>
        <v>65</v>
      </c>
      <c r="B69" s="11" t="s">
        <v>161</v>
      </c>
      <c r="C69" s="11" t="s">
        <v>63</v>
      </c>
      <c r="D69" s="11" t="str">
        <f>ContactList[[#This Row],[First Name]]&amp;", "&amp;ContactList[[#This Row],[Last Name]]</f>
        <v>Pritt, Janetta</v>
      </c>
      <c r="E69" s="51">
        <f>SUBTOTAL(103,ContactList[[#This Row],[Name]])</f>
        <v>1</v>
      </c>
      <c r="F69" s="10"/>
      <c r="G69" s="11" t="s">
        <v>261</v>
      </c>
      <c r="H69" s="14"/>
      <c r="I69" s="13"/>
    </row>
    <row r="70" spans="1:9" x14ac:dyDescent="0.2">
      <c r="A70" s="51">
        <f>SUBTOTAL(103,$D$4:D70)-1</f>
        <v>66</v>
      </c>
      <c r="B70" s="11" t="s">
        <v>174</v>
      </c>
      <c r="C70" s="11" t="s">
        <v>76</v>
      </c>
      <c r="D70" s="11" t="str">
        <f>ContactList[[#This Row],[First Name]]&amp;", "&amp;ContactList[[#This Row],[Last Name]]</f>
        <v>Proto, Lenna</v>
      </c>
      <c r="E70" s="51">
        <f>SUBTOTAL(103,ContactList[[#This Row],[Name]])</f>
        <v>1</v>
      </c>
      <c r="F70" s="10"/>
      <c r="G70" s="11" t="s">
        <v>274</v>
      </c>
      <c r="H70" s="14"/>
      <c r="I70" s="13"/>
    </row>
    <row r="71" spans="1:9" x14ac:dyDescent="0.2">
      <c r="A71" s="51">
        <f>SUBTOTAL(103,$D$4:D71)-1</f>
        <v>67</v>
      </c>
      <c r="B71" s="11" t="s">
        <v>203</v>
      </c>
      <c r="C71" s="11" t="s">
        <v>106</v>
      </c>
      <c r="D71" s="11" t="str">
        <f>ContactList[[#This Row],[First Name]]&amp;", "&amp;ContactList[[#This Row],[Last Name]]</f>
        <v>Raphael, Tyra</v>
      </c>
      <c r="E71" s="51">
        <f>SUBTOTAL(103,ContactList[[#This Row],[Name]])</f>
        <v>1</v>
      </c>
      <c r="F71" s="10"/>
      <c r="G71" s="11" t="s">
        <v>304</v>
      </c>
      <c r="H71" s="14"/>
      <c r="I71" s="13"/>
    </row>
    <row r="72" spans="1:9" x14ac:dyDescent="0.2">
      <c r="A72" s="51">
        <f>SUBTOTAL(103,$D$4:D72)-1</f>
        <v>68</v>
      </c>
      <c r="B72" s="11" t="s">
        <v>156</v>
      </c>
      <c r="C72" s="11" t="s">
        <v>58</v>
      </c>
      <c r="D72" s="11" t="str">
        <f>ContactList[[#This Row],[First Name]]&amp;", "&amp;ContactList[[#This Row],[Last Name]]</f>
        <v>Roebuck, Hung</v>
      </c>
      <c r="E72" s="51">
        <f>SUBTOTAL(103,ContactList[[#This Row],[Name]])</f>
        <v>1</v>
      </c>
      <c r="F72" s="10"/>
      <c r="G72" s="11" t="s">
        <v>256</v>
      </c>
      <c r="H72" s="14"/>
      <c r="I72" s="13"/>
    </row>
    <row r="73" spans="1:9" x14ac:dyDescent="0.2">
      <c r="A73" s="51">
        <f>SUBTOTAL(103,$D$4:D73)-1</f>
        <v>69</v>
      </c>
      <c r="B73" s="11" t="s">
        <v>147</v>
      </c>
      <c r="C73" s="11" t="s">
        <v>49</v>
      </c>
      <c r="D73" s="11" t="str">
        <f>ContactList[[#This Row],[First Name]]&amp;", "&amp;ContactList[[#This Row],[Last Name]]</f>
        <v>Roles, Foster</v>
      </c>
      <c r="E73" s="51">
        <f>SUBTOTAL(103,ContactList[[#This Row],[Name]])</f>
        <v>1</v>
      </c>
      <c r="F73" s="10"/>
      <c r="G73" s="11" t="s">
        <v>247</v>
      </c>
      <c r="H73" s="14"/>
      <c r="I73" s="13"/>
    </row>
    <row r="74" spans="1:9" x14ac:dyDescent="0.2">
      <c r="A74" s="51">
        <f>SUBTOTAL(103,$D$4:D74)-1</f>
        <v>70</v>
      </c>
      <c r="B74" s="11" t="s">
        <v>168</v>
      </c>
      <c r="C74" s="11" t="s">
        <v>70</v>
      </c>
      <c r="D74" s="11" t="str">
        <f>ContactList[[#This Row],[First Name]]&amp;", "&amp;ContactList[[#This Row],[Last Name]]</f>
        <v>Rutigliano, Kendrick</v>
      </c>
      <c r="E74" s="51">
        <f>SUBTOTAL(103,ContactList[[#This Row],[Name]])</f>
        <v>1</v>
      </c>
      <c r="F74" s="10"/>
      <c r="G74" s="11" t="s">
        <v>268</v>
      </c>
      <c r="H74" s="14"/>
      <c r="I74" s="13"/>
    </row>
    <row r="75" spans="1:9" x14ac:dyDescent="0.2">
      <c r="A75" s="51">
        <f>SUBTOTAL(103,$D$4:D75)-1</f>
        <v>71</v>
      </c>
      <c r="B75" s="11" t="s">
        <v>109</v>
      </c>
      <c r="C75" s="11" t="s">
        <v>11</v>
      </c>
      <c r="D75" s="11" t="str">
        <f>ContactList[[#This Row],[First Name]]&amp;", "&amp;ContactList[[#This Row],[Last Name]]</f>
        <v>Saint, Adan</v>
      </c>
      <c r="E75" s="51">
        <f>SUBTOTAL(103,ContactList[[#This Row],[Name]])</f>
        <v>1</v>
      </c>
      <c r="F75" s="10"/>
      <c r="G75" s="11" t="s">
        <v>209</v>
      </c>
      <c r="H75" s="12"/>
      <c r="I75" s="13"/>
    </row>
    <row r="76" spans="1:9" x14ac:dyDescent="0.2">
      <c r="A76" s="51">
        <f>SUBTOTAL(103,$D$4:D76)-1</f>
        <v>72</v>
      </c>
      <c r="B76" s="11" t="s">
        <v>142</v>
      </c>
      <c r="C76" s="11" t="s">
        <v>44</v>
      </c>
      <c r="D76" s="11" t="str">
        <f>ContactList[[#This Row],[First Name]]&amp;", "&amp;ContactList[[#This Row],[Last Name]]</f>
        <v>Sant, Dortha</v>
      </c>
      <c r="E76" s="51">
        <f>SUBTOTAL(103,ContactList[[#This Row],[Name]])</f>
        <v>1</v>
      </c>
      <c r="F76" s="10"/>
      <c r="G76" s="11" t="s">
        <v>242</v>
      </c>
      <c r="H76" s="14"/>
      <c r="I76" s="13"/>
    </row>
    <row r="77" spans="1:9" x14ac:dyDescent="0.2">
      <c r="A77" s="51">
        <f>SUBTOTAL(103,$D$4:D77)-1</f>
        <v>73</v>
      </c>
      <c r="B77" s="11" t="s">
        <v>129</v>
      </c>
      <c r="C77" s="11" t="s">
        <v>31</v>
      </c>
      <c r="D77" s="11" t="str">
        <f>ContactList[[#This Row],[First Name]]&amp;", "&amp;ContactList[[#This Row],[Last Name]]</f>
        <v>Seat, Cherri</v>
      </c>
      <c r="E77" s="51">
        <f>SUBTOTAL(103,ContactList[[#This Row],[Name]])</f>
        <v>1</v>
      </c>
      <c r="F77" s="10"/>
      <c r="G77" s="11" t="s">
        <v>229</v>
      </c>
      <c r="H77" s="14"/>
      <c r="I77" s="13"/>
    </row>
    <row r="78" spans="1:9" x14ac:dyDescent="0.2">
      <c r="A78" s="51">
        <f>SUBTOTAL(103,$D$4:D78)-1</f>
        <v>74</v>
      </c>
      <c r="B78" s="11" t="s">
        <v>163</v>
      </c>
      <c r="C78" s="11" t="s">
        <v>65</v>
      </c>
      <c r="D78" s="11" t="str">
        <f>ContactList[[#This Row],[First Name]]&amp;", "&amp;ContactList[[#This Row],[Last Name]]</f>
        <v>Seay, Jeff</v>
      </c>
      <c r="E78" s="51">
        <f>SUBTOTAL(103,ContactList[[#This Row],[Name]])</f>
        <v>1</v>
      </c>
      <c r="F78" s="10"/>
      <c r="G78" s="11" t="s">
        <v>263</v>
      </c>
      <c r="H78" s="14"/>
      <c r="I78" s="13"/>
    </row>
    <row r="79" spans="1:9" x14ac:dyDescent="0.2">
      <c r="A79" s="51">
        <f>SUBTOTAL(103,$D$4:D79)-1</f>
        <v>75</v>
      </c>
      <c r="B79" s="11" t="s">
        <v>185</v>
      </c>
      <c r="C79" s="11" t="s">
        <v>88</v>
      </c>
      <c r="D79" s="11" t="str">
        <f>ContactList[[#This Row],[First Name]]&amp;", "&amp;ContactList[[#This Row],[Last Name]]</f>
        <v>Segal, Nathan</v>
      </c>
      <c r="E79" s="51">
        <f>SUBTOTAL(103,ContactList[[#This Row],[Name]])</f>
        <v>1</v>
      </c>
      <c r="F79" s="10"/>
      <c r="G79" s="11" t="s">
        <v>286</v>
      </c>
      <c r="H79" s="14"/>
      <c r="I79" s="13"/>
    </row>
    <row r="80" spans="1:9" x14ac:dyDescent="0.2">
      <c r="A80" s="51">
        <f>SUBTOTAL(103,$D$4:D80)-1</f>
        <v>76</v>
      </c>
      <c r="B80" s="11" t="s">
        <v>144</v>
      </c>
      <c r="C80" s="11" t="s">
        <v>46</v>
      </c>
      <c r="D80" s="11" t="str">
        <f>ContactList[[#This Row],[First Name]]&amp;", "&amp;ContactList[[#This Row],[Last Name]]</f>
        <v>Shen, Emelda</v>
      </c>
      <c r="E80" s="51">
        <f>SUBTOTAL(103,ContactList[[#This Row],[Name]])</f>
        <v>1</v>
      </c>
      <c r="F80" s="10"/>
      <c r="G80" s="11" t="s">
        <v>244</v>
      </c>
      <c r="H80" s="14"/>
      <c r="I80" s="13"/>
    </row>
    <row r="81" spans="1:9" x14ac:dyDescent="0.2">
      <c r="A81" s="51">
        <f>SUBTOTAL(103,$D$4:D81)-1</f>
        <v>77</v>
      </c>
      <c r="B81" s="11" t="s">
        <v>114</v>
      </c>
      <c r="C81" s="11" t="s">
        <v>16</v>
      </c>
      <c r="D81" s="11" t="str">
        <f>ContactList[[#This Row],[First Name]]&amp;", "&amp;ContactList[[#This Row],[Last Name]]</f>
        <v>Sluss, Archie</v>
      </c>
      <c r="E81" s="51">
        <f>SUBTOTAL(103,ContactList[[#This Row],[Name]])</f>
        <v>1</v>
      </c>
      <c r="F81" s="10"/>
      <c r="G81" s="11" t="s">
        <v>214</v>
      </c>
      <c r="H81" s="14"/>
      <c r="I81" s="13"/>
    </row>
    <row r="82" spans="1:9" x14ac:dyDescent="0.2">
      <c r="A82" s="51">
        <f>SUBTOTAL(103,$D$4:D82)-1</f>
        <v>78</v>
      </c>
      <c r="B82" s="11" t="s">
        <v>140</v>
      </c>
      <c r="C82" s="11" t="s">
        <v>42</v>
      </c>
      <c r="D82" s="11" t="str">
        <f>ContactList[[#This Row],[First Name]]&amp;", "&amp;ContactList[[#This Row],[Last Name]]</f>
        <v>Spagnolo, Diego</v>
      </c>
      <c r="E82" s="51">
        <f>SUBTOTAL(103,ContactList[[#This Row],[Name]])</f>
        <v>1</v>
      </c>
      <c r="F82" s="10"/>
      <c r="G82" s="11" t="s">
        <v>240</v>
      </c>
      <c r="H82" s="14"/>
      <c r="I82" s="13"/>
    </row>
    <row r="83" spans="1:9" x14ac:dyDescent="0.2">
      <c r="A83" s="51">
        <f>SUBTOTAL(103,$D$4:D83)-1</f>
        <v>79</v>
      </c>
      <c r="B83" s="11" t="s">
        <v>162</v>
      </c>
      <c r="C83" s="11" t="s">
        <v>64</v>
      </c>
      <c r="D83" s="11" t="str">
        <f>ContactList[[#This Row],[First Name]]&amp;", "&amp;ContactList[[#This Row],[Last Name]]</f>
        <v>Spann, Jeanelle</v>
      </c>
      <c r="E83" s="51">
        <f>SUBTOTAL(103,ContactList[[#This Row],[Name]])</f>
        <v>1</v>
      </c>
      <c r="F83" s="10"/>
      <c r="G83" s="11" t="s">
        <v>262</v>
      </c>
      <c r="H83" s="14"/>
      <c r="I83" s="13"/>
    </row>
    <row r="84" spans="1:9" x14ac:dyDescent="0.2">
      <c r="A84" s="51">
        <f>SUBTOTAL(103,$D$4:D84)-1</f>
        <v>80</v>
      </c>
      <c r="B84" s="11" t="s">
        <v>159</v>
      </c>
      <c r="C84" s="11" t="s">
        <v>61</v>
      </c>
      <c r="D84" s="11" t="str">
        <f>ContactList[[#This Row],[First Name]]&amp;", "&amp;ContactList[[#This Row],[Last Name]]</f>
        <v>Sperling, Isaiah</v>
      </c>
      <c r="E84" s="51">
        <f>SUBTOTAL(103,ContactList[[#This Row],[Name]])</f>
        <v>1</v>
      </c>
      <c r="F84" s="10"/>
      <c r="G84" s="11" t="s">
        <v>259</v>
      </c>
      <c r="H84" s="14"/>
      <c r="I84" s="13"/>
    </row>
    <row r="85" spans="1:9" x14ac:dyDescent="0.2">
      <c r="A85" s="51">
        <f>SUBTOTAL(103,$D$4:D85)-1</f>
        <v>81</v>
      </c>
      <c r="B85" s="11" t="s">
        <v>173</v>
      </c>
      <c r="C85" s="11" t="s">
        <v>75</v>
      </c>
      <c r="D85" s="11" t="str">
        <f>ContactList[[#This Row],[First Name]]&amp;", "&amp;ContactList[[#This Row],[Last Name]]</f>
        <v>Stefanik, Leann</v>
      </c>
      <c r="E85" s="51">
        <f>SUBTOTAL(103,ContactList[[#This Row],[Name]])</f>
        <v>1</v>
      </c>
      <c r="F85" s="10"/>
      <c r="G85" s="11" t="s">
        <v>273</v>
      </c>
      <c r="H85" s="14"/>
      <c r="I85" s="13"/>
    </row>
    <row r="86" spans="1:9" x14ac:dyDescent="0.2">
      <c r="A86" s="51">
        <f>SUBTOTAL(103,$D$4:D86)-1</f>
        <v>82</v>
      </c>
      <c r="B86" s="11" t="s">
        <v>134</v>
      </c>
      <c r="C86" s="11" t="s">
        <v>36</v>
      </c>
      <c r="D86" s="11" t="str">
        <f>ContactList[[#This Row],[First Name]]&amp;", "&amp;ContactList[[#This Row],[Last Name]]</f>
        <v>Strasburg, Daisey</v>
      </c>
      <c r="E86" s="51">
        <f>SUBTOTAL(103,ContactList[[#This Row],[Name]])</f>
        <v>1</v>
      </c>
      <c r="F86" s="10"/>
      <c r="G86" s="11" t="s">
        <v>234</v>
      </c>
      <c r="H86" s="14"/>
      <c r="I86" s="13"/>
    </row>
    <row r="87" spans="1:9" x14ac:dyDescent="0.2">
      <c r="A87" s="51">
        <f>SUBTOTAL(103,$D$4:D87)-1</f>
        <v>83</v>
      </c>
      <c r="B87" s="11" t="s">
        <v>205</v>
      </c>
      <c r="C87" s="11" t="s">
        <v>108</v>
      </c>
      <c r="D87" s="11" t="str">
        <f>ContactList[[#This Row],[First Name]]&amp;", "&amp;ContactList[[#This Row],[Last Name]]</f>
        <v>Stutts, Zita</v>
      </c>
      <c r="E87" s="51">
        <f>SUBTOTAL(103,ContactList[[#This Row],[Name]])</f>
        <v>1</v>
      </c>
      <c r="F87" s="10"/>
      <c r="G87" s="11" t="s">
        <v>306</v>
      </c>
      <c r="H87" s="14"/>
      <c r="I87" s="13"/>
    </row>
    <row r="88" spans="1:9" x14ac:dyDescent="0.2">
      <c r="A88" s="51">
        <f>SUBTOTAL(103,$D$4:D88)-1</f>
        <v>84</v>
      </c>
      <c r="B88" s="11" t="s">
        <v>200</v>
      </c>
      <c r="C88" s="11" t="s">
        <v>103</v>
      </c>
      <c r="D88" s="11" t="str">
        <f>ContactList[[#This Row],[First Name]]&amp;", "&amp;ContactList[[#This Row],[Last Name]]</f>
        <v>Sybert, Stacy</v>
      </c>
      <c r="E88" s="51">
        <f>SUBTOTAL(103,ContactList[[#This Row],[Name]])</f>
        <v>1</v>
      </c>
      <c r="F88" s="10"/>
      <c r="G88" s="11" t="s">
        <v>301</v>
      </c>
      <c r="H88" s="14"/>
      <c r="I88" s="13"/>
    </row>
    <row r="89" spans="1:9" x14ac:dyDescent="0.2">
      <c r="A89" s="51">
        <f>SUBTOTAL(103,$D$4:D89)-1</f>
        <v>85</v>
      </c>
      <c r="B89" s="11" t="s">
        <v>166</v>
      </c>
      <c r="C89" s="11" t="s">
        <v>68</v>
      </c>
      <c r="D89" s="11" t="str">
        <f>ContactList[[#This Row],[First Name]]&amp;", "&amp;ContactList[[#This Row],[Last Name]]</f>
        <v>Tann, Kandy</v>
      </c>
      <c r="E89" s="51">
        <f>SUBTOTAL(103,ContactList[[#This Row],[Name]])</f>
        <v>1</v>
      </c>
      <c r="F89" s="10"/>
      <c r="G89" s="11" t="s">
        <v>266</v>
      </c>
      <c r="H89" s="14"/>
      <c r="I89" s="13"/>
    </row>
    <row r="90" spans="1:9" x14ac:dyDescent="0.2">
      <c r="A90" s="51">
        <f>SUBTOTAL(103,$D$4:D90)-1</f>
        <v>86</v>
      </c>
      <c r="B90" s="11" t="s">
        <v>189</v>
      </c>
      <c r="C90" s="11" t="s">
        <v>92</v>
      </c>
      <c r="D90" s="11" t="str">
        <f>ContactList[[#This Row],[First Name]]&amp;", "&amp;ContactList[[#This Row],[Last Name]]</f>
        <v>Telles, Rashida</v>
      </c>
      <c r="E90" s="51">
        <f>SUBTOTAL(103,ContactList[[#This Row],[Name]])</f>
        <v>1</v>
      </c>
      <c r="F90" s="10"/>
      <c r="G90" s="11" t="s">
        <v>290</v>
      </c>
      <c r="H90" s="14"/>
      <c r="I90" s="13"/>
    </row>
    <row r="91" spans="1:9" x14ac:dyDescent="0.2">
      <c r="A91" s="51">
        <f>SUBTOTAL(103,$D$4:D91)-1</f>
        <v>87</v>
      </c>
      <c r="B91" s="11" t="s">
        <v>202</v>
      </c>
      <c r="C91" s="11" t="s">
        <v>105</v>
      </c>
      <c r="D91" s="11" t="str">
        <f>ContactList[[#This Row],[First Name]]&amp;", "&amp;ContactList[[#This Row],[Last Name]]</f>
        <v>Teter, Tena</v>
      </c>
      <c r="E91" s="51">
        <f>SUBTOTAL(103,ContactList[[#This Row],[Name]])</f>
        <v>1</v>
      </c>
      <c r="F91" s="10"/>
      <c r="G91" s="11" t="s">
        <v>303</v>
      </c>
      <c r="H91" s="14"/>
      <c r="I91" s="13"/>
    </row>
    <row r="92" spans="1:9" x14ac:dyDescent="0.2">
      <c r="A92" s="51">
        <f>SUBTOTAL(103,$D$4:D92)-1</f>
        <v>88</v>
      </c>
      <c r="B92" s="11" t="s">
        <v>170</v>
      </c>
      <c r="C92" s="11" t="s">
        <v>72</v>
      </c>
      <c r="D92" s="11" t="str">
        <f>ContactList[[#This Row],[First Name]]&amp;", "&amp;ContactList[[#This Row],[Last Name]]</f>
        <v>Thornsberry, Lamar</v>
      </c>
      <c r="E92" s="51">
        <f>SUBTOTAL(103,ContactList[[#This Row],[Name]])</f>
        <v>1</v>
      </c>
      <c r="F92" s="10"/>
      <c r="G92" s="11" t="s">
        <v>270</v>
      </c>
      <c r="H92" s="14"/>
      <c r="I92" s="13"/>
    </row>
    <row r="93" spans="1:9" x14ac:dyDescent="0.2">
      <c r="A93" s="51">
        <f>SUBTOTAL(103,$D$4:D93)-1</f>
        <v>89</v>
      </c>
      <c r="B93" s="11" t="s">
        <v>204</v>
      </c>
      <c r="C93" s="11" t="s">
        <v>107</v>
      </c>
      <c r="D93" s="11" t="str">
        <f>ContactList[[#This Row],[First Name]]&amp;", "&amp;ContactList[[#This Row],[Last Name]]</f>
        <v>Tondreau, Ulysses</v>
      </c>
      <c r="E93" s="51">
        <f>SUBTOTAL(103,ContactList[[#This Row],[Name]])</f>
        <v>1</v>
      </c>
      <c r="F93" s="10"/>
      <c r="G93" s="11" t="s">
        <v>305</v>
      </c>
      <c r="H93" s="14"/>
      <c r="I93" s="13"/>
    </row>
    <row r="94" spans="1:9" x14ac:dyDescent="0.2">
      <c r="A94" s="51">
        <f>SUBTOTAL(103,$D$4:D94)-1</f>
        <v>90</v>
      </c>
      <c r="B94" s="11" t="s">
        <v>187</v>
      </c>
      <c r="C94" s="11" t="s">
        <v>90</v>
      </c>
      <c r="D94" s="11" t="str">
        <f>ContactList[[#This Row],[First Name]]&amp;", "&amp;ContactList[[#This Row],[Last Name]]</f>
        <v>Turpen, Pete</v>
      </c>
      <c r="E94" s="51">
        <f>SUBTOTAL(103,ContactList[[#This Row],[Name]])</f>
        <v>1</v>
      </c>
      <c r="F94" s="10"/>
      <c r="G94" s="11" t="s">
        <v>288</v>
      </c>
      <c r="H94" s="14"/>
      <c r="I94" s="13"/>
    </row>
    <row r="95" spans="1:9" x14ac:dyDescent="0.2">
      <c r="A95" s="51">
        <f>SUBTOTAL(103,$D$4:D95)-1</f>
        <v>91</v>
      </c>
      <c r="B95" s="11" t="s">
        <v>115</v>
      </c>
      <c r="C95" s="11" t="s">
        <v>17</v>
      </c>
      <c r="D95" s="11" t="str">
        <f>ContactList[[#This Row],[First Name]]&amp;", "&amp;ContactList[[#This Row],[Last Name]]</f>
        <v>Tyler, Arden</v>
      </c>
      <c r="E95" s="51">
        <f>SUBTOTAL(103,ContactList[[#This Row],[Name]])</f>
        <v>1</v>
      </c>
      <c r="F95" s="10"/>
      <c r="G95" s="11" t="s">
        <v>215</v>
      </c>
      <c r="H95" s="14"/>
      <c r="I95" s="13"/>
    </row>
    <row r="96" spans="1:9" x14ac:dyDescent="0.2">
      <c r="A96" s="51">
        <f>SUBTOTAL(103,$D$4:D96)-1</f>
        <v>92</v>
      </c>
      <c r="B96" s="11" t="s">
        <v>167</v>
      </c>
      <c r="C96" s="11" t="s">
        <v>69</v>
      </c>
      <c r="D96" s="11" t="str">
        <f>ContactList[[#This Row],[First Name]]&amp;", "&amp;ContactList[[#This Row],[Last Name]]</f>
        <v>Vanetten, Kayla</v>
      </c>
      <c r="E96" s="51">
        <f>SUBTOTAL(103,ContactList[[#This Row],[Name]])</f>
        <v>1</v>
      </c>
      <c r="F96" s="10"/>
      <c r="G96" s="11" t="s">
        <v>267</v>
      </c>
      <c r="H96" s="14"/>
      <c r="I96" s="13"/>
    </row>
    <row r="97" spans="1:10" x14ac:dyDescent="0.2">
      <c r="A97" s="51">
        <f>SUBTOTAL(103,$D$4:D97)-1</f>
        <v>93</v>
      </c>
      <c r="B97" s="11" t="s">
        <v>184</v>
      </c>
      <c r="C97" s="11" t="s">
        <v>86</v>
      </c>
      <c r="D97" s="11" t="str">
        <f>ContactList[[#This Row],[First Name]]&amp;", "&amp;ContactList[[#This Row],[Last Name]]</f>
        <v>Vice, Micha</v>
      </c>
      <c r="E97" s="51">
        <f>SUBTOTAL(103,ContactList[[#This Row],[Name]])</f>
        <v>1</v>
      </c>
      <c r="F97" s="10"/>
      <c r="G97" s="11" t="s">
        <v>284</v>
      </c>
      <c r="H97" s="14"/>
      <c r="I97" s="13"/>
    </row>
    <row r="98" spans="1:10" x14ac:dyDescent="0.2">
      <c r="A98" s="51">
        <f>SUBTOTAL(103,$D$4:D98)-1</f>
        <v>94</v>
      </c>
      <c r="B98" s="11" t="s">
        <v>132</v>
      </c>
      <c r="C98" s="11" t="s">
        <v>34</v>
      </c>
      <c r="D98" s="11" t="str">
        <f>ContactList[[#This Row],[First Name]]&amp;", "&amp;ContactList[[#This Row],[Last Name]]</f>
        <v>Viveiros, Clemente</v>
      </c>
      <c r="E98" s="51">
        <f>SUBTOTAL(103,ContactList[[#This Row],[Name]])</f>
        <v>1</v>
      </c>
      <c r="F98" s="10"/>
      <c r="G98" s="11" t="s">
        <v>232</v>
      </c>
      <c r="H98" s="14"/>
      <c r="I98" s="13"/>
    </row>
    <row r="99" spans="1:10" x14ac:dyDescent="0.2">
      <c r="A99" s="51">
        <f>SUBTOTAL(103,$D$4:D99)-1</f>
        <v>95</v>
      </c>
      <c r="B99" s="11" t="s">
        <v>124</v>
      </c>
      <c r="C99" s="11" t="s">
        <v>26</v>
      </c>
      <c r="D99" s="11" t="str">
        <f>ContactList[[#This Row],[First Name]]&amp;", "&amp;ContactList[[#This Row],[Last Name]]</f>
        <v>Vivian, Brett</v>
      </c>
      <c r="E99" s="51">
        <f>SUBTOTAL(103,ContactList[[#This Row],[Name]])</f>
        <v>1</v>
      </c>
      <c r="F99" s="10"/>
      <c r="G99" s="11" t="s">
        <v>224</v>
      </c>
      <c r="H99" s="14"/>
      <c r="I99" s="13"/>
    </row>
    <row r="100" spans="1:10" x14ac:dyDescent="0.2">
      <c r="A100" s="51">
        <f>SUBTOTAL(103,$D$4:D100)-1</f>
        <v>96</v>
      </c>
      <c r="B100" s="11" t="s">
        <v>188</v>
      </c>
      <c r="C100" s="11" t="s">
        <v>91</v>
      </c>
      <c r="D100" s="11" t="str">
        <f>ContactList[[#This Row],[First Name]]&amp;", "&amp;ContactList[[#This Row],[Last Name]]</f>
        <v>Whetstone, Rafaela</v>
      </c>
      <c r="E100" s="51">
        <f>SUBTOTAL(103,ContactList[[#This Row],[Name]])</f>
        <v>1</v>
      </c>
      <c r="F100" s="10"/>
      <c r="G100" s="11" t="s">
        <v>289</v>
      </c>
      <c r="H100" s="14"/>
      <c r="I100" s="13"/>
    </row>
    <row r="101" spans="1:10" x14ac:dyDescent="0.2">
      <c r="A101" s="51">
        <f>SUBTOTAL(103,$D$4:D101)-1</f>
        <v>97</v>
      </c>
      <c r="B101" s="11" t="s">
        <v>148</v>
      </c>
      <c r="C101" s="11" t="s">
        <v>50</v>
      </c>
      <c r="D101" s="11" t="str">
        <f>ContactList[[#This Row],[First Name]]&amp;", "&amp;ContactList[[#This Row],[Last Name]]</f>
        <v>Wildey, Francesco</v>
      </c>
      <c r="E101" s="51">
        <f>SUBTOTAL(103,ContactList[[#This Row],[Name]])</f>
        <v>1</v>
      </c>
      <c r="F101" s="10"/>
      <c r="G101" s="11" t="s">
        <v>248</v>
      </c>
      <c r="H101" s="14"/>
      <c r="I101" s="13"/>
    </row>
    <row r="102" spans="1:10" x14ac:dyDescent="0.2">
      <c r="A102" s="51">
        <f>SUBTOTAL(103,$D$4:D102)-1</f>
        <v>98</v>
      </c>
      <c r="B102" s="11" t="s">
        <v>176</v>
      </c>
      <c r="C102" s="11" t="s">
        <v>78</v>
      </c>
      <c r="D102" s="11" t="str">
        <f>ContactList[[#This Row],[First Name]]&amp;", "&amp;ContactList[[#This Row],[Last Name]]</f>
        <v>Witty, Leroy</v>
      </c>
      <c r="E102" s="51">
        <f>SUBTOTAL(103,ContactList[[#This Row],[Name]])</f>
        <v>1</v>
      </c>
      <c r="F102" s="10"/>
      <c r="G102" s="11" t="s">
        <v>276</v>
      </c>
      <c r="H102" s="14"/>
      <c r="I102" s="13"/>
    </row>
    <row r="103" spans="1:10" x14ac:dyDescent="0.2">
      <c r="J103" s="6" t="s">
        <v>1</v>
      </c>
    </row>
  </sheetData>
  <phoneticPr fontId="1" type="noConversion"/>
  <dataValidations count="1">
    <dataValidation allowBlank="1" promptTitle="Choose Column Headings" prompt="When this cell is selected, a 2nd down arrow should appear to the right.  Click on this arrow to customize the heading or simply type in your own heading." sqref="A4:I4" xr:uid="{00000000-0002-0000-0000-000000000000}"/>
  </dataValidations>
  <hyperlinks>
    <hyperlink ref="K2" r:id="rId1" display="Contact List" xr:uid="{00000000-0004-0000-0000-000003000000}"/>
  </hyperlinks>
  <printOptions horizontalCentered="1"/>
  <pageMargins left="0.5" right="0.5" top="0.5" bottom="0.5" header="0.25" footer="0.25"/>
  <pageSetup scale="61" fitToHeight="0" orientation="landscape" r:id="rId2"/>
  <headerFooter>
    <oddHeader>&amp;R&amp;8Page &amp;P of &amp;N</oddHeader>
    <oddFooter>&amp;L&amp;"Arial,Regular"&amp;9&amp;K01+049http://www.vertex42.com/ExcelTemplates/contact-list.html&amp;R&amp;"Arial,Regular"&amp;9&amp;K01+049Contact List Template by Vertex42.com</oddFooter>
  </headerFooter>
  <drawing r:id="rId3"/>
  <legacy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28AF9-97B9-468E-8422-C68B4577EAC4}">
  <dimension ref="A1:C19"/>
  <sheetViews>
    <sheetView showGridLines="0" workbookViewId="0"/>
  </sheetViews>
  <sheetFormatPr defaultRowHeight="14.25" x14ac:dyDescent="0.2"/>
  <cols>
    <col min="1" max="1" width="2.85546875" style="47" customWidth="1"/>
    <col min="2" max="2" width="71.5703125" style="47" customWidth="1"/>
    <col min="3" max="3" width="22.28515625" style="36" customWidth="1"/>
    <col min="4" max="16384" width="9.140625" style="36"/>
  </cols>
  <sheetData>
    <row r="1" spans="1:3" ht="32.1" customHeight="1" x14ac:dyDescent="0.2">
      <c r="A1" s="33"/>
      <c r="B1" s="34" t="s">
        <v>340</v>
      </c>
      <c r="C1" s="35"/>
    </row>
    <row r="2" spans="1:3" ht="15" x14ac:dyDescent="0.2">
      <c r="A2" s="37"/>
      <c r="B2" s="38"/>
      <c r="C2" s="39"/>
    </row>
    <row r="3" spans="1:3" ht="15" x14ac:dyDescent="0.2">
      <c r="A3" s="37"/>
      <c r="B3" s="40" t="s">
        <v>7</v>
      </c>
      <c r="C3" s="39"/>
    </row>
    <row r="4" spans="1:3" x14ac:dyDescent="0.2">
      <c r="A4" s="37"/>
      <c r="B4" s="41" t="s">
        <v>332</v>
      </c>
      <c r="C4" s="39"/>
    </row>
    <row r="5" spans="1:3" ht="15" x14ac:dyDescent="0.2">
      <c r="A5" s="37"/>
      <c r="B5" s="42"/>
      <c r="C5" s="39"/>
    </row>
    <row r="6" spans="1:3" ht="15.75" x14ac:dyDescent="0.25">
      <c r="A6" s="37"/>
      <c r="B6" s="43" t="s">
        <v>331</v>
      </c>
      <c r="C6" s="39"/>
    </row>
    <row r="7" spans="1:3" ht="15" x14ac:dyDescent="0.2">
      <c r="A7" s="37"/>
      <c r="B7" s="42"/>
      <c r="C7" s="39"/>
    </row>
    <row r="8" spans="1:3" ht="30" x14ac:dyDescent="0.2">
      <c r="A8" s="37"/>
      <c r="B8" s="42" t="s">
        <v>333</v>
      </c>
      <c r="C8" s="39"/>
    </row>
    <row r="9" spans="1:3" ht="15" x14ac:dyDescent="0.2">
      <c r="A9" s="37"/>
      <c r="B9" s="42"/>
      <c r="C9" s="39"/>
    </row>
    <row r="10" spans="1:3" ht="30" x14ac:dyDescent="0.2">
      <c r="A10" s="37"/>
      <c r="B10" s="42" t="s">
        <v>8</v>
      </c>
      <c r="C10" s="39"/>
    </row>
    <row r="11" spans="1:3" ht="15" x14ac:dyDescent="0.2">
      <c r="A11" s="37"/>
      <c r="B11" s="42"/>
      <c r="C11" s="39"/>
    </row>
    <row r="12" spans="1:3" ht="30" x14ac:dyDescent="0.2">
      <c r="A12" s="37"/>
      <c r="B12" s="42" t="s">
        <v>9</v>
      </c>
      <c r="C12" s="39"/>
    </row>
    <row r="13" spans="1:3" ht="15" x14ac:dyDescent="0.2">
      <c r="A13" s="37"/>
      <c r="B13" s="42"/>
      <c r="C13" s="39"/>
    </row>
    <row r="14" spans="1:3" ht="15.75" x14ac:dyDescent="0.25">
      <c r="A14" s="37"/>
      <c r="B14" s="43" t="s">
        <v>334</v>
      </c>
      <c r="C14" s="39"/>
    </row>
    <row r="15" spans="1:3" ht="15" x14ac:dyDescent="0.2">
      <c r="A15" s="37"/>
      <c r="B15" s="44" t="s">
        <v>10</v>
      </c>
      <c r="C15" s="39"/>
    </row>
    <row r="16" spans="1:3" ht="15" x14ac:dyDescent="0.2">
      <c r="A16" s="37"/>
      <c r="B16" s="45"/>
      <c r="C16" s="39"/>
    </row>
    <row r="17" spans="1:3" ht="15" x14ac:dyDescent="0.2">
      <c r="A17" s="37"/>
      <c r="B17" s="46" t="s">
        <v>335</v>
      </c>
      <c r="C17" s="39"/>
    </row>
    <row r="18" spans="1:3" x14ac:dyDescent="0.2">
      <c r="A18" s="37"/>
      <c r="B18" s="37"/>
      <c r="C18" s="39"/>
    </row>
    <row r="19" spans="1:3" x14ac:dyDescent="0.2">
      <c r="A19" s="37"/>
      <c r="B19" s="37"/>
      <c r="C19" s="39"/>
    </row>
  </sheetData>
  <hyperlinks>
    <hyperlink ref="B15" r:id="rId1" xr:uid="{40EBDA40-0450-4F72-B734-FB8FD1D3DB8B}"/>
    <hyperlink ref="B4" r:id="rId2" xr:uid="{6CC1352A-7EFC-460B-982A-CD8685306416}"/>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DirectoryA</vt:lpstr>
      <vt:lpstr>DirectoryB</vt:lpstr>
      <vt:lpstr>Data</vt:lpstr>
      <vt:lpstr>©</vt:lpstr>
      <vt:lpstr>DirectoryA!cellAbove</vt:lpstr>
      <vt:lpstr>DirectoryB!cellAbove</vt:lpstr>
      <vt:lpstr>Data!Print_Area</vt:lpstr>
      <vt:lpstr>DirectoryA!Print_Area</vt:lpstr>
      <vt:lpstr>DirectoryB!Print_Area</vt:lpstr>
      <vt:lpstr>Data!Print_Titles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2-Column Phone List Template</dc:title>
  <dc:creator>Vertex42.com</dc:creator>
  <dc:description>(c) 2019 Vertex42 LLC. All Rights Reserved.</dc:description>
  <cp:lastModifiedBy>Vertex42.com Templates</cp:lastModifiedBy>
  <cp:lastPrinted>2019-05-21T19:06:09Z</cp:lastPrinted>
  <dcterms:created xsi:type="dcterms:W3CDTF">2007-12-24T15:22:31Z</dcterms:created>
  <dcterms:modified xsi:type="dcterms:W3CDTF">2019-05-21T19:10:48Z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2019 Vertex42 LLC</vt:lpwstr>
  </property>
  <property fmtid="{D5CDD505-2E9C-101B-9397-08002B2CF9AE}" pid="3" name="Version">
    <vt:lpwstr>1.0.0</vt:lpwstr>
  </property>
  <property fmtid="{D5CDD505-2E9C-101B-9397-08002B2CF9AE}" pid="4" name="Source">
    <vt:lpwstr>https://www.vertex42.com/ExcelTemplates/2-column-phone-list.html</vt:lpwstr>
  </property>
</Properties>
</file>