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xr:revisionPtr revIDLastSave="0" documentId="13_ncr:1_{71D1AB38-CCE6-40FA-BA30-E139D791299D}" xr6:coauthVersionLast="43" xr6:coauthVersionMax="43" xr10:uidLastSave="{00000000-0000-0000-0000-000000000000}"/>
  <bookViews>
    <workbookView xWindow="390" yWindow="210" windowWidth="20100" windowHeight="15540" xr2:uid="{00000000-000D-0000-FFFF-FFFF00000000}"/>
  </bookViews>
  <sheets>
    <sheet name="MortgageCalculator" sheetId="4" r:id="rId1"/>
    <sheet name="Help" sheetId="2" r:id="rId2"/>
    <sheet name="©" sheetId="6" r:id="rId3"/>
  </sheets>
  <definedNames>
    <definedName name="_xlnm.Print_Area" localSheetId="1">Help!$A:$C</definedName>
    <definedName name="_xlnm.Print_Area" localSheetId="0">MortgageCalculator!$A$1:$G$32</definedName>
    <definedName name="valuevx">42.314159</definedName>
    <definedName name="vertex42_copyright" hidden="1">"© 2008-2018 Vertex42 LLC"</definedName>
    <definedName name="vertex42_id" hidden="1">"mortgage-payment-calculator.xlsx"</definedName>
    <definedName name="vertex42_title" hidden="1">"Mortgage Payment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4" l="1"/>
  <c r="I4" i="4"/>
  <c r="I3" i="4"/>
  <c r="I2" i="4"/>
  <c r="D13" i="4" l="1"/>
  <c r="E13" i="4"/>
  <c r="F13" i="4"/>
  <c r="G13" i="4"/>
  <c r="D14" i="4"/>
  <c r="E14" i="4"/>
  <c r="F14" i="4"/>
  <c r="G14" i="4"/>
  <c r="B54" i="2"/>
  <c r="B52" i="2"/>
  <c r="B50" i="2"/>
  <c r="D28" i="4" l="1"/>
  <c r="E28" i="4"/>
  <c r="F28" i="4"/>
  <c r="G28" i="4"/>
  <c r="D27" i="4" l="1"/>
  <c r="E27" i="4"/>
  <c r="F27" i="4"/>
  <c r="G27" i="4"/>
  <c r="D23" i="4"/>
  <c r="E23" i="4"/>
  <c r="F23" i="4"/>
  <c r="G23" i="4"/>
  <c r="D22" i="4"/>
  <c r="E22" i="4"/>
  <c r="F22" i="4"/>
  <c r="G22" i="4"/>
  <c r="D21" i="4"/>
  <c r="E21" i="4"/>
  <c r="F21" i="4"/>
  <c r="G21" i="4"/>
  <c r="D20" i="4"/>
  <c r="E20" i="4"/>
  <c r="F20" i="4"/>
  <c r="G20" i="4"/>
  <c r="D17" i="4"/>
  <c r="E17" i="4"/>
  <c r="F17" i="4"/>
  <c r="G17" i="4"/>
  <c r="D15" i="4"/>
  <c r="E15" i="4"/>
  <c r="F15" i="4"/>
  <c r="G15" i="4"/>
  <c r="D12" i="4"/>
  <c r="E12" i="4"/>
  <c r="F12" i="4"/>
  <c r="G12" i="4"/>
  <c r="C12" i="4"/>
  <c r="C13" i="4" s="1"/>
  <c r="C15" i="4" l="1"/>
  <c r="C17" i="4" l="1"/>
  <c r="C20" i="4" s="1"/>
  <c r="C22" i="4" s="1"/>
  <c r="C23" i="4" s="1"/>
  <c r="C14" i="4"/>
  <c r="C27" i="4" l="1"/>
  <c r="C28" i="4" s="1"/>
  <c r="C21" i="4"/>
</calcChain>
</file>

<file path=xl/sharedStrings.xml><?xml version="1.0" encoding="utf-8"?>
<sst xmlns="http://schemas.openxmlformats.org/spreadsheetml/2006/main" count="178" uniqueCount="69">
  <si>
    <t>Loan Amount</t>
  </si>
  <si>
    <t>Annual Interest Rate</t>
  </si>
  <si>
    <t>Term of Loan (in Years)</t>
  </si>
  <si>
    <t>PAYMENT</t>
  </si>
  <si>
    <t>Compound Period</t>
  </si>
  <si>
    <t>Option #1</t>
  </si>
  <si>
    <t>Option #2</t>
  </si>
  <si>
    <t>Option #3</t>
  </si>
  <si>
    <t>Option #4</t>
  </si>
  <si>
    <t>Mortgage Information</t>
  </si>
  <si>
    <t>Monthly Interest Rate</t>
  </si>
  <si>
    <t>Monthly Payment (PI)</t>
  </si>
  <si>
    <t>Extra Monthly Payment</t>
  </si>
  <si>
    <t>Number of Payments</t>
  </si>
  <si>
    <t>Number of Years to Payoff</t>
  </si>
  <si>
    <t>Total Payments</t>
  </si>
  <si>
    <t>Total INTEREST</t>
  </si>
  <si>
    <t>Total MONTHLY PAYMENT</t>
  </si>
  <si>
    <t>BALANCE at Year …</t>
  </si>
  <si>
    <t>TOTALS</t>
  </si>
  <si>
    <t>Option #5</t>
  </si>
  <si>
    <t>[42]</t>
  </si>
  <si>
    <t>To estimate Accelerated Bi-Weekly payments, enter an Extra Payment that is equal to the normal Monthly Mortgage Payment divided by 12. Normally, accelerated bi-weekly payments are set up such that each year the total amount of extra payments is equal to one normal monthly payment.</t>
  </si>
  <si>
    <t>Mortgage Payment Calculator</t>
  </si>
  <si>
    <t>Use this mortgage calculator to determine the monthly payment for different mortgages. See how soon you could pay off your home by making extra payments. Calculate the equity in your home after a specified number of years.</t>
  </si>
  <si>
    <t>off due to rounding, and the calculator does not take into account fees, closing</t>
  </si>
  <si>
    <t>costs, property tax, mortgage insurance, tax deductions, etc.</t>
  </si>
  <si>
    <t>For Canadian mortgages, the definition of "Term" is different, so for Canadian mortgages you may want to change this label to "Amortization Period".</t>
  </si>
  <si>
    <t>HELP</t>
  </si>
  <si>
    <t>Using This Template</t>
  </si>
  <si>
    <r>
      <t>Caution:</t>
    </r>
    <r>
      <rPr>
        <sz val="8"/>
        <color indexed="23"/>
        <rFont val="Arial"/>
        <family val="2"/>
      </rPr>
      <t xml:space="preserve"> Results are only estimates. Interest rates may vary, values may be</t>
    </r>
  </si>
  <si>
    <t>By Vertex42.com</t>
  </si>
  <si>
    <t>Do not submit copies or modifications of this template to any website or online template gallery.</t>
  </si>
  <si>
    <t>Please review the following license agreement to learn how you may or may not use this template. Thank you.</t>
  </si>
  <si>
    <t>Additional Help</t>
  </si>
  <si>
    <t>The link at the top of this worksheet will take you to the web page on vertex42.com that talks about this template.</t>
  </si>
  <si>
    <t>About This Template</t>
  </si>
  <si>
    <r>
      <t>Caution</t>
    </r>
    <r>
      <rPr>
        <sz val="11"/>
        <rFont val="Arial"/>
        <family val="2"/>
      </rPr>
      <t>: This calculator is only for educational purposes. The results are only estimates. The calculator does not include rounding, fees, missed payments, property tax, mortgage insurance, and other factors that may be important when making loan or home buying/selling decisions. Please consult a qualified professional regarding financial decisions.</t>
    </r>
  </si>
  <si>
    <r>
      <rPr>
        <b/>
        <sz val="11"/>
        <rFont val="Arial"/>
        <family val="2"/>
      </rPr>
      <t>Compound Period:</t>
    </r>
    <r>
      <rPr>
        <sz val="11"/>
        <rFont val="Arial"/>
        <family val="2"/>
      </rPr>
      <t xml:space="preserve"> The number of times per year that the quoted annual interest rate is compounded. US mortgage rates are quoted based on a monthly compound period (enter 12 for US mortgages). Canadian mortgage rates are quoted based on a semi-annual compound period (enter 2 for Canadian mortgages).</t>
    </r>
  </si>
  <si>
    <r>
      <rPr>
        <b/>
        <sz val="11"/>
        <rFont val="Arial"/>
        <family val="2"/>
      </rPr>
      <t xml:space="preserve">Loan Amount: </t>
    </r>
    <r>
      <rPr>
        <sz val="11"/>
        <rFont val="Arial"/>
        <family val="2"/>
      </rPr>
      <t>This is the amount that you have borrowed. You can also enter your current balance, if you also adjust the Term of Loan to be the number of years left to pay off the mortgage.</t>
    </r>
  </si>
  <si>
    <r>
      <rPr>
        <b/>
        <sz val="11"/>
        <rFont val="Arial"/>
        <family val="2"/>
      </rPr>
      <t>Annual Interest Rate:</t>
    </r>
    <r>
      <rPr>
        <sz val="11"/>
        <rFont val="Arial"/>
        <family val="2"/>
      </rPr>
      <t xml:space="preserve"> This is the rate that is usually quoted by the lender. This calculator assumes a fixed annual interest rate. See the note under "Compound Period".</t>
    </r>
  </si>
  <si>
    <r>
      <rPr>
        <b/>
        <sz val="11"/>
        <rFont val="Arial"/>
        <family val="2"/>
      </rPr>
      <t>Term of Loan (in Years):</t>
    </r>
    <r>
      <rPr>
        <sz val="11"/>
        <rFont val="Arial"/>
        <family val="2"/>
      </rPr>
      <t xml:space="preserve"> The total number of years it will take to pay off the mortgage. Mortgages usually have 15 or 30-year terms. If you enter your current mortgage balance in the Loan Amount, then enter the number of years you have left on your mortgage. You can enter a formula to a specify the number of months. For example, to enter "10 years + 3 months", enter the following formula:  =10+3/12</t>
    </r>
  </si>
  <si>
    <r>
      <rPr>
        <b/>
        <sz val="11"/>
        <rFont val="Arial"/>
        <family val="2"/>
      </rPr>
      <t>Monthly Interest Rate:</t>
    </r>
    <r>
      <rPr>
        <sz val="11"/>
        <rFont val="Arial"/>
        <family val="2"/>
      </rPr>
      <t xml:space="preserve"> The monthly interest rate is calculated from the annual interest rate and the compound period.</t>
    </r>
  </si>
  <si>
    <r>
      <rPr>
        <b/>
        <sz val="11"/>
        <rFont val="Arial"/>
        <family val="2"/>
      </rPr>
      <t>BALANCE at Year …:</t>
    </r>
    <r>
      <rPr>
        <sz val="11"/>
        <rFont val="Arial"/>
        <family val="2"/>
      </rPr>
      <t xml:space="preserve"> Enter a year to determine how much equity you will have in your house by that time.</t>
    </r>
  </si>
  <si>
    <r>
      <rPr>
        <b/>
        <sz val="11"/>
        <rFont val="Arial"/>
        <family val="2"/>
      </rPr>
      <t>Total Interest:</t>
    </r>
    <r>
      <rPr>
        <sz val="11"/>
        <rFont val="Arial"/>
        <family val="2"/>
      </rPr>
      <t xml:space="preserve"> The total amount of interest paid over the life of the loan.</t>
    </r>
  </si>
  <si>
    <r>
      <rPr>
        <b/>
        <sz val="11"/>
        <rFont val="Arial"/>
        <family val="2"/>
      </rPr>
      <t>Total Payments:</t>
    </r>
    <r>
      <rPr>
        <sz val="11"/>
        <rFont val="Arial"/>
        <family val="2"/>
      </rPr>
      <t xml:space="preserve"> The total amount paid (both principal and interest) over the life of the loan.</t>
    </r>
  </si>
  <si>
    <r>
      <rPr>
        <b/>
        <sz val="11"/>
        <rFont val="Arial"/>
        <family val="2"/>
      </rPr>
      <t xml:space="preserve">Number of Payments: </t>
    </r>
    <r>
      <rPr>
        <sz val="11"/>
        <rFont val="Arial"/>
        <family val="2"/>
      </rPr>
      <t>This would normally just be 12 months * the term of the loan, except that making extra payments can result in paying off the mortgage early. The NPER formula is used to calculate the number of payments required to pay off the mortgage, taking into account any extra payments.</t>
    </r>
  </si>
  <si>
    <r>
      <rPr>
        <b/>
        <sz val="11"/>
        <rFont val="Arial"/>
        <family val="2"/>
      </rPr>
      <t xml:space="preserve">Extra Monthly Payment: </t>
    </r>
    <r>
      <rPr>
        <sz val="11"/>
        <rFont val="Arial"/>
        <family val="2"/>
      </rPr>
      <t>The extra amount you want to pay towards the principal each month (a regularly scheduled prepayment). This assumes no penalties for making prepayments.</t>
    </r>
  </si>
  <si>
    <r>
      <rPr>
        <b/>
        <sz val="11"/>
        <rFont val="Arial"/>
        <family val="2"/>
      </rPr>
      <t>Monthly Mortgage Payment (PI):</t>
    </r>
    <r>
      <rPr>
        <sz val="11"/>
        <rFont val="Arial"/>
        <family val="2"/>
      </rPr>
      <t xml:space="preserve"> Consists of both principal (P) and interest (I). Derived from the amount borrowed, the term of the loan, and the mortgage interest rate.</t>
    </r>
  </si>
  <si>
    <t>This spreadsheet, including all worksheets and associated content is a copyrighted work under the United States and other copyright laws.</t>
  </si>
  <si>
    <t>https://www.vertex42.com/Calculators/mortgage-payment-calculator.html</t>
  </si>
  <si>
    <t>https://www.vertex42.com/licensing/EULA_personaluse.html</t>
  </si>
  <si>
    <t>License Agreement</t>
  </si>
  <si>
    <t>Do not delete this worksheet</t>
  </si>
  <si>
    <t>Property Value</t>
  </si>
  <si>
    <t>Loan Balance Due</t>
  </si>
  <si>
    <t>OWNER'S EQUITY</t>
  </si>
  <si>
    <r>
      <rPr>
        <b/>
        <sz val="11"/>
        <rFont val="Arial"/>
        <family val="2"/>
      </rPr>
      <t>OWNER'S EQUITY:</t>
    </r>
    <r>
      <rPr>
        <sz val="11"/>
        <rFont val="Arial"/>
        <family val="2"/>
      </rPr>
      <t xml:space="preserve"> This tells you how much equity you may have in your home after the specified number of years. It is equal to the value of the home minus the amount owed.</t>
    </r>
  </si>
  <si>
    <r>
      <rPr>
        <b/>
        <sz val="11"/>
        <rFont val="Arial"/>
        <family val="2"/>
      </rPr>
      <t>Property Value:</t>
    </r>
    <r>
      <rPr>
        <sz val="11"/>
        <rFont val="Arial"/>
        <family val="2"/>
      </rPr>
      <t xml:space="preserve"> The value of the property changes based on the market. Unless you have reason to expect an increase or decrease in the home value, enter the purchase price of the property.</t>
    </r>
  </si>
  <si>
    <r>
      <rPr>
        <b/>
        <sz val="11"/>
        <rFont val="Arial"/>
        <family val="2"/>
      </rPr>
      <t xml:space="preserve">Loan Balance Due: </t>
    </r>
    <r>
      <rPr>
        <sz val="11"/>
        <rFont val="Arial"/>
        <family val="2"/>
      </rPr>
      <t>The amount of principal that you still have to pay.</t>
    </r>
  </si>
  <si>
    <t xml:space="preserve"> Enter 12 for US mortgages and 2 for Canadian mortgages.</t>
  </si>
  <si>
    <t>© 2008-2019 Vertex42 LLC</t>
  </si>
  <si>
    <t>Related Templates and Resources</t>
  </si>
  <si>
    <t>Initial Monthly Interest</t>
  </si>
  <si>
    <t>Initial Monthly Principal</t>
  </si>
  <si>
    <r>
      <rPr>
        <b/>
        <sz val="11"/>
        <rFont val="Arial"/>
        <family val="2"/>
      </rPr>
      <t>Initial Monthly Interest:</t>
    </r>
    <r>
      <rPr>
        <sz val="11"/>
        <rFont val="Arial"/>
        <family val="2"/>
      </rPr>
      <t xml:space="preserve"> The monthly interest payment will go down each month, but for purposes of comparing the interest to the principal payment, just the initial monthly interest payment is shown.</t>
    </r>
  </si>
  <si>
    <r>
      <rPr>
        <b/>
        <sz val="11"/>
        <rFont val="Arial"/>
        <family val="2"/>
      </rPr>
      <t>Initial Monthly Principal:</t>
    </r>
    <r>
      <rPr>
        <sz val="11"/>
        <rFont val="Arial"/>
        <family val="2"/>
      </rPr>
      <t xml:space="preserve"> This is the amount of principal being paid on the first payment.</t>
    </r>
  </si>
  <si>
    <t>Additional Calculators</t>
  </si>
  <si>
    <t>Related Spreadsheets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</si>
</sst>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
  </numFmts>
  <fonts count="36" x14ac:knownFonts="1">
    <font>
      <sz val="10"/>
      <name val="Arial"/>
      <family val="2"/>
    </font>
    <font>
      <sz val="10"/>
      <name val="Arial"/>
      <family val="2"/>
    </font>
    <font>
      <sz val="8"/>
      <name val="Tahoma"/>
      <family val="2"/>
    </font>
    <font>
      <sz val="8"/>
      <name val="Trebuchet MS"/>
      <family val="2"/>
    </font>
    <font>
      <sz val="10"/>
      <name val="Trebuchet MS"/>
      <family val="2"/>
    </font>
    <font>
      <b/>
      <sz val="9"/>
      <name val="Trebuchet MS"/>
      <family val="2"/>
    </font>
    <font>
      <u/>
      <sz val="8"/>
      <color indexed="12"/>
      <name val="Tahoma"/>
      <family val="2"/>
    </font>
    <font>
      <sz val="8"/>
      <name val="Arial"/>
      <family val="2"/>
    </font>
    <font>
      <sz val="10"/>
      <name val="Arial"/>
      <family val="2"/>
    </font>
    <font>
      <sz val="11"/>
      <name val="Arial"/>
      <family val="2"/>
    </font>
    <font>
      <b/>
      <sz val="18"/>
      <color indexed="9"/>
      <name val="Arial"/>
      <family val="2"/>
    </font>
    <font>
      <b/>
      <sz val="16"/>
      <color indexed="9"/>
      <name val="Arial"/>
      <family val="2"/>
    </font>
    <font>
      <b/>
      <sz val="8"/>
      <color indexed="9"/>
      <name val="Arial"/>
      <family val="2"/>
    </font>
    <font>
      <sz val="16"/>
      <name val="Arial"/>
      <family val="2"/>
    </font>
    <font>
      <u/>
      <sz val="8"/>
      <color indexed="12"/>
      <name val="Arial"/>
      <family val="2"/>
    </font>
    <font>
      <b/>
      <sz val="10"/>
      <name val="Arial"/>
      <family val="2"/>
    </font>
    <font>
      <sz val="12"/>
      <name val="Arial"/>
      <family val="2"/>
    </font>
    <font>
      <b/>
      <sz val="12"/>
      <color indexed="23"/>
      <name val="Arial"/>
      <family val="2"/>
    </font>
    <font>
      <b/>
      <sz val="8"/>
      <color indexed="23"/>
      <name val="Arial"/>
      <family val="2"/>
    </font>
    <font>
      <sz val="8"/>
      <color indexed="23"/>
      <name val="Arial"/>
      <family val="2"/>
    </font>
    <font>
      <sz val="10"/>
      <color indexed="9"/>
      <name val="Arial"/>
      <family val="2"/>
    </font>
    <font>
      <b/>
      <sz val="11"/>
      <color indexed="9"/>
      <name val="Arial"/>
      <family val="2"/>
    </font>
    <font>
      <b/>
      <sz val="12"/>
      <name val="Arial"/>
      <family val="2"/>
    </font>
    <font>
      <u/>
      <sz val="11"/>
      <color indexed="12"/>
      <name val="Arial"/>
      <family val="2"/>
    </font>
    <font>
      <sz val="10"/>
      <color indexed="12"/>
      <name val="Arial"/>
      <family val="2"/>
    </font>
    <font>
      <sz val="10"/>
      <name val="Arial"/>
      <family val="2"/>
      <scheme val="minor"/>
    </font>
    <font>
      <b/>
      <sz val="11"/>
      <name val="Arial"/>
      <family val="2"/>
    </font>
    <font>
      <u/>
      <sz val="10"/>
      <color indexed="12"/>
      <name val="Arial"/>
      <family val="2"/>
    </font>
    <font>
      <sz val="12"/>
      <color theme="1"/>
      <name val="Arial"/>
      <family val="2"/>
    </font>
    <font>
      <b/>
      <sz val="18"/>
      <color theme="0"/>
      <name val="Arial"/>
      <family val="2"/>
    </font>
    <font>
      <sz val="18"/>
      <color theme="0"/>
      <name val="Arial"/>
      <family val="2"/>
    </font>
    <font>
      <b/>
      <sz val="12"/>
      <color rgb="FF234372"/>
      <name val="Arial"/>
      <family val="2"/>
    </font>
    <font>
      <sz val="12"/>
      <color rgb="FF234372"/>
      <name val="Arial"/>
      <family val="2"/>
    </font>
    <font>
      <sz val="14"/>
      <color rgb="FF234372"/>
      <name val="Arial"/>
      <family val="2"/>
    </font>
    <font>
      <b/>
      <sz val="12"/>
      <color theme="1" tint="0.499984740745262"/>
      <name val="Arial"/>
      <family val="2"/>
    </font>
    <font>
      <u/>
      <sz val="10"/>
      <color theme="1" tint="0.499984740745262"/>
      <name val="Arial"/>
      <family val="2"/>
    </font>
  </fonts>
  <fills count="8">
    <fill>
      <patternFill patternType="none"/>
    </fill>
    <fill>
      <patternFill patternType="gray125"/>
    </fill>
    <fill>
      <patternFill patternType="solid">
        <fgColor indexed="23"/>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rgb="FF3464AB"/>
        <bgColor indexed="64"/>
      </patternFill>
    </fill>
    <fill>
      <patternFill patternType="solid">
        <fgColor rgb="FFDEE8F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rgb="FF3464AB"/>
      </bottom>
      <diagonal/>
    </border>
  </borders>
  <cellStyleXfs count="4">
    <xf numFmtId="0" fontId="0" fillId="0" borderId="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cellStyleXfs>
  <cellXfs count="88">
    <xf numFmtId="0" fontId="0" fillId="0" borderId="0" xfId="0"/>
    <xf numFmtId="0" fontId="0" fillId="0" borderId="0" xfId="0"/>
    <xf numFmtId="0" fontId="4" fillId="0" borderId="0" xfId="0" applyFont="1"/>
    <xf numFmtId="0" fontId="5" fillId="0" borderId="0" xfId="0" applyFont="1" applyAlignment="1">
      <alignment horizontal="left" vertical="top" wrapText="1"/>
    </xf>
    <xf numFmtId="0" fontId="6" fillId="0" borderId="0" xfId="2" applyFont="1" applyBorder="1" applyAlignment="1" applyProtection="1"/>
    <xf numFmtId="0" fontId="7" fillId="0" borderId="0" xfId="0" applyFont="1" applyFill="1" applyBorder="1" applyAlignment="1">
      <alignment horizontal="right"/>
    </xf>
    <xf numFmtId="0" fontId="8" fillId="0" borderId="0" xfId="0" applyFont="1" applyFill="1" applyBorder="1"/>
    <xf numFmtId="0" fontId="8" fillId="0" borderId="0" xfId="0" applyFont="1"/>
    <xf numFmtId="0" fontId="0" fillId="0" borderId="0" xfId="0" applyAlignment="1">
      <alignment horizontal="right"/>
    </xf>
    <xf numFmtId="0" fontId="13" fillId="0" borderId="0" xfId="0" applyFont="1" applyBorder="1"/>
    <xf numFmtId="0" fontId="14" fillId="0" borderId="0" xfId="2" applyFont="1" applyBorder="1" applyAlignment="1" applyProtection="1"/>
    <xf numFmtId="0" fontId="8" fillId="0" borderId="0" xfId="0" applyFont="1" applyBorder="1"/>
    <xf numFmtId="0" fontId="8" fillId="0" borderId="0" xfId="0" applyFont="1" applyFill="1"/>
    <xf numFmtId="0" fontId="8" fillId="0" borderId="0" xfId="0" applyFont="1" applyAlignment="1"/>
    <xf numFmtId="0" fontId="8" fillId="0" borderId="0" xfId="0" applyFont="1" applyFill="1" applyProtection="1"/>
    <xf numFmtId="0" fontId="15" fillId="0" borderId="0" xfId="0" applyFont="1" applyFill="1" applyAlignment="1" applyProtection="1">
      <alignment horizontal="left"/>
    </xf>
    <xf numFmtId="0" fontId="17" fillId="0" borderId="2" xfId="0" applyFont="1" applyFill="1" applyBorder="1" applyAlignment="1" applyProtection="1">
      <alignment horizontal="left" vertical="center"/>
    </xf>
    <xf numFmtId="0" fontId="17" fillId="0" borderId="2" xfId="0" applyFont="1" applyFill="1" applyBorder="1" applyAlignment="1" applyProtection="1">
      <alignment horizontal="center" vertical="center"/>
    </xf>
    <xf numFmtId="44" fontId="8" fillId="0" borderId="0" xfId="0" applyNumberFormat="1" applyFont="1" applyAlignment="1"/>
    <xf numFmtId="0" fontId="20" fillId="0" borderId="0" xfId="0" applyFont="1" applyAlignment="1"/>
    <xf numFmtId="0" fontId="16" fillId="0" borderId="0" xfId="0" applyFont="1" applyFill="1" applyAlignment="1" applyProtection="1">
      <alignment vertical="center"/>
    </xf>
    <xf numFmtId="0" fontId="16" fillId="0" borderId="0" xfId="0" applyFont="1" applyAlignment="1">
      <alignment vertical="center"/>
    </xf>
    <xf numFmtId="0" fontId="8" fillId="0" borderId="0" xfId="0" applyFont="1" applyFill="1" applyAlignment="1" applyProtection="1">
      <alignment vertical="center"/>
    </xf>
    <xf numFmtId="0" fontId="8" fillId="3" borderId="0" xfId="0" applyFont="1" applyFill="1" applyAlignment="1" applyProtection="1">
      <alignment horizontal="left" vertical="center"/>
    </xf>
    <xf numFmtId="0" fontId="8" fillId="0" borderId="0" xfId="0" applyFont="1" applyAlignment="1">
      <alignment vertical="center"/>
    </xf>
    <xf numFmtId="164" fontId="8" fillId="0" borderId="1" xfId="3" applyNumberFormat="1" applyFont="1" applyFill="1" applyBorder="1" applyAlignment="1" applyProtection="1">
      <alignment horizontal="right" vertical="center"/>
      <protection locked="0"/>
    </xf>
    <xf numFmtId="0" fontId="8" fillId="0" borderId="1" xfId="1" applyNumberFormat="1" applyFont="1" applyFill="1" applyBorder="1" applyAlignment="1" applyProtection="1">
      <alignment horizontal="right" vertical="center"/>
      <protection locked="0"/>
    </xf>
    <xf numFmtId="0" fontId="8" fillId="0" borderId="0" xfId="0" applyFont="1" applyFill="1" applyAlignment="1" applyProtection="1">
      <alignment horizontal="left" vertical="center"/>
    </xf>
    <xf numFmtId="44" fontId="15" fillId="0" borderId="0" xfId="1" applyNumberFormat="1" applyFont="1" applyFill="1" applyBorder="1" applyAlignment="1" applyProtection="1">
      <alignment horizontal="right" vertical="center"/>
    </xf>
    <xf numFmtId="164" fontId="8" fillId="0" borderId="0" xfId="3" applyNumberFormat="1" applyFont="1" applyFill="1" applyBorder="1" applyAlignment="1" applyProtection="1">
      <alignment horizontal="right" vertical="center"/>
    </xf>
    <xf numFmtId="0" fontId="15" fillId="3" borderId="0" xfId="0" applyFont="1" applyFill="1" applyAlignment="1" applyProtection="1">
      <alignment horizontal="left" vertical="center"/>
    </xf>
    <xf numFmtId="0" fontId="15" fillId="0" borderId="0" xfId="0" applyFont="1" applyFill="1" applyAlignment="1" applyProtection="1">
      <alignment horizontal="center" vertical="center"/>
    </xf>
    <xf numFmtId="165" fontId="8" fillId="0" borderId="0" xfId="1" applyNumberFormat="1" applyFont="1" applyFill="1" applyBorder="1" applyAlignment="1" applyProtection="1">
      <alignment horizontal="right" vertical="center"/>
    </xf>
    <xf numFmtId="44" fontId="8" fillId="0" borderId="0" xfId="0" applyNumberFormat="1" applyFont="1" applyAlignment="1">
      <alignment vertical="center"/>
    </xf>
    <xf numFmtId="0" fontId="15" fillId="3" borderId="0" xfId="0" applyFont="1" applyFill="1" applyBorder="1" applyAlignment="1">
      <alignment vertical="center"/>
    </xf>
    <xf numFmtId="0" fontId="21" fillId="2" borderId="2" xfId="0" applyFont="1" applyFill="1" applyBorder="1" applyAlignment="1" applyProtection="1">
      <alignment horizontal="center" vertical="center"/>
    </xf>
    <xf numFmtId="0" fontId="9" fillId="0" borderId="4" xfId="1" applyNumberFormat="1" applyFont="1" applyFill="1" applyBorder="1" applyAlignment="1" applyProtection="1">
      <alignment horizontal="center" vertical="center"/>
      <protection locked="0"/>
    </xf>
    <xf numFmtId="0" fontId="9" fillId="0" borderId="1" xfId="1" applyNumberFormat="1" applyFont="1" applyFill="1" applyBorder="1" applyAlignment="1" applyProtection="1">
      <alignment horizontal="center" vertical="center"/>
      <protection locked="0"/>
    </xf>
    <xf numFmtId="0" fontId="24" fillId="0" borderId="0" xfId="0" applyFont="1"/>
    <xf numFmtId="0" fontId="9" fillId="0" borderId="0" xfId="0" applyFont="1" applyAlignment="1">
      <alignment vertical="top" wrapText="1"/>
    </xf>
    <xf numFmtId="0" fontId="25" fillId="0" borderId="0" xfId="0" applyFont="1"/>
    <xf numFmtId="0" fontId="15" fillId="0" borderId="0" xfId="0" applyFont="1"/>
    <xf numFmtId="0" fontId="26"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26" fillId="0" borderId="0" xfId="0" applyFont="1" applyAlignment="1"/>
    <xf numFmtId="0" fontId="9" fillId="0" borderId="0" xfId="0" applyFont="1"/>
    <xf numFmtId="0" fontId="9" fillId="0" borderId="0" xfId="0" applyFont="1" applyAlignment="1">
      <alignment horizontal="left" vertical="top" wrapText="1"/>
    </xf>
    <xf numFmtId="0" fontId="8" fillId="0" borderId="1" xfId="1" applyNumberFormat="1" applyFont="1" applyFill="1" applyBorder="1" applyAlignment="1" applyProtection="1">
      <alignment horizontal="center" vertical="center"/>
      <protection locked="0"/>
    </xf>
    <xf numFmtId="0" fontId="10" fillId="5" borderId="0" xfId="0" applyFont="1" applyFill="1" applyBorder="1" applyAlignment="1">
      <alignment horizontal="left" vertical="center"/>
    </xf>
    <xf numFmtId="0" fontId="11" fillId="5" borderId="0" xfId="0" applyFont="1" applyFill="1" applyBorder="1" applyAlignment="1">
      <alignment horizontal="left" vertical="center"/>
    </xf>
    <xf numFmtId="0" fontId="12" fillId="5" borderId="0" xfId="0" applyFont="1" applyFill="1" applyBorder="1" applyAlignment="1">
      <alignment horizontal="right"/>
    </xf>
    <xf numFmtId="0" fontId="21" fillId="5" borderId="0" xfId="0" applyFont="1" applyFill="1" applyBorder="1" applyAlignment="1" applyProtection="1">
      <alignment horizontal="left" vertical="center"/>
    </xf>
    <xf numFmtId="39" fontId="8" fillId="0" borderId="1" xfId="1" applyNumberFormat="1" applyFont="1" applyFill="1" applyBorder="1" applyAlignment="1" applyProtection="1">
      <alignment horizontal="right" vertical="center"/>
      <protection locked="0"/>
    </xf>
    <xf numFmtId="39" fontId="8" fillId="0" borderId="0" xfId="1" applyNumberFormat="1" applyFont="1" applyFill="1" applyBorder="1" applyAlignment="1" applyProtection="1">
      <alignment horizontal="right" vertical="center"/>
    </xf>
    <xf numFmtId="39" fontId="8" fillId="0" borderId="1" xfId="1" applyNumberFormat="1" applyFont="1" applyFill="1" applyBorder="1" applyAlignment="1" applyProtection="1">
      <alignment vertical="center"/>
      <protection locked="0"/>
    </xf>
    <xf numFmtId="39" fontId="8" fillId="3" borderId="0" xfId="1" applyNumberFormat="1" applyFont="1" applyFill="1" applyBorder="1" applyAlignment="1" applyProtection="1">
      <alignment horizontal="right" vertical="center"/>
    </xf>
    <xf numFmtId="39" fontId="8" fillId="0" borderId="0" xfId="0" applyNumberFormat="1" applyFont="1" applyAlignment="1">
      <alignment horizontal="right" vertical="center"/>
    </xf>
    <xf numFmtId="39" fontId="8" fillId="3" borderId="0" xfId="0" applyNumberFormat="1" applyFont="1" applyFill="1" applyAlignment="1">
      <alignment horizontal="right" vertical="center"/>
    </xf>
    <xf numFmtId="0" fontId="1" fillId="0" borderId="0" xfId="0" applyFont="1" applyFill="1" applyAlignment="1" applyProtection="1">
      <alignment horizontal="left" vertical="center"/>
    </xf>
    <xf numFmtId="0" fontId="1" fillId="0" borderId="0" xfId="0" applyFont="1" applyAlignment="1">
      <alignment vertical="center"/>
    </xf>
    <xf numFmtId="0" fontId="27" fillId="0" borderId="0" xfId="2" applyBorder="1" applyAlignment="1" applyProtection="1"/>
    <xf numFmtId="0" fontId="29" fillId="6" borderId="5" xfId="0" applyFont="1" applyFill="1" applyBorder="1" applyAlignment="1">
      <alignment horizontal="left" vertical="center" indent="1"/>
    </xf>
    <xf numFmtId="0" fontId="29" fillId="6" borderId="5" xfId="0" applyFont="1" applyFill="1" applyBorder="1" applyAlignment="1">
      <alignment horizontal="left" vertical="center"/>
    </xf>
    <xf numFmtId="0" fontId="30" fillId="6" borderId="5" xfId="0" applyFont="1" applyFill="1" applyBorder="1" applyAlignment="1">
      <alignment vertical="center"/>
    </xf>
    <xf numFmtId="0" fontId="0" fillId="0" borderId="0" xfId="0"/>
    <xf numFmtId="0" fontId="1" fillId="4" borderId="0" xfId="0" applyFont="1" applyFill="1"/>
    <xf numFmtId="0" fontId="16" fillId="4" borderId="0" xfId="0" applyFont="1" applyFill="1" applyAlignment="1">
      <alignment horizontal="left" wrapText="1" indent="1"/>
    </xf>
    <xf numFmtId="0" fontId="9" fillId="4" borderId="0" xfId="0" applyFont="1" applyFill="1"/>
    <xf numFmtId="0" fontId="16" fillId="4" borderId="0" xfId="0" applyFont="1" applyFill="1"/>
    <xf numFmtId="0" fontId="27" fillId="4" borderId="0" xfId="2" applyFill="1" applyAlignment="1" applyProtection="1">
      <alignment horizontal="left" wrapText="1"/>
    </xf>
    <xf numFmtId="0" fontId="16" fillId="4" borderId="0" xfId="0" applyFont="1" applyFill="1" applyAlignment="1">
      <alignment horizontal="left" wrapText="1"/>
    </xf>
    <xf numFmtId="0" fontId="22" fillId="4" borderId="0" xfId="0" applyFont="1" applyFill="1" applyAlignment="1">
      <alignment horizontal="left" wrapText="1"/>
    </xf>
    <xf numFmtId="0" fontId="16" fillId="4" borderId="0" xfId="0" applyFont="1" applyFill="1" applyAlignment="1">
      <alignment horizontal="left"/>
    </xf>
    <xf numFmtId="0" fontId="28" fillId="4" borderId="0" xfId="0" applyFont="1" applyFill="1" applyAlignment="1">
      <alignment horizontal="left" wrapText="1"/>
    </xf>
    <xf numFmtId="0" fontId="1" fillId="0" borderId="0" xfId="0" applyFont="1"/>
    <xf numFmtId="0" fontId="23" fillId="4" borderId="0" xfId="2" applyFont="1" applyFill="1" applyAlignment="1" applyProtection="1">
      <alignment horizontal="left" wrapText="1"/>
    </xf>
    <xf numFmtId="0" fontId="31" fillId="7" borderId="0" xfId="0" applyFont="1" applyFill="1" applyAlignment="1">
      <alignment vertical="center"/>
    </xf>
    <xf numFmtId="0" fontId="32" fillId="7" borderId="0" xfId="0" applyFont="1" applyFill="1" applyAlignment="1">
      <alignment vertical="center"/>
    </xf>
    <xf numFmtId="0" fontId="33" fillId="7" borderId="0" xfId="0" applyFont="1" applyFill="1" applyAlignment="1">
      <alignment vertical="center"/>
    </xf>
    <xf numFmtId="0" fontId="23" fillId="0" borderId="0" xfId="2" applyFont="1" applyFill="1" applyAlignment="1" applyProtection="1"/>
    <xf numFmtId="0" fontId="0" fillId="0" borderId="0" xfId="0" applyFont="1" applyFill="1" applyAlignment="1" applyProtection="1">
      <alignment horizontal="left" vertical="center"/>
    </xf>
    <xf numFmtId="0" fontId="19" fillId="0" borderId="0" xfId="0" applyFont="1" applyAlignment="1">
      <alignment horizontal="left"/>
    </xf>
    <xf numFmtId="0" fontId="18" fillId="0" borderId="0" xfId="0" applyFont="1" applyAlignment="1">
      <alignment horizontal="left"/>
    </xf>
    <xf numFmtId="0" fontId="7" fillId="0" borderId="3"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4" fillId="0" borderId="0" xfId="0" applyFont="1" applyAlignment="1">
      <alignment horizontal="left" vertical="center" wrapText="1"/>
    </xf>
    <xf numFmtId="0" fontId="35" fillId="0" borderId="0" xfId="2" applyFont="1" applyFill="1" applyAlignment="1" applyProtection="1"/>
  </cellXfs>
  <cellStyles count="4">
    <cellStyle name="Currency" xfId="1" builtinId="4"/>
    <cellStyle name="Hyperlink" xfId="2" builtinId="8" customBuiltin="1"/>
    <cellStyle name="Normal" xfId="0" builtinId="0" customBuiltin="1"/>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476250</xdr:colOff>
      <xdr:row>0</xdr:row>
      <xdr:rowOff>38100</xdr:rowOff>
    </xdr:from>
    <xdr:to>
      <xdr:col>6</xdr:col>
      <xdr:colOff>898897</xdr:colOff>
      <xdr:row>0</xdr:row>
      <xdr:rowOff>342926</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276850" y="38100"/>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3" name="Picture 2">
          <a:hlinkClick xmlns:r="http://schemas.openxmlformats.org/officeDocument/2006/relationships" r:id="rId1"/>
          <a:extLst>
            <a:ext uri="{FF2B5EF4-FFF2-40B4-BE49-F238E27FC236}">
              <a16:creationId xmlns:a16="http://schemas.microsoft.com/office/drawing/2014/main" id="{25E51CAF-18CB-42B0-8856-6826D36370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8426569D-F2DD-412C-9BC9-5305BA7799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culators/mortgage-payment-calculator.html" TargetMode="External"/><Relationship Id="rId1" Type="http://schemas.openxmlformats.org/officeDocument/2006/relationships/hyperlink" Target="../../../Downloads/Financial%20Calculators%20by%20Vertex42.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culators/mortgage-payment-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mortgage-payment-calculator.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abSelected="1" workbookViewId="0">
      <selection activeCell="C4" sqref="C4"/>
    </sheetView>
  </sheetViews>
  <sheetFormatPr defaultColWidth="9.140625" defaultRowHeight="12.75" x14ac:dyDescent="0.2"/>
  <cols>
    <col min="1" max="1" width="3.42578125" style="7" customWidth="1"/>
    <col min="2" max="2" width="26.140625" style="7" customWidth="1"/>
    <col min="3" max="7" width="14.140625" style="7" customWidth="1"/>
    <col min="8" max="8" width="9.140625" style="7"/>
    <col min="9" max="9" width="28.5703125" style="7" customWidth="1"/>
    <col min="10" max="16384" width="9.140625" style="7"/>
  </cols>
  <sheetData>
    <row r="1" spans="1:9" s="9" customFormat="1" ht="30" customHeight="1" x14ac:dyDescent="0.3">
      <c r="A1" s="49" t="s">
        <v>23</v>
      </c>
      <c r="B1" s="50"/>
      <c r="C1" s="50"/>
      <c r="D1" s="50"/>
      <c r="E1" s="50"/>
      <c r="F1" s="50"/>
      <c r="G1" s="51"/>
      <c r="I1" s="86" t="s">
        <v>68</v>
      </c>
    </row>
    <row r="2" spans="1:9" s="11" customFormat="1" x14ac:dyDescent="0.2">
      <c r="A2" s="10" t="s">
        <v>50</v>
      </c>
      <c r="C2" s="12"/>
      <c r="F2" s="5"/>
      <c r="G2" s="5" t="s">
        <v>61</v>
      </c>
      <c r="I2" s="87" t="str">
        <f>HYPERLINK("https://www.vertex42.com/Calculators/home-mortgage-calculator.html","► Home Mortgage Calculator")</f>
        <v>► Home Mortgage Calculator</v>
      </c>
    </row>
    <row r="3" spans="1:9" ht="18" customHeight="1" x14ac:dyDescent="0.2">
      <c r="A3" s="13"/>
      <c r="B3" s="13"/>
      <c r="C3" s="13"/>
      <c r="D3" s="13"/>
      <c r="I3" s="87" t="str">
        <f>HYPERLINK("https://www.vertex42.com/Calculators/debt-reduction-calculator.html","► Debt Reduction Calculator")</f>
        <v>► Debt Reduction Calculator</v>
      </c>
    </row>
    <row r="4" spans="1:9" ht="18" customHeight="1" x14ac:dyDescent="0.2">
      <c r="A4" s="14"/>
      <c r="B4" s="15" t="s">
        <v>4</v>
      </c>
      <c r="C4" s="48">
        <v>12</v>
      </c>
      <c r="D4" s="84" t="s">
        <v>60</v>
      </c>
      <c r="E4" s="85"/>
      <c r="F4" s="85"/>
      <c r="G4" s="85"/>
      <c r="I4" s="87" t="str">
        <f>HYPERLINK("https://www.vertex42.com/ExcelTemplates/money-management-template.html","► Money Manager Template")</f>
        <v>► Money Manager Template</v>
      </c>
    </row>
    <row r="5" spans="1:9" ht="18" customHeight="1" x14ac:dyDescent="0.2">
      <c r="A5" s="14"/>
      <c r="B5" s="14"/>
      <c r="C5" s="14"/>
      <c r="D5" s="14"/>
      <c r="I5" s="87" t="str">
        <f>HYPERLINK("https://www.vertex42.com/Calculators/financial-calculators.html","► More Financial Calculators")</f>
        <v>► More Financial Calculators</v>
      </c>
    </row>
    <row r="6" spans="1:9" s="21" customFormat="1" ht="18" customHeight="1" x14ac:dyDescent="0.2">
      <c r="A6" s="20"/>
      <c r="B6" s="52" t="s">
        <v>9</v>
      </c>
      <c r="C6" s="35" t="s">
        <v>5</v>
      </c>
      <c r="D6" s="35" t="s">
        <v>6</v>
      </c>
      <c r="E6" s="35" t="s">
        <v>7</v>
      </c>
      <c r="F6" s="35" t="s">
        <v>8</v>
      </c>
      <c r="G6" s="35" t="s">
        <v>20</v>
      </c>
    </row>
    <row r="7" spans="1:9" s="24" customFormat="1" ht="18" customHeight="1" x14ac:dyDescent="0.2">
      <c r="A7" s="22"/>
      <c r="B7" s="23" t="s">
        <v>0</v>
      </c>
      <c r="C7" s="53">
        <v>150000</v>
      </c>
      <c r="D7" s="53"/>
      <c r="E7" s="53"/>
      <c r="F7" s="53"/>
      <c r="G7" s="53"/>
    </row>
    <row r="8" spans="1:9" s="24" customFormat="1" ht="18" customHeight="1" x14ac:dyDescent="0.2">
      <c r="A8" s="22"/>
      <c r="B8" s="23" t="s">
        <v>1</v>
      </c>
      <c r="C8" s="25">
        <v>0.06</v>
      </c>
      <c r="D8" s="25"/>
      <c r="E8" s="25"/>
      <c r="F8" s="25"/>
      <c r="G8" s="25"/>
    </row>
    <row r="9" spans="1:9" s="24" customFormat="1" ht="18" customHeight="1" x14ac:dyDescent="0.2">
      <c r="A9" s="22"/>
      <c r="B9" s="23" t="s">
        <v>2</v>
      </c>
      <c r="C9" s="26">
        <v>30</v>
      </c>
      <c r="D9" s="26"/>
      <c r="E9" s="26"/>
      <c r="F9" s="26"/>
      <c r="G9" s="26"/>
    </row>
    <row r="10" spans="1:9" s="24" customFormat="1" ht="18" customHeight="1" x14ac:dyDescent="0.2">
      <c r="A10" s="22"/>
      <c r="B10" s="27"/>
      <c r="C10" s="28"/>
      <c r="D10" s="28"/>
      <c r="E10" s="28"/>
      <c r="F10" s="28"/>
      <c r="G10" s="28"/>
    </row>
    <row r="11" spans="1:9" s="24" customFormat="1" ht="18" customHeight="1" x14ac:dyDescent="0.2">
      <c r="A11" s="22"/>
      <c r="B11" s="16" t="s">
        <v>3</v>
      </c>
      <c r="C11" s="17"/>
      <c r="D11" s="17"/>
      <c r="E11" s="17"/>
      <c r="F11" s="17"/>
      <c r="G11" s="17"/>
    </row>
    <row r="12" spans="1:9" s="24" customFormat="1" ht="18" customHeight="1" x14ac:dyDescent="0.2">
      <c r="A12" s="22"/>
      <c r="B12" s="27" t="s">
        <v>10</v>
      </c>
      <c r="C12" s="29">
        <f>IF(COUNTA(C7,C8,C9)&lt;3," - ",((1+C8/$C$4)^($C$4/12))-1)</f>
        <v>4.9999999999998934E-3</v>
      </c>
      <c r="D12" s="29" t="str">
        <f t="shared" ref="D12:G12" si="0">IF(COUNTA(D7,D8,D9)&lt;3," - ",((1+D8/$C$4)^($C$4/12))-1)</f>
        <v xml:space="preserve"> - </v>
      </c>
      <c r="E12" s="29" t="str">
        <f t="shared" si="0"/>
        <v xml:space="preserve"> - </v>
      </c>
      <c r="F12" s="29" t="str">
        <f t="shared" si="0"/>
        <v xml:space="preserve"> - </v>
      </c>
      <c r="G12" s="29" t="str">
        <f t="shared" si="0"/>
        <v xml:space="preserve"> - </v>
      </c>
    </row>
    <row r="13" spans="1:9" s="24" customFormat="1" ht="18" customHeight="1" x14ac:dyDescent="0.2">
      <c r="A13" s="22"/>
      <c r="B13" s="81" t="s">
        <v>63</v>
      </c>
      <c r="C13" s="54">
        <f>IF(COUNTA(C7,C8,C9)&lt;3," - ",C12*C7)</f>
        <v>749.99999999998397</v>
      </c>
      <c r="D13" s="54" t="str">
        <f t="shared" ref="D13:G13" si="1">IF(COUNTA(D7,D8,D9)&lt;3," - ",D12*D7)</f>
        <v xml:space="preserve"> - </v>
      </c>
      <c r="E13" s="54" t="str">
        <f t="shared" si="1"/>
        <v xml:space="preserve"> - </v>
      </c>
      <c r="F13" s="54" t="str">
        <f t="shared" si="1"/>
        <v xml:space="preserve"> - </v>
      </c>
      <c r="G13" s="54" t="str">
        <f t="shared" si="1"/>
        <v xml:space="preserve"> - </v>
      </c>
    </row>
    <row r="14" spans="1:9" s="24" customFormat="1" ht="18" customHeight="1" x14ac:dyDescent="0.2">
      <c r="A14" s="22"/>
      <c r="B14" s="81" t="s">
        <v>64</v>
      </c>
      <c r="C14" s="54">
        <f>IF(COUNTA(C7,C8,C9)&lt;3," - ",C15-C13)</f>
        <v>149.32578772913223</v>
      </c>
      <c r="D14" s="54" t="str">
        <f t="shared" ref="D14:G14" si="2">IF(COUNTA(D7,D8,D9)&lt;3," - ",D15-D13)</f>
        <v xml:space="preserve"> - </v>
      </c>
      <c r="E14" s="54" t="str">
        <f t="shared" si="2"/>
        <v xml:space="preserve"> - </v>
      </c>
      <c r="F14" s="54" t="str">
        <f t="shared" si="2"/>
        <v xml:space="preserve"> - </v>
      </c>
      <c r="G14" s="54" t="str">
        <f t="shared" si="2"/>
        <v xml:space="preserve"> - </v>
      </c>
    </row>
    <row r="15" spans="1:9" s="24" customFormat="1" ht="18" customHeight="1" x14ac:dyDescent="0.2">
      <c r="A15" s="22"/>
      <c r="B15" s="27" t="s">
        <v>11</v>
      </c>
      <c r="C15" s="54">
        <f>IF(COUNTA(C7,C8,C9)&lt;3," - ",PMT(C12,C9*12,-C7))</f>
        <v>899.3257877291162</v>
      </c>
      <c r="D15" s="54" t="str">
        <f t="shared" ref="D15:G15" si="3">IF(COUNTA(D7,D8,D9)&lt;3," - ",PMT(D12,D9*12,-D7))</f>
        <v xml:space="preserve"> - </v>
      </c>
      <c r="E15" s="54" t="str">
        <f t="shared" si="3"/>
        <v xml:space="preserve"> - </v>
      </c>
      <c r="F15" s="54" t="str">
        <f t="shared" si="3"/>
        <v xml:space="preserve"> - </v>
      </c>
      <c r="G15" s="54" t="str">
        <f t="shared" si="3"/>
        <v xml:space="preserve"> - </v>
      </c>
    </row>
    <row r="16" spans="1:9" s="24" customFormat="1" ht="18" customHeight="1" x14ac:dyDescent="0.2">
      <c r="A16" s="22"/>
      <c r="B16" s="27" t="s">
        <v>12</v>
      </c>
      <c r="C16" s="55"/>
      <c r="D16" s="55"/>
      <c r="E16" s="55"/>
      <c r="F16" s="55"/>
      <c r="G16" s="55"/>
    </row>
    <row r="17" spans="1:7" s="24" customFormat="1" ht="18" customHeight="1" x14ac:dyDescent="0.2">
      <c r="A17" s="22"/>
      <c r="B17" s="30" t="s">
        <v>17</v>
      </c>
      <c r="C17" s="56">
        <f>IF(COUNTA(C7,C8,C9)&lt;3," - ",C15+C16)</f>
        <v>899.3257877291162</v>
      </c>
      <c r="D17" s="56" t="str">
        <f t="shared" ref="D17:G17" si="4">IF(COUNTA(D7,D8,D9)&lt;3," - ",D15+D16)</f>
        <v xml:space="preserve"> - </v>
      </c>
      <c r="E17" s="56" t="str">
        <f t="shared" si="4"/>
        <v xml:space="preserve"> - </v>
      </c>
      <c r="F17" s="56" t="str">
        <f t="shared" si="4"/>
        <v xml:space="preserve"> - </v>
      </c>
      <c r="G17" s="56" t="str">
        <f t="shared" si="4"/>
        <v xml:space="preserve"> - </v>
      </c>
    </row>
    <row r="18" spans="1:7" s="24" customFormat="1" ht="18" customHeight="1" x14ac:dyDescent="0.2">
      <c r="A18" s="22"/>
      <c r="B18" s="22"/>
      <c r="C18" s="31"/>
      <c r="D18" s="22"/>
    </row>
    <row r="19" spans="1:7" s="24" customFormat="1" ht="18" customHeight="1" x14ac:dyDescent="0.2">
      <c r="A19" s="22"/>
      <c r="B19" s="16" t="s">
        <v>19</v>
      </c>
      <c r="C19" s="17"/>
      <c r="D19" s="17"/>
      <c r="E19" s="17"/>
      <c r="F19" s="17"/>
      <c r="G19" s="17"/>
    </row>
    <row r="20" spans="1:7" s="24" customFormat="1" ht="18" customHeight="1" x14ac:dyDescent="0.2">
      <c r="A20" s="22"/>
      <c r="B20" s="27" t="s">
        <v>13</v>
      </c>
      <c r="C20" s="32">
        <f>IF(COUNTA(C7,C8,C9)&lt;3," - ",NPER(C12,-C17,C7))</f>
        <v>360</v>
      </c>
      <c r="D20" s="32" t="str">
        <f t="shared" ref="D20:G20" si="5">IF(COUNTA(D7,D8,D9)&lt;3," - ",NPER(D12,-D17,D7))</f>
        <v xml:space="preserve"> - </v>
      </c>
      <c r="E20" s="32" t="str">
        <f t="shared" si="5"/>
        <v xml:space="preserve"> - </v>
      </c>
      <c r="F20" s="32" t="str">
        <f t="shared" si="5"/>
        <v xml:space="preserve"> - </v>
      </c>
      <c r="G20" s="32" t="str">
        <f t="shared" si="5"/>
        <v xml:space="preserve"> - </v>
      </c>
    </row>
    <row r="21" spans="1:7" s="24" customFormat="1" ht="18" customHeight="1" x14ac:dyDescent="0.2">
      <c r="A21" s="22"/>
      <c r="B21" s="27" t="s">
        <v>14</v>
      </c>
      <c r="C21" s="32">
        <f>IF(COUNTA(C7,C8,C9)&lt;3," - ",C20/12)</f>
        <v>30</v>
      </c>
      <c r="D21" s="32" t="str">
        <f t="shared" ref="D21:G21" si="6">IF(COUNTA(D7,D8,D9)&lt;3," - ",D20/12)</f>
        <v xml:space="preserve"> - </v>
      </c>
      <c r="E21" s="32" t="str">
        <f t="shared" si="6"/>
        <v xml:space="preserve"> - </v>
      </c>
      <c r="F21" s="32" t="str">
        <f t="shared" si="6"/>
        <v xml:space="preserve"> - </v>
      </c>
      <c r="G21" s="32" t="str">
        <f t="shared" si="6"/>
        <v xml:space="preserve"> - </v>
      </c>
    </row>
    <row r="22" spans="1:7" s="24" customFormat="1" ht="18" customHeight="1" x14ac:dyDescent="0.2">
      <c r="A22" s="22"/>
      <c r="B22" s="27" t="s">
        <v>15</v>
      </c>
      <c r="C22" s="54">
        <f>IF(COUNTA(C7,C8,C9)&lt;3," - ",C20*C17)</f>
        <v>323757.28358248185</v>
      </c>
      <c r="D22" s="54" t="str">
        <f t="shared" ref="D22:G22" si="7">IF(COUNTA(D7,D8,D9)&lt;3," - ",D20*D17)</f>
        <v xml:space="preserve"> - </v>
      </c>
      <c r="E22" s="54" t="str">
        <f t="shared" si="7"/>
        <v xml:space="preserve"> - </v>
      </c>
      <c r="F22" s="54" t="str">
        <f t="shared" si="7"/>
        <v xml:space="preserve"> - </v>
      </c>
      <c r="G22" s="54" t="str">
        <f t="shared" si="7"/>
        <v xml:space="preserve"> - </v>
      </c>
    </row>
    <row r="23" spans="1:7" s="24" customFormat="1" ht="18" customHeight="1" x14ac:dyDescent="0.2">
      <c r="A23" s="22"/>
      <c r="B23" s="30" t="s">
        <v>16</v>
      </c>
      <c r="C23" s="56">
        <f>IF(COUNTA(C7,C8,C9)&lt;3," - ",C22-C7)</f>
        <v>173757.28358248185</v>
      </c>
      <c r="D23" s="56" t="str">
        <f t="shared" ref="D23:G23" si="8">IF(COUNTA(D7,D8,D9)&lt;3," - ",D22-D7)</f>
        <v xml:space="preserve"> - </v>
      </c>
      <c r="E23" s="56" t="str">
        <f t="shared" si="8"/>
        <v xml:space="preserve"> - </v>
      </c>
      <c r="F23" s="56" t="str">
        <f t="shared" si="8"/>
        <v xml:space="preserve"> - </v>
      </c>
      <c r="G23" s="56" t="str">
        <f t="shared" si="8"/>
        <v xml:space="preserve"> - </v>
      </c>
    </row>
    <row r="24" spans="1:7" s="24" customFormat="1" ht="18" customHeight="1" x14ac:dyDescent="0.2">
      <c r="D24" s="33"/>
    </row>
    <row r="25" spans="1:7" s="24" customFormat="1" ht="18" customHeight="1" x14ac:dyDescent="0.2">
      <c r="B25" s="52" t="s">
        <v>18</v>
      </c>
      <c r="C25" s="36">
        <v>1</v>
      </c>
      <c r="D25" s="37">
        <v>1</v>
      </c>
      <c r="E25" s="37">
        <v>1</v>
      </c>
      <c r="F25" s="37">
        <v>1</v>
      </c>
      <c r="G25" s="37">
        <v>1</v>
      </c>
    </row>
    <row r="26" spans="1:7" s="24" customFormat="1" ht="18" customHeight="1" x14ac:dyDescent="0.2">
      <c r="A26" s="22"/>
      <c r="B26" s="59" t="s">
        <v>54</v>
      </c>
      <c r="C26" s="53">
        <v>150000</v>
      </c>
      <c r="D26" s="53"/>
      <c r="E26" s="53"/>
      <c r="F26" s="53"/>
      <c r="G26" s="53"/>
    </row>
    <row r="27" spans="1:7" s="24" customFormat="1" ht="18" customHeight="1" x14ac:dyDescent="0.2">
      <c r="B27" s="60" t="s">
        <v>55</v>
      </c>
      <c r="C27" s="57">
        <f>IF(COUNTA(C7,C8,C9,C25)&lt;4," - ",-FV(C12,C25*12,-C17,C7))</f>
        <v>148157.98243158491</v>
      </c>
      <c r="D27" s="57" t="str">
        <f t="shared" ref="D27:G27" si="9">IF(COUNTA(D7,D8,D9,D25)&lt;4," - ",-FV(D12,D25*12,-D17,D7))</f>
        <v xml:space="preserve"> - </v>
      </c>
      <c r="E27" s="57" t="str">
        <f t="shared" si="9"/>
        <v xml:space="preserve"> - </v>
      </c>
      <c r="F27" s="57" t="str">
        <f t="shared" si="9"/>
        <v xml:space="preserve"> - </v>
      </c>
      <c r="G27" s="57" t="str">
        <f t="shared" si="9"/>
        <v xml:space="preserve"> - </v>
      </c>
    </row>
    <row r="28" spans="1:7" s="24" customFormat="1" ht="18" customHeight="1" x14ac:dyDescent="0.2">
      <c r="B28" s="34" t="s">
        <v>56</v>
      </c>
      <c r="C28" s="58">
        <f>IF(COUNTA(C7,C8,C9,C25,C26)&lt;5," - ",C26-C27)</f>
        <v>1842.017568415089</v>
      </c>
      <c r="D28" s="58" t="str">
        <f t="shared" ref="D28:G28" si="10">IF(COUNTA(D7,D8,D9,D25,D26)&lt;5," - ",D26-D27)</f>
        <v xml:space="preserve"> - </v>
      </c>
      <c r="E28" s="58" t="str">
        <f t="shared" si="10"/>
        <v xml:space="preserve"> - </v>
      </c>
      <c r="F28" s="58" t="str">
        <f t="shared" si="10"/>
        <v xml:space="preserve"> - </v>
      </c>
      <c r="G28" s="58" t="str">
        <f t="shared" si="10"/>
        <v xml:space="preserve"> - </v>
      </c>
    </row>
    <row r="29" spans="1:7" x14ac:dyDescent="0.2">
      <c r="A29" s="13"/>
      <c r="B29" s="13"/>
      <c r="C29" s="13"/>
      <c r="D29" s="18"/>
    </row>
    <row r="30" spans="1:7" ht="15" customHeight="1" x14ac:dyDescent="0.2">
      <c r="A30" s="83" t="s">
        <v>30</v>
      </c>
      <c r="B30" s="83"/>
      <c r="C30" s="83"/>
      <c r="D30" s="83"/>
    </row>
    <row r="31" spans="1:7" x14ac:dyDescent="0.2">
      <c r="A31" s="82" t="s">
        <v>25</v>
      </c>
      <c r="B31" s="82"/>
      <c r="C31" s="82"/>
      <c r="D31" s="82"/>
    </row>
    <row r="32" spans="1:7" x14ac:dyDescent="0.2">
      <c r="A32" s="82" t="s">
        <v>26</v>
      </c>
      <c r="B32" s="82"/>
      <c r="C32" s="82"/>
      <c r="D32" s="82"/>
    </row>
    <row r="33" spans="1:4" x14ac:dyDescent="0.2">
      <c r="A33" s="19" t="s">
        <v>21</v>
      </c>
      <c r="B33" s="13"/>
      <c r="C33" s="13"/>
      <c r="D33" s="13"/>
    </row>
    <row r="34" spans="1:4" x14ac:dyDescent="0.2">
      <c r="A34" s="13"/>
      <c r="B34" s="13"/>
      <c r="C34" s="13"/>
      <c r="D34" s="13"/>
    </row>
  </sheetData>
  <mergeCells count="4">
    <mergeCell ref="A32:D32"/>
    <mergeCell ref="A30:D30"/>
    <mergeCell ref="A31:D31"/>
    <mergeCell ref="D4:G4"/>
  </mergeCells>
  <phoneticPr fontId="2" type="noConversion"/>
  <hyperlinks>
    <hyperlink ref="C2" r:id="rId1" display="Financial Calculators by Vertex42.com" xr:uid="{00000000-0004-0000-0000-000000000000}"/>
    <hyperlink ref="A2" r:id="rId2" xr:uid="{00000000-0004-0000-0000-000001000000}"/>
  </hyperlinks>
  <printOptions horizontalCentered="1"/>
  <pageMargins left="0.5" right="0.5" top="0.75" bottom="0.5" header="0.5" footer="0.25"/>
  <pageSetup fitToHeight="0" orientation="portrait" r:id="rId3"/>
  <headerFooter scaleWithDoc="0">
    <oddFooter>&amp;L&amp;"Arial,Regular"&amp;8https://www.vertex42.com/Calculators/mortgage-calculators.html&amp;R&amp;"Arial,Regular"&amp;8© 2008 Vertex42 LLC</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
  <sheetViews>
    <sheetView showGridLines="0" workbookViewId="0"/>
  </sheetViews>
  <sheetFormatPr defaultColWidth="9.140625" defaultRowHeight="15" x14ac:dyDescent="0.3"/>
  <cols>
    <col min="1" max="1" width="10.42578125" style="1" customWidth="1"/>
    <col min="2" max="2" width="72.7109375" style="2" customWidth="1"/>
    <col min="3" max="3" width="19.140625" style="1" customWidth="1"/>
    <col min="4" max="16384" width="9.140625" style="1"/>
  </cols>
  <sheetData>
    <row r="1" spans="1:4" s="7" customFormat="1" ht="31.5" customHeight="1" x14ac:dyDescent="0.2">
      <c r="A1" s="63" t="s">
        <v>28</v>
      </c>
      <c r="B1" s="63"/>
      <c r="C1" s="63"/>
      <c r="D1" s="6"/>
    </row>
    <row r="2" spans="1:4" x14ac:dyDescent="0.3">
      <c r="A2" s="61" t="s">
        <v>50</v>
      </c>
      <c r="C2" s="8" t="s">
        <v>61</v>
      </c>
    </row>
    <row r="3" spans="1:4" x14ac:dyDescent="0.3">
      <c r="A3" s="4"/>
    </row>
    <row r="4" spans="1:4" s="7" customFormat="1" ht="18" x14ac:dyDescent="0.2">
      <c r="A4" s="77" t="s">
        <v>36</v>
      </c>
      <c r="B4" s="78"/>
      <c r="C4" s="79"/>
    </row>
    <row r="5" spans="1:4" ht="60" x14ac:dyDescent="0.2">
      <c r="B5" s="42" t="s">
        <v>24</v>
      </c>
    </row>
    <row r="6" spans="1:4" ht="14.25" x14ac:dyDescent="0.2">
      <c r="B6" s="43"/>
    </row>
    <row r="7" spans="1:4" ht="72" x14ac:dyDescent="0.2">
      <c r="B7" s="42" t="s">
        <v>37</v>
      </c>
    </row>
    <row r="8" spans="1:4" x14ac:dyDescent="0.2">
      <c r="B8" s="3"/>
    </row>
    <row r="9" spans="1:4" s="7" customFormat="1" ht="18" x14ac:dyDescent="0.2">
      <c r="A9" s="77" t="s">
        <v>29</v>
      </c>
      <c r="B9" s="78"/>
      <c r="C9" s="79"/>
    </row>
    <row r="10" spans="1:4" ht="72" x14ac:dyDescent="0.2">
      <c r="A10" s="43"/>
      <c r="B10" s="44" t="s">
        <v>38</v>
      </c>
    </row>
    <row r="11" spans="1:4" ht="14.25" x14ac:dyDescent="0.2">
      <c r="A11" s="43"/>
      <c r="B11" s="44"/>
    </row>
    <row r="12" spans="1:4" ht="43.5" x14ac:dyDescent="0.2">
      <c r="A12" s="43"/>
      <c r="B12" s="44" t="s">
        <v>39</v>
      </c>
    </row>
    <row r="13" spans="1:4" x14ac:dyDescent="0.25">
      <c r="A13" s="45"/>
      <c r="B13" s="45"/>
    </row>
    <row r="14" spans="1:4" ht="43.5" x14ac:dyDescent="0.2">
      <c r="A14" s="43"/>
      <c r="B14" s="44" t="s">
        <v>40</v>
      </c>
    </row>
    <row r="15" spans="1:4" x14ac:dyDescent="0.25">
      <c r="A15" s="45"/>
      <c r="B15" s="45"/>
    </row>
    <row r="16" spans="1:4" ht="86.25" x14ac:dyDescent="0.2">
      <c r="A16" s="43"/>
      <c r="B16" s="44" t="s">
        <v>41</v>
      </c>
    </row>
    <row r="17" spans="1:2" ht="42.75" x14ac:dyDescent="0.2">
      <c r="A17" s="43"/>
      <c r="B17" s="44" t="s">
        <v>27</v>
      </c>
    </row>
    <row r="18" spans="1:2" x14ac:dyDescent="0.25">
      <c r="A18" s="45"/>
      <c r="B18" s="45"/>
    </row>
    <row r="19" spans="1:2" ht="29.25" x14ac:dyDescent="0.2">
      <c r="A19" s="46"/>
      <c r="B19" s="47" t="s">
        <v>42</v>
      </c>
    </row>
    <row r="20" spans="1:2" x14ac:dyDescent="0.25">
      <c r="A20" s="45"/>
      <c r="B20" s="45"/>
    </row>
    <row r="21" spans="1:2" s="65" customFormat="1" ht="43.5" x14ac:dyDescent="0.2">
      <c r="A21" s="46"/>
      <c r="B21" s="47" t="s">
        <v>65</v>
      </c>
    </row>
    <row r="22" spans="1:2" s="65" customFormat="1" x14ac:dyDescent="0.25">
      <c r="A22" s="45"/>
      <c r="B22" s="45"/>
    </row>
    <row r="23" spans="1:2" s="65" customFormat="1" ht="29.25" x14ac:dyDescent="0.2">
      <c r="A23" s="46"/>
      <c r="B23" s="47" t="s">
        <v>66</v>
      </c>
    </row>
    <row r="24" spans="1:2" s="65" customFormat="1" x14ac:dyDescent="0.25">
      <c r="A24" s="45"/>
      <c r="B24" s="45"/>
    </row>
    <row r="25" spans="1:2" ht="43.5" x14ac:dyDescent="0.2">
      <c r="A25" s="46"/>
      <c r="B25" s="47" t="s">
        <v>48</v>
      </c>
    </row>
    <row r="26" spans="1:2" x14ac:dyDescent="0.25">
      <c r="A26" s="45"/>
      <c r="B26" s="45"/>
    </row>
    <row r="27" spans="1:2" ht="43.5" x14ac:dyDescent="0.2">
      <c r="A27" s="46"/>
      <c r="B27" s="47" t="s">
        <v>47</v>
      </c>
    </row>
    <row r="28" spans="1:2" ht="14.25" x14ac:dyDescent="0.2">
      <c r="A28" s="46"/>
      <c r="B28" s="47"/>
    </row>
    <row r="29" spans="1:2" ht="57" x14ac:dyDescent="0.2">
      <c r="A29" s="43"/>
      <c r="B29" s="47" t="s">
        <v>22</v>
      </c>
    </row>
    <row r="30" spans="1:2" x14ac:dyDescent="0.25">
      <c r="A30" s="45"/>
      <c r="B30" s="45"/>
    </row>
    <row r="31" spans="1:2" ht="72" x14ac:dyDescent="0.2">
      <c r="A31" s="46"/>
      <c r="B31" s="47" t="s">
        <v>46</v>
      </c>
    </row>
    <row r="32" spans="1:2" x14ac:dyDescent="0.25">
      <c r="A32" s="45"/>
      <c r="B32" s="45"/>
    </row>
    <row r="33" spans="1:5" ht="29.25" x14ac:dyDescent="0.2">
      <c r="A33" s="46"/>
      <c r="B33" s="47" t="s">
        <v>45</v>
      </c>
    </row>
    <row r="34" spans="1:5" x14ac:dyDescent="0.25">
      <c r="A34" s="45"/>
      <c r="B34" s="45"/>
    </row>
    <row r="35" spans="1:5" x14ac:dyDescent="0.2">
      <c r="A35" s="46"/>
      <c r="B35" s="47" t="s">
        <v>44</v>
      </c>
    </row>
    <row r="36" spans="1:5" x14ac:dyDescent="0.25">
      <c r="A36" s="45"/>
      <c r="B36" s="45"/>
    </row>
    <row r="37" spans="1:5" ht="29.25" x14ac:dyDescent="0.2">
      <c r="A37" s="46"/>
      <c r="B37" s="47" t="s">
        <v>43</v>
      </c>
    </row>
    <row r="38" spans="1:5" x14ac:dyDescent="0.25">
      <c r="A38" s="45"/>
      <c r="B38" s="45"/>
    </row>
    <row r="39" spans="1:5" x14ac:dyDescent="0.2">
      <c r="A39" s="46"/>
      <c r="B39" s="47" t="s">
        <v>59</v>
      </c>
    </row>
    <row r="40" spans="1:5" x14ac:dyDescent="0.25">
      <c r="A40" s="45"/>
      <c r="B40" s="45"/>
    </row>
    <row r="41" spans="1:5" ht="43.5" x14ac:dyDescent="0.2">
      <c r="A41" s="46"/>
      <c r="B41" s="47" t="s">
        <v>58</v>
      </c>
    </row>
    <row r="42" spans="1:5" x14ac:dyDescent="0.25">
      <c r="A42" s="45"/>
      <c r="B42" s="45"/>
    </row>
    <row r="43" spans="1:5" ht="43.5" x14ac:dyDescent="0.2">
      <c r="A43" s="46"/>
      <c r="B43" s="47" t="s">
        <v>57</v>
      </c>
    </row>
    <row r="45" spans="1:5" s="7" customFormat="1" ht="18" x14ac:dyDescent="0.2">
      <c r="A45" s="77" t="s">
        <v>34</v>
      </c>
      <c r="B45" s="78"/>
      <c r="C45" s="79"/>
      <c r="E45" s="38"/>
    </row>
    <row r="46" spans="1:5" s="7" customFormat="1" ht="28.5" x14ac:dyDescent="0.2">
      <c r="B46" s="39" t="s">
        <v>35</v>
      </c>
      <c r="E46" s="38"/>
    </row>
    <row r="47" spans="1:5" s="7" customFormat="1" ht="14.25" x14ac:dyDescent="0.2">
      <c r="B47" s="39"/>
      <c r="E47" s="38"/>
    </row>
    <row r="48" spans="1:5" s="7" customFormat="1" ht="18" x14ac:dyDescent="0.2">
      <c r="A48" s="77" t="s">
        <v>62</v>
      </c>
      <c r="B48" s="78"/>
      <c r="C48" s="79"/>
      <c r="E48" s="38"/>
    </row>
    <row r="49" spans="1:5" s="7" customFormat="1" ht="12.75" x14ac:dyDescent="0.2"/>
    <row r="50" spans="1:5" s="7" customFormat="1" ht="14.25" x14ac:dyDescent="0.2">
      <c r="B50" s="80" t="str">
        <f>HYPERLINK("https://www.vertex42.com/ExcelTemplates/loan-amortization-schedule.html","► Loan Amortization Schedule")</f>
        <v>► Loan Amortization Schedule</v>
      </c>
    </row>
    <row r="51" spans="1:5" s="7" customFormat="1" ht="12.75" x14ac:dyDescent="0.2">
      <c r="E51" s="41"/>
    </row>
    <row r="52" spans="1:5" s="7" customFormat="1" ht="14.25" x14ac:dyDescent="0.2">
      <c r="B52" s="80" t="str">
        <f>HYPERLINK("https://www.vertex42.com/ExcelTemplates/personal-budget-spreadsheet.html","► Personal Budget Spreadsheet")</f>
        <v>► Personal Budget Spreadsheet</v>
      </c>
      <c r="E52" s="41"/>
    </row>
    <row r="53" spans="1:5" s="7" customFormat="1" ht="12.75" x14ac:dyDescent="0.2">
      <c r="A53" s="40"/>
      <c r="E53" s="41"/>
    </row>
    <row r="54" spans="1:5" ht="14.25" x14ac:dyDescent="0.2">
      <c r="B54" s="80" t="str">
        <f>HYPERLINK("https://www.vertex42.com/Calculators/financial-calculators.html","► More Financial Calculators")</f>
        <v>► More Financial Calculators</v>
      </c>
    </row>
  </sheetData>
  <phoneticPr fontId="3" type="noConversion"/>
  <hyperlinks>
    <hyperlink ref="A2" r:id="rId1" xr:uid="{00000000-0004-0000-0100-000000000000}"/>
  </hyperlinks>
  <pageMargins left="0.75" right="0.75" top="1" bottom="1"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D9FF-0ED0-4B43-BC1B-A1BB026E022B}">
  <dimension ref="A1:C19"/>
  <sheetViews>
    <sheetView showGridLines="0" workbookViewId="0"/>
  </sheetViews>
  <sheetFormatPr defaultRowHeight="12.75" x14ac:dyDescent="0.2"/>
  <cols>
    <col min="1" max="1" width="2.85546875" style="75" customWidth="1"/>
    <col min="2" max="2" width="71.5703125" style="75" customWidth="1"/>
    <col min="3" max="3" width="22.28515625" style="65" customWidth="1"/>
    <col min="4" max="16384" width="9.140625" style="65"/>
  </cols>
  <sheetData>
    <row r="1" spans="1:3" ht="32.1" customHeight="1" x14ac:dyDescent="0.2">
      <c r="A1" s="62"/>
      <c r="B1" s="63" t="s">
        <v>23</v>
      </c>
      <c r="C1" s="64"/>
    </row>
    <row r="2" spans="1:3" ht="15" x14ac:dyDescent="0.2">
      <c r="A2" s="66"/>
      <c r="B2" s="67"/>
      <c r="C2" s="68"/>
    </row>
    <row r="3" spans="1:3" ht="15" x14ac:dyDescent="0.2">
      <c r="A3" s="66"/>
      <c r="B3" s="69" t="s">
        <v>31</v>
      </c>
      <c r="C3" s="68"/>
    </row>
    <row r="4" spans="1:3" ht="14.25" x14ac:dyDescent="0.2">
      <c r="A4" s="66"/>
      <c r="B4" s="70" t="s">
        <v>50</v>
      </c>
      <c r="C4" s="68"/>
    </row>
    <row r="5" spans="1:3" ht="15" x14ac:dyDescent="0.2">
      <c r="A5" s="66"/>
      <c r="B5" s="71"/>
      <c r="C5" s="68"/>
    </row>
    <row r="6" spans="1:3" ht="15.75" x14ac:dyDescent="0.25">
      <c r="A6" s="66"/>
      <c r="B6" s="72" t="s">
        <v>61</v>
      </c>
      <c r="C6" s="68"/>
    </row>
    <row r="7" spans="1:3" ht="15" x14ac:dyDescent="0.2">
      <c r="A7" s="66"/>
      <c r="B7" s="71"/>
      <c r="C7" s="68"/>
    </row>
    <row r="8" spans="1:3" ht="30" x14ac:dyDescent="0.2">
      <c r="A8" s="66"/>
      <c r="B8" s="71" t="s">
        <v>49</v>
      </c>
      <c r="C8" s="68"/>
    </row>
    <row r="9" spans="1:3" ht="15" x14ac:dyDescent="0.2">
      <c r="A9" s="66"/>
      <c r="B9" s="71"/>
      <c r="C9" s="68"/>
    </row>
    <row r="10" spans="1:3" ht="30" x14ac:dyDescent="0.2">
      <c r="A10" s="66"/>
      <c r="B10" s="71" t="s">
        <v>32</v>
      </c>
      <c r="C10" s="68"/>
    </row>
    <row r="11" spans="1:3" ht="15" x14ac:dyDescent="0.2">
      <c r="A11" s="66"/>
      <c r="B11" s="71"/>
      <c r="C11" s="68"/>
    </row>
    <row r="12" spans="1:3" ht="30" x14ac:dyDescent="0.2">
      <c r="A12" s="66"/>
      <c r="B12" s="71" t="s">
        <v>33</v>
      </c>
      <c r="C12" s="68"/>
    </row>
    <row r="13" spans="1:3" ht="15" x14ac:dyDescent="0.2">
      <c r="A13" s="66"/>
      <c r="B13" s="71"/>
      <c r="C13" s="68"/>
    </row>
    <row r="14" spans="1:3" ht="15.75" x14ac:dyDescent="0.25">
      <c r="A14" s="66"/>
      <c r="B14" s="72" t="s">
        <v>52</v>
      </c>
      <c r="C14" s="68"/>
    </row>
    <row r="15" spans="1:3" ht="14.25" x14ac:dyDescent="0.2">
      <c r="A15" s="66"/>
      <c r="B15" s="76" t="s">
        <v>51</v>
      </c>
      <c r="C15" s="68"/>
    </row>
    <row r="16" spans="1:3" ht="15" x14ac:dyDescent="0.2">
      <c r="A16" s="66"/>
      <c r="B16" s="73"/>
      <c r="C16" s="68"/>
    </row>
    <row r="17" spans="1:3" ht="15" x14ac:dyDescent="0.2">
      <c r="A17" s="66"/>
      <c r="B17" s="74" t="s">
        <v>53</v>
      </c>
      <c r="C17" s="68"/>
    </row>
    <row r="18" spans="1:3" ht="14.25" x14ac:dyDescent="0.2">
      <c r="A18" s="66"/>
      <c r="B18" s="66"/>
      <c r="C18" s="68"/>
    </row>
    <row r="19" spans="1:3" ht="14.25" x14ac:dyDescent="0.2">
      <c r="A19" s="66"/>
      <c r="B19" s="66"/>
      <c r="C19" s="68"/>
    </row>
  </sheetData>
  <hyperlinks>
    <hyperlink ref="B15" r:id="rId1" xr:uid="{16BEEC99-5949-4C14-A3E8-B61AD2755B2C}"/>
    <hyperlink ref="B4" r:id="rId2" xr:uid="{03723BDA-9528-4AFB-90A1-F4A6F06CDEFE}"/>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MortgageCalculator</vt:lpstr>
      <vt:lpstr>Help</vt:lpstr>
      <vt:lpstr>©</vt:lpstr>
      <vt:lpstr>Help!Print_Area</vt:lpstr>
      <vt:lpstr>MortgageCalculator!Print_Area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Payment Calculator</dc:title>
  <dc:creator>Vertex42.com</dc:creator>
  <dc:description>(c) 2008-2018 Vertex42 LLC. All Rights Reserved.</dc:description>
  <cp:lastModifiedBy>Vertex42.com Templates</cp:lastModifiedBy>
  <cp:lastPrinted>2015-02-17T18:54:50Z</cp:lastPrinted>
  <dcterms:created xsi:type="dcterms:W3CDTF">2007-07-15T01:09:33Z</dcterms:created>
  <dcterms:modified xsi:type="dcterms:W3CDTF">2019-07-17T21:22:43Z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2008-2018 Vertex42 LLC</vt:lpwstr>
  </property>
  <property fmtid="{D5CDD505-2E9C-101B-9397-08002B2CF9AE}" pid="3" name="Version">
    <vt:lpwstr>1.1.3</vt:lpwstr>
  </property>
  <property fmtid="{D5CDD505-2E9C-101B-9397-08002B2CF9AE}" pid="4" name="Source">
    <vt:lpwstr>https://www.vertex42.com/Calculators/mortgage-payment-calculator.html</vt:lpwstr>
  </property>
</Properties>
</file>