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Documents\VERTEX42\TEMPLATES\TEMPLATE - Trackers\"/>
    </mc:Choice>
  </mc:AlternateContent>
  <xr:revisionPtr revIDLastSave="0" documentId="13_ncr:1_{F0F5FC79-5177-481A-8C97-77968CD8FEFC}" xr6:coauthVersionLast="47" xr6:coauthVersionMax="47" xr10:uidLastSave="{00000000-0000-0000-0000-000000000000}"/>
  <bookViews>
    <workbookView xWindow="5460" yWindow="2370" windowWidth="31875" windowHeight="21630" xr2:uid="{00000000-000D-0000-FFFF-FFFF00000000}"/>
  </bookViews>
  <sheets>
    <sheet name="HabitTracker" sheetId="4" r:id="rId1"/>
    <sheet name="©" sheetId="5" r:id="rId2"/>
  </sheets>
  <definedNames>
    <definedName name="calendar_days">HabitTracker!$C$3:$AR$3,HabitTracker!$C$6:$AR$6,HabitTracker!$C$9:$AR$9,HabitTracker!$C$12:$AR$12,HabitTracker!$C$15:$AR$15,HabitTracker!$C$18:$AR$18,HabitTracker!$C$21:$AR$21,HabitTracker!$C$24:$AR$24,HabitTracker!$C$27:$AR$27,HabitTracker!$C$30:$AR$30,HabitTracker!$C$33:$AR$33,HabitTracker!$C$36:$AR$36</definedName>
    <definedName name="data_cells">HabitTracker!$C$4:$AR$4,HabitTracker!$C$7:$AR$7,HabitTracker!$C$10:$AR$10,HabitTracker!$C$13:$AR$13,HabitTracker!$C$16:$AR$16,HabitTracker!$C$19:$AR$19,HabitTracker!$C$22:$AR$22,HabitTracker!$C$25:$AR$25,HabitTracker!$C$28:$AR$28,HabitTracker!$C$31:$AR$31,HabitTracker!$C$34:$AR$34,HabitTracker!$C$37:$AR$37</definedName>
    <definedName name="dividers">HabitTracker!$J$2:$J$38,HabitTracker!$R$2:$R$38,HabitTracker!$Z$2:$Z$38,HabitTracker!$AH$2:$AH$38,HabitTracker!$AP$2:$AP$38</definedName>
    <definedName name="mood_cells">HabitTracker!$C$5:$AR$5,HabitTracker!$C$8:$AR$8,HabitTracker!$C$11:$AR$11,HabitTracker!$C$14:$AR$14,HabitTracker!$C$17:$AR$17,HabitTracker!$C$20:$AR$20,HabitTracker!$C$23:$AR$23,HabitTracker!$C$26:$AR$26,HabitTracker!$C$29:$AR$29,HabitTracker!$C$32:$AR$32,HabitTracker!$C$35:$AR$35,HabitTracker!$C$38:$AR$38</definedName>
    <definedName name="moods">HabitTracker!$AY$30:$AY$36</definedName>
    <definedName name="_xlnm.Print_Area" localSheetId="0">HabitTracker!$B$1:$AR$38</definedName>
    <definedName name="valuevx">42.314159</definedName>
    <definedName name="vertex42_copyright" hidden="1">"© 2026 Vertex42. Free to print."</definedName>
    <definedName name="vertex42_id" hidden="1">"habit-tracker-heat-map.xlsx"</definedName>
    <definedName name="vertex42_title" hidden="1">"Habit Tracker with Heat Map"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4" l="1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C39" i="4"/>
  <c r="AV37" i="4" a="1"/>
  <c r="AV34" i="4" a="1"/>
  <c r="AV31" i="4" a="1"/>
  <c r="AV28" i="4" a="1"/>
  <c r="AV25" i="4" a="1"/>
  <c r="AV22" i="4" a="1"/>
  <c r="AV19" i="4" a="1"/>
  <c r="AV16" i="4" a="1"/>
  <c r="AV13" i="4" a="1"/>
  <c r="AV10" i="4" a="1"/>
  <c r="AV7" i="4" a="1"/>
  <c r="AV4" i="4" a="1"/>
  <c r="AT37" i="4"/>
  <c r="A37" i="4"/>
  <c r="C36" i="4" s="1"/>
  <c r="D36" i="4" s="1"/>
  <c r="E36" i="4" s="1"/>
  <c r="F36" i="4" s="1"/>
  <c r="G36" i="4" s="1"/>
  <c r="H36" i="4" s="1"/>
  <c r="I36" i="4" s="1"/>
  <c r="K36" i="4" s="1"/>
  <c r="L36" i="4" s="1"/>
  <c r="M36" i="4" s="1"/>
  <c r="N36" i="4" s="1"/>
  <c r="O36" i="4" s="1"/>
  <c r="P36" i="4" s="1"/>
  <c r="Q36" i="4" s="1"/>
  <c r="S36" i="4" s="1"/>
  <c r="T36" i="4" s="1"/>
  <c r="U36" i="4" s="1"/>
  <c r="V36" i="4" s="1"/>
  <c r="W36" i="4" s="1"/>
  <c r="X36" i="4" s="1"/>
  <c r="Y36" i="4" s="1"/>
  <c r="AA36" i="4" s="1"/>
  <c r="AB36" i="4" s="1"/>
  <c r="AC36" i="4" s="1"/>
  <c r="AD36" i="4" s="1"/>
  <c r="AE36" i="4" s="1"/>
  <c r="AF36" i="4" s="1"/>
  <c r="AG36" i="4" s="1"/>
  <c r="AI36" i="4" s="1"/>
  <c r="AJ36" i="4" s="1"/>
  <c r="AK36" i="4" s="1"/>
  <c r="AL36" i="4" s="1"/>
  <c r="AM36" i="4" s="1"/>
  <c r="AN36" i="4" s="1"/>
  <c r="AO36" i="4" s="1"/>
  <c r="AQ36" i="4" s="1"/>
  <c r="AR36" i="4" s="1"/>
  <c r="AT34" i="4"/>
  <c r="A34" i="4"/>
  <c r="C33" i="4" s="1"/>
  <c r="D33" i="4" s="1"/>
  <c r="E33" i="4" s="1"/>
  <c r="F33" i="4" s="1"/>
  <c r="G33" i="4" s="1"/>
  <c r="H33" i="4" s="1"/>
  <c r="I33" i="4" s="1"/>
  <c r="K33" i="4" s="1"/>
  <c r="L33" i="4" s="1"/>
  <c r="M33" i="4" s="1"/>
  <c r="N33" i="4" s="1"/>
  <c r="O33" i="4" s="1"/>
  <c r="P33" i="4" s="1"/>
  <c r="Q33" i="4" s="1"/>
  <c r="S33" i="4" s="1"/>
  <c r="T33" i="4" s="1"/>
  <c r="U33" i="4" s="1"/>
  <c r="V33" i="4" s="1"/>
  <c r="W33" i="4" s="1"/>
  <c r="X33" i="4" s="1"/>
  <c r="Y33" i="4" s="1"/>
  <c r="AA33" i="4" s="1"/>
  <c r="AB33" i="4" s="1"/>
  <c r="AC33" i="4" s="1"/>
  <c r="AD33" i="4" s="1"/>
  <c r="AE33" i="4" s="1"/>
  <c r="AF33" i="4" s="1"/>
  <c r="AG33" i="4" s="1"/>
  <c r="AI33" i="4" s="1"/>
  <c r="AJ33" i="4" s="1"/>
  <c r="AK33" i="4" s="1"/>
  <c r="AL33" i="4" s="1"/>
  <c r="AM33" i="4" s="1"/>
  <c r="AN33" i="4" s="1"/>
  <c r="AO33" i="4" s="1"/>
  <c r="AQ33" i="4" s="1"/>
  <c r="AR33" i="4" s="1"/>
  <c r="AT31" i="4"/>
  <c r="A31" i="4"/>
  <c r="AT28" i="4"/>
  <c r="A28" i="4"/>
  <c r="AT25" i="4"/>
  <c r="A25" i="4"/>
  <c r="AT22" i="4"/>
  <c r="A22" i="4"/>
  <c r="C21" i="4" s="1"/>
  <c r="D21" i="4" s="1"/>
  <c r="E21" i="4" s="1"/>
  <c r="F21" i="4" s="1"/>
  <c r="G21" i="4" s="1"/>
  <c r="H21" i="4" s="1"/>
  <c r="I21" i="4" s="1"/>
  <c r="K21" i="4" s="1"/>
  <c r="L21" i="4" s="1"/>
  <c r="M21" i="4" s="1"/>
  <c r="N21" i="4" s="1"/>
  <c r="O21" i="4" s="1"/>
  <c r="P21" i="4" s="1"/>
  <c r="Q21" i="4" s="1"/>
  <c r="S21" i="4" s="1"/>
  <c r="T21" i="4" s="1"/>
  <c r="U21" i="4" s="1"/>
  <c r="V21" i="4" s="1"/>
  <c r="W21" i="4" s="1"/>
  <c r="X21" i="4" s="1"/>
  <c r="Y21" i="4" s="1"/>
  <c r="AA21" i="4" s="1"/>
  <c r="AB21" i="4" s="1"/>
  <c r="AC21" i="4" s="1"/>
  <c r="AD21" i="4" s="1"/>
  <c r="AE21" i="4" s="1"/>
  <c r="AF21" i="4" s="1"/>
  <c r="AG21" i="4" s="1"/>
  <c r="AI21" i="4" s="1"/>
  <c r="AJ21" i="4" s="1"/>
  <c r="AK21" i="4" s="1"/>
  <c r="AL21" i="4" s="1"/>
  <c r="AM21" i="4" s="1"/>
  <c r="AN21" i="4" s="1"/>
  <c r="AO21" i="4" s="1"/>
  <c r="AQ21" i="4" s="1"/>
  <c r="AR21" i="4" s="1"/>
  <c r="AT19" i="4"/>
  <c r="A19" i="4"/>
  <c r="C18" i="4" s="1"/>
  <c r="D18" i="4" s="1"/>
  <c r="E18" i="4" s="1"/>
  <c r="F18" i="4" s="1"/>
  <c r="G18" i="4" s="1"/>
  <c r="H18" i="4" s="1"/>
  <c r="I18" i="4" s="1"/>
  <c r="K18" i="4" s="1"/>
  <c r="L18" i="4" s="1"/>
  <c r="M18" i="4" s="1"/>
  <c r="N18" i="4" s="1"/>
  <c r="O18" i="4" s="1"/>
  <c r="P18" i="4" s="1"/>
  <c r="Q18" i="4" s="1"/>
  <c r="S18" i="4" s="1"/>
  <c r="T18" i="4" s="1"/>
  <c r="U18" i="4" s="1"/>
  <c r="V18" i="4" s="1"/>
  <c r="W18" i="4" s="1"/>
  <c r="X18" i="4" s="1"/>
  <c r="Y18" i="4" s="1"/>
  <c r="AA18" i="4" s="1"/>
  <c r="AB18" i="4" s="1"/>
  <c r="AC18" i="4" s="1"/>
  <c r="AD18" i="4" s="1"/>
  <c r="AE18" i="4" s="1"/>
  <c r="AF18" i="4" s="1"/>
  <c r="AG18" i="4" s="1"/>
  <c r="AI18" i="4" s="1"/>
  <c r="AJ18" i="4" s="1"/>
  <c r="AK18" i="4" s="1"/>
  <c r="AL18" i="4" s="1"/>
  <c r="AM18" i="4" s="1"/>
  <c r="AN18" i="4" s="1"/>
  <c r="AO18" i="4" s="1"/>
  <c r="AQ18" i="4" s="1"/>
  <c r="AR18" i="4" s="1"/>
  <c r="AT16" i="4"/>
  <c r="A16" i="4"/>
  <c r="AT13" i="4"/>
  <c r="A13" i="4"/>
  <c r="AT10" i="4"/>
  <c r="A10" i="4"/>
  <c r="AT7" i="4"/>
  <c r="A7" i="4"/>
  <c r="C6" i="4" s="1"/>
  <c r="D6" i="4" s="1"/>
  <c r="E6" i="4" s="1"/>
  <c r="F6" i="4" s="1"/>
  <c r="G6" i="4" s="1"/>
  <c r="H6" i="4" s="1"/>
  <c r="I6" i="4" s="1"/>
  <c r="K6" i="4" s="1"/>
  <c r="L6" i="4" s="1"/>
  <c r="M6" i="4" s="1"/>
  <c r="N6" i="4" s="1"/>
  <c r="O6" i="4" s="1"/>
  <c r="P6" i="4" s="1"/>
  <c r="Q6" i="4" s="1"/>
  <c r="S6" i="4" s="1"/>
  <c r="T6" i="4" s="1"/>
  <c r="U6" i="4" s="1"/>
  <c r="V6" i="4" s="1"/>
  <c r="W6" i="4" s="1"/>
  <c r="X6" i="4" s="1"/>
  <c r="Y6" i="4" s="1"/>
  <c r="AA6" i="4" s="1"/>
  <c r="AB6" i="4" s="1"/>
  <c r="AC6" i="4" s="1"/>
  <c r="AD6" i="4" s="1"/>
  <c r="AE6" i="4" s="1"/>
  <c r="AF6" i="4" s="1"/>
  <c r="AG6" i="4" s="1"/>
  <c r="AI6" i="4" s="1"/>
  <c r="AJ6" i="4" s="1"/>
  <c r="AK6" i="4" s="1"/>
  <c r="AL6" i="4" s="1"/>
  <c r="AM6" i="4" s="1"/>
  <c r="AN6" i="4" s="1"/>
  <c r="AO6" i="4" s="1"/>
  <c r="AQ6" i="4" s="1"/>
  <c r="AR6" i="4" s="1"/>
  <c r="AT4" i="4"/>
  <c r="A4" i="4"/>
  <c r="B1" i="4"/>
  <c r="C3" i="4" l="1"/>
  <c r="J40" i="4" a="1"/>
  <c r="R40" i="4" a="1"/>
  <c r="Z40" i="4" a="1"/>
  <c r="AH40" i="4" a="1"/>
  <c r="B37" i="4" a="1"/>
  <c r="AU37" i="4"/>
  <c r="C30" i="4"/>
  <c r="D30" i="4" s="1"/>
  <c r="E30" i="4" s="1"/>
  <c r="F30" i="4" s="1"/>
  <c r="G30" i="4" s="1"/>
  <c r="H30" i="4" s="1"/>
  <c r="I30" i="4" s="1"/>
  <c r="K30" i="4" s="1"/>
  <c r="L30" i="4" s="1"/>
  <c r="M30" i="4" s="1"/>
  <c r="N30" i="4" s="1"/>
  <c r="O30" i="4" s="1"/>
  <c r="P30" i="4" s="1"/>
  <c r="Q30" i="4" s="1"/>
  <c r="S30" i="4" s="1"/>
  <c r="T30" i="4" s="1"/>
  <c r="U30" i="4" s="1"/>
  <c r="V30" i="4" s="1"/>
  <c r="W30" i="4" s="1"/>
  <c r="X30" i="4" s="1"/>
  <c r="Y30" i="4" s="1"/>
  <c r="AA30" i="4" s="1"/>
  <c r="AB30" i="4" s="1"/>
  <c r="AC30" i="4" s="1"/>
  <c r="AD30" i="4" s="1"/>
  <c r="AE30" i="4" s="1"/>
  <c r="AF30" i="4" s="1"/>
  <c r="AG30" i="4" s="1"/>
  <c r="AI30" i="4" s="1"/>
  <c r="AJ30" i="4" s="1"/>
  <c r="AK30" i="4" s="1"/>
  <c r="AL30" i="4" s="1"/>
  <c r="AM30" i="4" s="1"/>
  <c r="AN30" i="4" s="1"/>
  <c r="AO30" i="4" s="1"/>
  <c r="AQ30" i="4" s="1"/>
  <c r="AR30" i="4" s="1"/>
  <c r="AU31" i="4"/>
  <c r="B31" i="4" a="1"/>
  <c r="B34" i="4" a="1"/>
  <c r="AU34" i="4"/>
  <c r="C27" i="4"/>
  <c r="D27" i="4" s="1"/>
  <c r="E27" i="4" s="1"/>
  <c r="F27" i="4" s="1"/>
  <c r="G27" i="4" s="1"/>
  <c r="H27" i="4" s="1"/>
  <c r="I27" i="4" s="1"/>
  <c r="K27" i="4" s="1"/>
  <c r="L27" i="4" s="1"/>
  <c r="M27" i="4" s="1"/>
  <c r="N27" i="4" s="1"/>
  <c r="O27" i="4" s="1"/>
  <c r="P27" i="4" s="1"/>
  <c r="Q27" i="4" s="1"/>
  <c r="S27" i="4" s="1"/>
  <c r="T27" i="4" s="1"/>
  <c r="U27" i="4" s="1"/>
  <c r="V27" i="4" s="1"/>
  <c r="W27" i="4" s="1"/>
  <c r="X27" i="4" s="1"/>
  <c r="Y27" i="4" s="1"/>
  <c r="AA27" i="4" s="1"/>
  <c r="AB27" i="4" s="1"/>
  <c r="AC27" i="4" s="1"/>
  <c r="AD27" i="4" s="1"/>
  <c r="AE27" i="4" s="1"/>
  <c r="AF27" i="4" s="1"/>
  <c r="AG27" i="4" s="1"/>
  <c r="AI27" i="4" s="1"/>
  <c r="AJ27" i="4" s="1"/>
  <c r="AK27" i="4" s="1"/>
  <c r="AL27" i="4" s="1"/>
  <c r="AM27" i="4" s="1"/>
  <c r="AN27" i="4" s="1"/>
  <c r="AO27" i="4" s="1"/>
  <c r="AQ27" i="4" s="1"/>
  <c r="AR27" i="4" s="1"/>
  <c r="B28" i="4" a="1"/>
  <c r="AU28" i="4"/>
  <c r="AU25" i="4"/>
  <c r="B25" i="4" a="1"/>
  <c r="C24" i="4"/>
  <c r="D24" i="4" s="1"/>
  <c r="E24" i="4" s="1"/>
  <c r="F24" i="4" s="1"/>
  <c r="G24" i="4" s="1"/>
  <c r="H24" i="4" s="1"/>
  <c r="I24" i="4" s="1"/>
  <c r="K24" i="4" s="1"/>
  <c r="L24" i="4" s="1"/>
  <c r="M24" i="4" s="1"/>
  <c r="N24" i="4" s="1"/>
  <c r="O24" i="4" s="1"/>
  <c r="P24" i="4" s="1"/>
  <c r="Q24" i="4" s="1"/>
  <c r="S24" i="4" s="1"/>
  <c r="T24" i="4" s="1"/>
  <c r="U24" i="4" s="1"/>
  <c r="V24" i="4" s="1"/>
  <c r="W24" i="4" s="1"/>
  <c r="X24" i="4" s="1"/>
  <c r="Y24" i="4" s="1"/>
  <c r="AA24" i="4" s="1"/>
  <c r="AB24" i="4" s="1"/>
  <c r="AC24" i="4" s="1"/>
  <c r="AD24" i="4" s="1"/>
  <c r="AE24" i="4" s="1"/>
  <c r="AF24" i="4" s="1"/>
  <c r="AG24" i="4" s="1"/>
  <c r="AI24" i="4" s="1"/>
  <c r="AJ24" i="4" s="1"/>
  <c r="AK24" i="4" s="1"/>
  <c r="AL24" i="4" s="1"/>
  <c r="AM24" i="4" s="1"/>
  <c r="AN24" i="4" s="1"/>
  <c r="AO24" i="4" s="1"/>
  <c r="AQ24" i="4" s="1"/>
  <c r="AR24" i="4" s="1"/>
  <c r="AU22" i="4"/>
  <c r="B22" i="4" a="1"/>
  <c r="AU19" i="4"/>
  <c r="B19" i="4" a="1"/>
  <c r="AU16" i="4"/>
  <c r="B16" i="4" a="1"/>
  <c r="C15" i="4"/>
  <c r="D15" i="4" s="1"/>
  <c r="E15" i="4" s="1"/>
  <c r="F15" i="4" s="1"/>
  <c r="G15" i="4" s="1"/>
  <c r="H15" i="4" s="1"/>
  <c r="I15" i="4" s="1"/>
  <c r="K15" i="4" s="1"/>
  <c r="L15" i="4" s="1"/>
  <c r="M15" i="4" s="1"/>
  <c r="N15" i="4" s="1"/>
  <c r="O15" i="4" s="1"/>
  <c r="P15" i="4" s="1"/>
  <c r="Q15" i="4" s="1"/>
  <c r="S15" i="4" s="1"/>
  <c r="T15" i="4" s="1"/>
  <c r="U15" i="4" s="1"/>
  <c r="V15" i="4" s="1"/>
  <c r="W15" i="4" s="1"/>
  <c r="X15" i="4" s="1"/>
  <c r="Y15" i="4" s="1"/>
  <c r="AA15" i="4" s="1"/>
  <c r="AB15" i="4" s="1"/>
  <c r="AC15" i="4" s="1"/>
  <c r="AD15" i="4" s="1"/>
  <c r="AE15" i="4" s="1"/>
  <c r="AF15" i="4" s="1"/>
  <c r="AG15" i="4" s="1"/>
  <c r="AI15" i="4" s="1"/>
  <c r="AJ15" i="4" s="1"/>
  <c r="AK15" i="4" s="1"/>
  <c r="AL15" i="4" s="1"/>
  <c r="AM15" i="4" s="1"/>
  <c r="AN15" i="4" s="1"/>
  <c r="AO15" i="4" s="1"/>
  <c r="AQ15" i="4" s="1"/>
  <c r="AR15" i="4" s="1"/>
  <c r="AU13" i="4"/>
  <c r="C12" i="4"/>
  <c r="D12" i="4" s="1"/>
  <c r="E12" i="4" s="1"/>
  <c r="F12" i="4" s="1"/>
  <c r="G12" i="4" s="1"/>
  <c r="H12" i="4" s="1"/>
  <c r="I12" i="4" s="1"/>
  <c r="K12" i="4" s="1"/>
  <c r="L12" i="4" s="1"/>
  <c r="M12" i="4" s="1"/>
  <c r="N12" i="4" s="1"/>
  <c r="O12" i="4" s="1"/>
  <c r="P12" i="4" s="1"/>
  <c r="Q12" i="4" s="1"/>
  <c r="S12" i="4" s="1"/>
  <c r="T12" i="4" s="1"/>
  <c r="U12" i="4" s="1"/>
  <c r="V12" i="4" s="1"/>
  <c r="W12" i="4" s="1"/>
  <c r="X12" i="4" s="1"/>
  <c r="Y12" i="4" s="1"/>
  <c r="AA12" i="4" s="1"/>
  <c r="AB12" i="4" s="1"/>
  <c r="AC12" i="4" s="1"/>
  <c r="AD12" i="4" s="1"/>
  <c r="AE12" i="4" s="1"/>
  <c r="AF12" i="4" s="1"/>
  <c r="AG12" i="4" s="1"/>
  <c r="AI12" i="4" s="1"/>
  <c r="AJ12" i="4" s="1"/>
  <c r="AK12" i="4" s="1"/>
  <c r="AL12" i="4" s="1"/>
  <c r="AM12" i="4" s="1"/>
  <c r="AN12" i="4" s="1"/>
  <c r="AO12" i="4" s="1"/>
  <c r="AQ12" i="4" s="1"/>
  <c r="AR12" i="4" s="1"/>
  <c r="B13" i="4" a="1"/>
  <c r="AU10" i="4"/>
  <c r="B10" i="4" a="1"/>
  <c r="C9" i="4"/>
  <c r="AU7" i="4"/>
  <c r="B7" i="4" a="1"/>
  <c r="B4" i="4" a="1"/>
  <c r="AU4" i="4"/>
  <c r="C2" i="4" l="1" a="1"/>
  <c r="D3" i="4"/>
  <c r="D40" i="4" a="1"/>
  <c r="D9" i="4"/>
  <c r="E9" i="4" s="1"/>
  <c r="F9" i="4" s="1"/>
  <c r="G9" i="4" s="1"/>
  <c r="H9" i="4" s="1"/>
  <c r="I9" i="4" s="1"/>
  <c r="K9" i="4" s="1"/>
  <c r="L9" i="4" s="1"/>
  <c r="M9" i="4" s="1"/>
  <c r="N9" i="4" s="1"/>
  <c r="O9" i="4" s="1"/>
  <c r="P9" i="4" s="1"/>
  <c r="Q9" i="4" s="1"/>
  <c r="S9" i="4" s="1"/>
  <c r="T9" i="4" s="1"/>
  <c r="U9" i="4" s="1"/>
  <c r="V9" i="4" s="1"/>
  <c r="W9" i="4" s="1"/>
  <c r="X9" i="4" s="1"/>
  <c r="Y9" i="4" s="1"/>
  <c r="AA9" i="4" s="1"/>
  <c r="AB9" i="4" s="1"/>
  <c r="AC9" i="4" s="1"/>
  <c r="AD9" i="4" s="1"/>
  <c r="AE9" i="4" s="1"/>
  <c r="AF9" i="4" s="1"/>
  <c r="AG9" i="4" s="1"/>
  <c r="AI9" i="4" s="1"/>
  <c r="AJ9" i="4" s="1"/>
  <c r="AK9" i="4" s="1"/>
  <c r="AL9" i="4" s="1"/>
  <c r="AM9" i="4" s="1"/>
  <c r="AN9" i="4" s="1"/>
  <c r="AO9" i="4" s="1"/>
  <c r="AQ9" i="4" s="1"/>
  <c r="AR9" i="4" s="1"/>
  <c r="C40" i="4" a="1"/>
  <c r="E3" i="4" l="1"/>
  <c r="E2" i="4" s="1" a="1"/>
  <c r="D2" i="4" a="1"/>
  <c r="E40" i="4" a="1"/>
  <c r="F3" i="4"/>
  <c r="F40" i="4" l="1" a="1"/>
  <c r="F2" i="4" a="1"/>
  <c r="G3" i="4"/>
  <c r="G40" i="4" l="1" a="1"/>
  <c r="H3" i="4"/>
  <c r="G2" i="4" a="1"/>
  <c r="H40" i="4" l="1" a="1"/>
  <c r="H2" i="4" a="1"/>
  <c r="I3" i="4"/>
  <c r="K3" i="4" s="1"/>
  <c r="K40" i="4" s="1" a="1"/>
  <c r="I2" i="4" l="1" a="1"/>
  <c r="I40" i="4" a="1"/>
  <c r="K2" i="4" a="1"/>
  <c r="L3" i="4"/>
  <c r="L40" i="4" l="1" a="1"/>
  <c r="M3" i="4"/>
  <c r="L2" i="4" a="1"/>
  <c r="M40" i="4" l="1" a="1"/>
  <c r="M2" i="4" a="1"/>
  <c r="N3" i="4"/>
  <c r="N40" i="4" l="1" a="1"/>
  <c r="O3" i="4"/>
  <c r="N2" i="4" a="1"/>
  <c r="O40" i="4" l="1" a="1"/>
  <c r="P3" i="4"/>
  <c r="O2" i="4" a="1"/>
  <c r="P40" i="4" l="1" a="1"/>
  <c r="P2" i="4" a="1"/>
  <c r="Q3" i="4"/>
  <c r="Q40" i="4" l="1" a="1"/>
  <c r="S3" i="4"/>
  <c r="Q2" i="4" a="1"/>
  <c r="S40" i="4" l="1" a="1"/>
  <c r="S2" i="4" a="1"/>
  <c r="T3" i="4"/>
  <c r="T40" i="4" l="1" a="1"/>
  <c r="U3" i="4"/>
  <c r="T2" i="4" a="1"/>
  <c r="U40" i="4" l="1" a="1"/>
  <c r="V3" i="4"/>
  <c r="U2" i="4" a="1"/>
  <c r="V40" i="4" l="1" a="1"/>
  <c r="V2" i="4" a="1"/>
  <c r="W3" i="4"/>
  <c r="W40" i="4" l="1" a="1"/>
  <c r="W2" i="4" a="1"/>
  <c r="X3" i="4"/>
  <c r="X40" i="4" l="1" a="1"/>
  <c r="Y3" i="4"/>
  <c r="X2" i="4" a="1"/>
  <c r="Y40" i="4" l="1" a="1"/>
  <c r="AA3" i="4"/>
  <c r="Y2" i="4" a="1"/>
  <c r="AA40" i="4" l="1" a="1"/>
  <c r="AA2" i="4" a="1"/>
  <c r="AB3" i="4"/>
  <c r="AB40" i="4" l="1" a="1"/>
  <c r="AB2" i="4" a="1"/>
  <c r="AC3" i="4"/>
  <c r="AC40" i="4" l="1" a="1"/>
  <c r="AD3" i="4"/>
  <c r="AC2" i="4" a="1"/>
  <c r="AD40" i="4" l="1" a="1"/>
  <c r="AE3" i="4"/>
  <c r="AD2" i="4" a="1"/>
  <c r="AE40" i="4" l="1" a="1"/>
  <c r="AE2" i="4" a="1"/>
  <c r="AF3" i="4"/>
  <c r="AF40" i="4" l="1" a="1"/>
  <c r="AG3" i="4"/>
  <c r="AF2" i="4" a="1"/>
  <c r="AG40" i="4" l="1" a="1"/>
  <c r="AI3" i="4"/>
  <c r="AG2" i="4" a="1"/>
  <c r="AI40" i="4" l="1" a="1"/>
  <c r="AI2" i="4" a="1"/>
  <c r="AJ3" i="4"/>
  <c r="AJ40" i="4" l="1" a="1"/>
  <c r="AK3" i="4"/>
  <c r="AJ2" i="4" a="1"/>
  <c r="AK40" i="4" l="1" a="1"/>
  <c r="AK2" i="4" a="1"/>
  <c r="AL3" i="4"/>
  <c r="AL40" i="4" l="1" a="1"/>
  <c r="AM3" i="4"/>
  <c r="AL2" i="4" a="1"/>
  <c r="AM40" i="4" l="1" a="1"/>
  <c r="AN3" i="4"/>
  <c r="AM2" i="4" a="1"/>
  <c r="AN40" i="4" l="1" a="1"/>
  <c r="AN2" i="4" a="1"/>
  <c r="AO3" i="4"/>
  <c r="AO40" i="4" l="1" a="1"/>
  <c r="AQ3" i="4"/>
  <c r="AO2" i="4" a="1"/>
  <c r="AV40" i="4" l="1" a="1"/>
  <c r="AR3" i="4"/>
  <c r="AQ2" i="4" a="1"/>
  <c r="AR2" i="4" l="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Vertex42.com</author>
  </authors>
  <commentList>
    <comment ref="AT3" authorId="0" shapeId="0" xr:uid="{02D7ECD1-23FA-455B-B8DC-715522C7A414}">
      <text>
        <r>
          <rPr>
            <b/>
            <sz val="9"/>
            <color indexed="81"/>
            <rFont val="Tahoma"/>
            <family val="2"/>
          </rPr>
          <t>Active Average:</t>
        </r>
        <r>
          <rPr>
            <sz val="9"/>
            <color indexed="81"/>
            <rFont val="Tahoma"/>
            <family val="2"/>
          </rPr>
          <t xml:space="preserve">
The default use of the AVERAGE function ignores blank values, so this is essential the average of only those days that have a number entered.</t>
        </r>
      </text>
    </comment>
    <comment ref="AU3" authorId="0" shapeId="0" xr:uid="{DB9D59E4-3AC8-4CB8-BF3E-36B90275EFE7}">
      <text>
        <r>
          <rPr>
            <b/>
            <sz val="9"/>
            <color indexed="81"/>
            <rFont val="Tahoma"/>
            <family val="2"/>
          </rPr>
          <t>Daily Average:</t>
        </r>
        <r>
          <rPr>
            <sz val="9"/>
            <color indexed="81"/>
            <rFont val="Tahoma"/>
            <family val="2"/>
          </rPr>
          <t xml:space="preserve">
This is the sum of the values divided by the number of days in the month. It is similar to AVERAGE except that it treats all blank values as 0.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<sst xmlns="http://schemas.openxmlformats.org/spreadsheetml/2006/main" count="81" uniqueCount="75">
  <si>
    <t>Year</t>
  </si>
  <si>
    <t>By Vertex42.com</t>
  </si>
  <si>
    <t>This spreadsheet, including all worksheets and associated content is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</si>
  <si>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</si>
  <si>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</si>
  <si>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r>
      <t>Step 1:</t>
    </r>
    <r>
      <rPr>
        <b/>
        <sz val="12"/>
        <color theme="1" tint="0.34998626667073579"/>
        <rFont val="Arial"/>
        <family val="2"/>
        <scheme val="minor"/>
      </rPr>
      <t xml:space="preserve"> Enter the Year and Start Month</t>
    </r>
  </si>
  <si>
    <t>Start Month</t>
  </si>
  <si>
    <r>
      <t>Step 2:</t>
    </r>
    <r>
      <rPr>
        <b/>
        <sz val="12"/>
        <color theme="1" tint="0.34998626667073579"/>
        <rFont val="Arial"/>
        <family val="2"/>
        <scheme val="minor"/>
      </rPr>
      <t xml:space="preserve"> Choose the Start Day</t>
    </r>
  </si>
  <si>
    <t>Start Day of Week</t>
  </si>
  <si>
    <t>Su</t>
  </si>
  <si>
    <t>Tu</t>
  </si>
  <si>
    <t>Th</t>
  </si>
  <si>
    <t>Sa</t>
  </si>
  <si>
    <t>JANUARY</t>
  </si>
  <si>
    <t>0000011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</si>
  <si>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</si>
  <si>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</si>
  <si>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</si>
  <si>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</si>
  <si>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</si>
  <si>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</si>
  <si>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</si>
  <si>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</si>
  <si>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</si>
  <si>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</si>
  <si>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</si>
  <si>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Months</t>
  </si>
  <si>
    <t>Weekdays</t>
  </si>
  <si>
    <t>W</t>
  </si>
  <si>
    <t>F</t>
  </si>
  <si>
    <t>M</t>
  </si>
  <si>
    <t>https://www.vertex42.com/licensing/EULA_privateuse.html</t>
  </si>
  <si>
    <t>License Agreement</t>
  </si>
  <si>
    <t>Go to Page Layout &gt; Themes</t>
  </si>
  <si>
    <r>
      <t>Step 4:</t>
    </r>
    <r>
      <rPr>
        <b/>
        <sz val="12"/>
        <color theme="1" tint="0.34998626667073579"/>
        <rFont val="Arial"/>
        <family val="2"/>
        <scheme val="minor"/>
      </rPr>
      <t xml:space="preserve"> Customize the Theme Colors / Fonts</t>
    </r>
  </si>
  <si>
    <r>
      <t>Step 5:</t>
    </r>
    <r>
      <rPr>
        <b/>
        <sz val="12"/>
        <color theme="1" tint="0.34998626667073579"/>
        <rFont val="Arial"/>
        <family val="2"/>
        <scheme val="minor"/>
      </rPr>
      <t xml:space="preserve"> Print to Paper or PDF</t>
    </r>
  </si>
  <si>
    <t>Weekend</t>
  </si>
  <si>
    <r>
      <t>Step 3:</t>
    </r>
    <r>
      <rPr>
        <b/>
        <sz val="12"/>
        <color theme="1" tint="0.34998626667073579"/>
        <rFont val="Arial"/>
        <family val="2"/>
        <scheme val="minor"/>
      </rPr>
      <t xml:space="preserve"> Define the Weekend String</t>
    </r>
  </si>
  <si>
    <t>► More Calendar Templates</t>
  </si>
  <si>
    <t>© 2026 Vertex42. Free to print.</t>
  </si>
  <si>
    <t>© 2026 Vertex42 LLC</t>
  </si>
  <si>
    <r>
      <t>Step 6:</t>
    </r>
    <r>
      <rPr>
        <b/>
        <sz val="12"/>
        <color theme="1" tint="0.34998626667073579"/>
        <rFont val="Arial"/>
        <family val="2"/>
        <scheme val="minor"/>
      </rPr>
      <t xml:space="preserve"> Define the Color Scale</t>
    </r>
  </si>
  <si>
    <t>Min</t>
  </si>
  <si>
    <t>Max</t>
  </si>
  <si>
    <r>
      <rPr>
        <b/>
        <sz val="36"/>
        <color theme="5" tint="-0.249977111117893"/>
        <rFont val="Arial"/>
        <family val="2"/>
        <scheme val="major"/>
      </rPr>
      <t xml:space="preserve">HABIT </t>
    </r>
    <r>
      <rPr>
        <sz val="36"/>
        <color theme="5" tint="-0.249977111117893"/>
        <rFont val="Arial"/>
        <family val="2"/>
        <scheme val="major"/>
      </rPr>
      <t>TRACKER</t>
    </r>
  </si>
  <si>
    <t>1=Sun, 2=Mon, …</t>
  </si>
  <si>
    <t>1=Jan, 2=Feb, …</t>
  </si>
  <si>
    <t>Hide this Column</t>
  </si>
  <si>
    <t>Active</t>
  </si>
  <si>
    <t>Daily</t>
  </si>
  <si>
    <t>Blanks = 0</t>
  </si>
  <si>
    <t>Not Including Blanks</t>
  </si>
  <si>
    <t>😡</t>
  </si>
  <si>
    <t>😞</t>
  </si>
  <si>
    <t>🙁</t>
  </si>
  <si>
    <t>😐</t>
  </si>
  <si>
    <t>🙂</t>
  </si>
  <si>
    <t>😄</t>
  </si>
  <si>
    <t>🤩</t>
  </si>
  <si>
    <t>Longest</t>
  </si>
  <si>
    <t>🔥Streak</t>
  </si>
  <si>
    <t>Days in a row &gt; 0</t>
  </si>
  <si>
    <r>
      <t>Step 7:</t>
    </r>
    <r>
      <rPr>
        <b/>
        <sz val="12"/>
        <color theme="1" tint="0.34998626667073579"/>
        <rFont val="Arial"/>
        <family val="2"/>
        <scheme val="minor"/>
      </rPr>
      <t xml:space="preserve"> Customize the Mood Scale</t>
    </r>
  </si>
  <si>
    <t>Active Average:</t>
  </si>
  <si>
    <t>Daily Average:</t>
  </si>
  <si>
    <t>Yearly Habit Tracker with Heat Map</t>
  </si>
  <si>
    <t>Do not delete this worksheet</t>
  </si>
  <si>
    <t>https://www.vertex42.com/templates/habit-tracker.html</t>
  </si>
  <si>
    <t>.</t>
  </si>
  <si>
    <t>(Spanning Months, also)</t>
  </si>
  <si>
    <t>Clearing the Data</t>
  </si>
  <si>
    <r>
      <t xml:space="preserve">Go to the Name Box (or press Ctrl+G) and select </t>
    </r>
    <r>
      <rPr>
        <b/>
        <sz val="10"/>
        <color theme="1" tint="0.249977111117893"/>
        <rFont val="Arial"/>
        <family val="2"/>
        <scheme val="minor"/>
      </rPr>
      <t>data_cells</t>
    </r>
    <r>
      <rPr>
        <sz val="10"/>
        <color theme="1" tint="0.249977111117893"/>
        <rFont val="Arial"/>
        <family val="2"/>
        <scheme val="minor"/>
      </rPr>
      <t>, then press Delete</t>
    </r>
  </si>
  <si>
    <r>
      <t xml:space="preserve">Go to the Name Box (or press Ctrl+G) and select </t>
    </r>
    <r>
      <rPr>
        <b/>
        <sz val="10"/>
        <color theme="1" tint="0.249977111117893"/>
        <rFont val="Arial"/>
        <family val="2"/>
        <scheme val="minor"/>
      </rPr>
      <t>mood_cells</t>
    </r>
    <r>
      <rPr>
        <sz val="10"/>
        <color theme="1" tint="0.249977111117893"/>
        <rFont val="Arial"/>
        <family val="2"/>
        <scheme val="minor"/>
      </rPr>
      <t>, then press Delete</t>
    </r>
  </si>
  <si>
    <t>Avg</t>
  </si>
  <si>
    <t>Longest 🔥Streak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</si>
</sst>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0.0"/>
  </numFmts>
  <fonts count="46" x14ac:knownFonts="1">
    <font>
      <sz val="10"/>
      <name val="Arial"/>
    </font>
    <font>
      <sz val="8"/>
      <name val="Arial"/>
      <family val="2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sz val="16"/>
      <name val="Arial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u/>
      <sz val="10"/>
      <color indexed="12"/>
      <name val="Arial"/>
      <family val="2"/>
    </font>
    <font>
      <b/>
      <sz val="12"/>
      <color theme="4" tint="-0.249977111117893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1" tint="0.249977111117893"/>
      <name val="Arial"/>
      <family val="2"/>
      <scheme val="minor"/>
    </font>
    <font>
      <b/>
      <sz val="10"/>
      <color theme="4"/>
      <name val="Arial"/>
      <family val="2"/>
      <scheme val="minor"/>
    </font>
    <font>
      <b/>
      <sz val="11"/>
      <name val="Arial"/>
      <family val="2"/>
      <scheme val="minor"/>
    </font>
    <font>
      <sz val="12"/>
      <color theme="1"/>
      <name val="Arial"/>
      <family val="2"/>
    </font>
    <font>
      <sz val="8"/>
      <color theme="0" tint="-0.34998626667073579"/>
      <name val="Arial"/>
      <family val="2"/>
    </font>
    <font>
      <sz val="10"/>
      <color theme="0" tint="-0.499984740745262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sz val="9"/>
      <color theme="0" tint="-0.499984740745262"/>
      <name val="Arial"/>
      <family val="2"/>
      <scheme val="minor"/>
    </font>
    <font>
      <sz val="11"/>
      <name val="Arial"/>
      <family val="2"/>
      <scheme val="minor"/>
    </font>
    <font>
      <b/>
      <sz val="36"/>
      <color theme="4"/>
      <name val="Arial"/>
      <family val="2"/>
      <scheme val="major"/>
    </font>
    <font>
      <sz val="12"/>
      <name val="Arial"/>
      <family val="2"/>
      <scheme val="minor"/>
    </font>
    <font>
      <b/>
      <sz val="36"/>
      <color theme="4" tint="-0.249977111117893"/>
      <name val="Arial"/>
      <family val="2"/>
      <scheme val="major"/>
    </font>
    <font>
      <sz val="36"/>
      <color theme="5" tint="-0.249977111117893"/>
      <name val="Arial"/>
      <family val="2"/>
      <scheme val="major"/>
    </font>
    <font>
      <b/>
      <sz val="36"/>
      <color theme="5" tint="-0.249977111117893"/>
      <name val="Arial"/>
      <family val="2"/>
      <scheme val="major"/>
    </font>
    <font>
      <i/>
      <sz val="9"/>
      <name val="Arial"/>
      <family val="2"/>
      <scheme val="minor"/>
    </font>
    <font>
      <sz val="14"/>
      <name val="Arial"/>
      <family val="2"/>
      <scheme val="minor"/>
    </font>
    <font>
      <sz val="36"/>
      <name val="Arial"/>
      <family val="2"/>
      <scheme val="minor"/>
    </font>
    <font>
      <b/>
      <sz val="36"/>
      <color theme="0" tint="-0.34998626667073579"/>
      <name val="Arial"/>
      <family val="2"/>
      <scheme val="major"/>
    </font>
    <font>
      <sz val="10"/>
      <color theme="4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i/>
      <sz val="8"/>
      <name val="Arial"/>
      <family val="2"/>
      <scheme val="minor"/>
    </font>
    <font>
      <sz val="12"/>
      <color theme="0" tint="-0.499984740745262"/>
      <name val="Arial"/>
      <family val="2"/>
      <scheme val="minor"/>
    </font>
    <font>
      <sz val="8"/>
      <name val="Arial"/>
      <family val="2"/>
      <scheme val="minor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theme="1" tint="0.499984740745262"/>
      <name val="Arial"/>
      <family val="2"/>
      <scheme val="minor"/>
    </font>
    <font>
      <b/>
      <sz val="11"/>
      <color rgb="FFFF6600"/>
      <name val="Arial"/>
      <family val="2"/>
      <scheme val="minor"/>
    </font>
    <font>
      <b/>
      <sz val="10"/>
      <color theme="1" tint="0.249977111117893"/>
      <name val="Arial"/>
      <family val="2"/>
      <scheme val="minor"/>
    </font>
    <font>
      <sz val="8"/>
      <color rgb="FF101010"/>
      <name val="Arial"/>
      <family val="2"/>
      <scheme val="minor"/>
    </font>
    <font>
      <sz val="10"/>
      <color rgb="FF10101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464AB"/>
        <bgColor indexed="64"/>
      </patternFill>
    </fill>
    <fill>
      <patternFill patternType="solid">
        <fgColor rgb="FFFFEBDD"/>
        <bgColor indexed="64"/>
      </patternFill>
    </fill>
  </fills>
  <borders count="7">
    <border>
      <left/>
      <right/>
      <top/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/>
      <right/>
      <top/>
      <bottom style="thin">
        <color rgb="FF3464AB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72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9" fillId="0" borderId="0" xfId="0" applyFont="1"/>
    <xf numFmtId="0" fontId="5" fillId="0" borderId="0" xfId="0" applyFont="1" applyAlignment="1">
      <alignment vertical="center"/>
    </xf>
    <xf numFmtId="0" fontId="24" fillId="0" borderId="0" xfId="0" applyFont="1" applyAlignment="1">
      <alignment horizontal="right"/>
    </xf>
    <xf numFmtId="14" fontId="20" fillId="0" borderId="0" xfId="0" applyNumberFormat="1" applyFont="1" applyAlignment="1">
      <alignment horizontal="right"/>
    </xf>
    <xf numFmtId="0" fontId="24" fillId="0" borderId="0" xfId="0" applyFont="1" applyAlignment="1">
      <alignment horizontal="right" vertical="center"/>
    </xf>
    <xf numFmtId="0" fontId="18" fillId="0" borderId="0" xfId="0" applyFont="1"/>
    <xf numFmtId="0" fontId="2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4" fontId="15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28" fillId="0" borderId="0" xfId="0" applyFont="1" applyAlignment="1">
      <alignment vertical="top"/>
    </xf>
    <xf numFmtId="164" fontId="21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30" fillId="0" borderId="0" xfId="0" applyFont="1"/>
    <xf numFmtId="0" fontId="31" fillId="0" borderId="0" xfId="0" applyFont="1" applyAlignment="1">
      <alignment vertical="center"/>
    </xf>
    <xf numFmtId="14" fontId="32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3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5" fontId="29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35" fillId="0" borderId="0" xfId="0" applyFont="1"/>
    <xf numFmtId="0" fontId="24" fillId="0" borderId="0" xfId="0" applyFont="1"/>
    <xf numFmtId="49" fontId="16" fillId="3" borderId="2" xfId="0" quotePrefix="1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6" fillId="0" borderId="0" xfId="0" applyFont="1" applyAlignment="1">
      <alignment horizontal="center" vertical="center"/>
    </xf>
    <xf numFmtId="0" fontId="10" fillId="0" borderId="0" xfId="1" applyAlignment="1" applyProtection="1"/>
    <xf numFmtId="0" fontId="10" fillId="0" borderId="0" xfId="1" applyAlignment="1" applyProtection="1">
      <alignment horizontal="left" vertical="center"/>
    </xf>
    <xf numFmtId="0" fontId="37" fillId="5" borderId="6" xfId="2" applyFont="1" applyFill="1" applyBorder="1" applyAlignment="1">
      <alignment horizontal="left" vertical="center" indent="1"/>
    </xf>
    <xf numFmtId="0" fontId="37" fillId="5" borderId="6" xfId="2" applyFont="1" applyFill="1" applyBorder="1" applyAlignment="1">
      <alignment horizontal="left" vertical="center"/>
    </xf>
    <xf numFmtId="0" fontId="38" fillId="5" borderId="6" xfId="2" applyFont="1" applyFill="1" applyBorder="1" applyAlignment="1">
      <alignment vertical="center"/>
    </xf>
    <xf numFmtId="0" fontId="22" fillId="0" borderId="0" xfId="2"/>
    <xf numFmtId="0" fontId="5" fillId="3" borderId="0" xfId="2" applyFont="1" applyFill="1"/>
    <xf numFmtId="0" fontId="6" fillId="3" borderId="0" xfId="2" applyFont="1" applyFill="1" applyAlignment="1">
      <alignment horizontal="left" wrapText="1" indent="1"/>
    </xf>
    <xf numFmtId="0" fontId="7" fillId="3" borderId="0" xfId="2" applyFont="1" applyFill="1"/>
    <xf numFmtId="0" fontId="6" fillId="3" borderId="0" xfId="2" applyFont="1" applyFill="1"/>
    <xf numFmtId="0" fontId="10" fillId="3" borderId="0" xfId="1" applyFill="1" applyAlignment="1" applyProtection="1">
      <alignment horizontal="left" wrapText="1"/>
    </xf>
    <xf numFmtId="0" fontId="6" fillId="3" borderId="0" xfId="2" applyFont="1" applyFill="1" applyAlignment="1">
      <alignment horizontal="left" wrapText="1"/>
    </xf>
    <xf numFmtId="0" fontId="8" fillId="3" borderId="0" xfId="2" applyFont="1" applyFill="1" applyAlignment="1">
      <alignment horizontal="left" wrapText="1"/>
    </xf>
    <xf numFmtId="0" fontId="9" fillId="3" borderId="0" xfId="2" applyFont="1" applyFill="1" applyAlignment="1">
      <alignment horizontal="left" wrapText="1"/>
    </xf>
    <xf numFmtId="0" fontId="6" fillId="3" borderId="0" xfId="2" applyFont="1" applyFill="1" applyAlignment="1">
      <alignment horizontal="left"/>
    </xf>
    <xf numFmtId="0" fontId="17" fillId="3" borderId="0" xfId="2" applyFont="1" applyFill="1" applyAlignment="1">
      <alignment horizontal="left" wrapText="1"/>
    </xf>
    <xf numFmtId="0" fontId="5" fillId="0" borderId="0" xfId="2" applyFont="1"/>
    <xf numFmtId="0" fontId="34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right" vertical="center"/>
    </xf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29" fillId="6" borderId="0" xfId="0" applyFont="1" applyFill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0" fontId="31" fillId="0" borderId="0" xfId="0" applyFont="1" applyAlignment="1">
      <alignment horizontal="center" vertical="center"/>
    </xf>
  </cellXfs>
  <cellStyles count="3">
    <cellStyle name="Hyperlink" xfId="1" builtinId="8" customBuiltin="1"/>
    <cellStyle name="Normal" xfId="0" builtinId="0"/>
    <cellStyle name="Normal 2" xfId="2" xr:uid="{1C0D85D3-5445-4388-93CF-8BF1B66B7B13}"/>
  </cellStyles>
  <dxfs count="8">
    <dxf>
      <fill>
        <patternFill>
          <bgColor theme="0" tint="-4.9989318521683403E-2"/>
        </patternFill>
      </fill>
      <border>
        <vertical/>
        <horizontal/>
      </border>
    </dxf>
    <dxf>
      <border>
        <right style="thin">
          <color theme="4" tint="-0.24994659260841701"/>
        </right>
        <vertical/>
        <horizontal/>
      </border>
    </dxf>
    <dxf>
      <font>
        <color theme="4" tint="-0.24994659260841701"/>
      </font>
    </dxf>
    <dxf>
      <border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/>
        <horizontal/>
      </border>
    </dxf>
    <dxf>
      <fill>
        <patternFill>
          <bgColor theme="0" tint="-4.9989318521683403E-2"/>
        </patternFill>
      </fill>
    </dxf>
    <dxf>
      <font>
        <color theme="4"/>
      </font>
    </dxf>
    <dxf>
      <font>
        <color theme="0" tint="-4.9989318521683403E-2"/>
      </font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FFEBDD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vertex42.com/calendars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49</xdr:col>
      <xdr:colOff>38100</xdr:colOff>
      <xdr:row>0</xdr:row>
      <xdr:rowOff>247650</xdr:rowOff>
    </xdr:from>
    <xdr:to>
      <xdr:col>50</xdr:col>
      <xdr:colOff>1362074</xdr:colOff>
      <xdr:row>0</xdr:row>
      <xdr:rowOff>676275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6BE143-5405-426E-8E8F-D072D012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06525" y="247650"/>
          <a:ext cx="1904999" cy="42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89281-D7F7-46A6-938F-EB42309A9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Vertex42">
  <a:themeElements>
    <a:clrScheme name="V42 Calendar Ink Sav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99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A854028-7E2C-46B6-B7BF-62A0E53EB4CE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ertex42.com/templates/habit-tracker.html" TargetMode="External"/><Relationship Id="rId1" Type="http://schemas.openxmlformats.org/officeDocument/2006/relationships/hyperlink" Target="https://www.vertex42.com/calendars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ertex42.com/templates/habit-tracker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3.png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68C24-953F-4ECF-8882-3184E36BB743}">
  <sheetPr>
    <pageSetUpPr fitToPage="1"/>
  </sheetPr>
  <dimension ref="A1:BC67"/>
  <sheetViews>
    <sheetView showGridLines="0" tabSelected="1" showRuler="0" topLeftCell="B1" zoomScaleNormal="100" zoomScalePageLayoutView="90" workbookViewId="0">
      <selection activeCell="B1" sqref="B1:H1"/>
    </sheetView>
  </sheetViews>
  <sheetFormatPr defaultColWidth="9.140625" defaultRowHeight="15" x14ac:dyDescent="0.2"/>
  <cols>
    <col min="1" max="1" width="9.42578125" style="11" hidden="1" customWidth="1"/>
    <col min="2" max="2" width="16.28515625" style="16" customWidth="1"/>
    <col min="3" max="9" width="3.85546875" style="14" customWidth="1"/>
    <col min="10" max="10" width="1" style="1" customWidth="1"/>
    <col min="11" max="17" width="3.85546875" style="14" customWidth="1"/>
    <col min="18" max="18" width="1" style="1" customWidth="1"/>
    <col min="19" max="25" width="3.85546875" style="14" customWidth="1"/>
    <col min="26" max="26" width="1" style="1" customWidth="1"/>
    <col min="27" max="33" width="3.85546875" style="14" customWidth="1"/>
    <col min="34" max="34" width="1" style="1" customWidth="1"/>
    <col min="35" max="41" width="3.85546875" style="14" customWidth="1"/>
    <col min="42" max="42" width="1" style="1" customWidth="1"/>
    <col min="43" max="44" width="3.85546875" style="14" customWidth="1"/>
    <col min="45" max="45" width="5.85546875" style="1" customWidth="1"/>
    <col min="46" max="47" width="9.28515625" style="1" customWidth="1"/>
    <col min="48" max="48" width="12.5703125" style="1" customWidth="1"/>
    <col min="49" max="49" width="10.28515625" style="1" customWidth="1"/>
    <col min="50" max="50" width="8.7109375" style="1" customWidth="1"/>
    <col min="51" max="51" width="21.28515625" style="1" customWidth="1"/>
    <col min="52" max="52" width="12.28515625" style="1" customWidth="1"/>
    <col min="53" max="53" width="9.140625" style="1"/>
    <col min="54" max="54" width="12.7109375" style="1" customWidth="1"/>
    <col min="55" max="55" width="3.140625" style="1" customWidth="1"/>
    <col min="56" max="16384" width="9.140625" style="1"/>
  </cols>
  <sheetData>
    <row r="1" spans="1:53" s="2" customFormat="1" ht="70.5" customHeight="1" x14ac:dyDescent="0.55000000000000004">
      <c r="A1" s="30" t="s">
        <v>47</v>
      </c>
      <c r="B1" s="70" t="str">
        <f>IF($AZ$9=1,AZ8,AZ8&amp;"-"&amp;AZ8+1)</f>
        <v>2026-2027</v>
      </c>
      <c r="C1" s="70"/>
      <c r="D1" s="70"/>
      <c r="E1" s="70"/>
      <c r="F1" s="70"/>
      <c r="G1" s="70"/>
      <c r="H1" s="70"/>
      <c r="I1" s="23" t="s">
        <v>44</v>
      </c>
      <c r="J1" s="28"/>
      <c r="K1" s="20"/>
      <c r="L1" s="20"/>
      <c r="M1" s="20"/>
      <c r="N1" s="20"/>
      <c r="O1" s="20"/>
      <c r="P1" s="20"/>
      <c r="Q1" s="20"/>
      <c r="R1" s="28"/>
      <c r="S1" s="20"/>
      <c r="T1" s="20"/>
      <c r="U1" s="20"/>
      <c r="V1" s="28"/>
      <c r="W1" s="29"/>
      <c r="X1" s="29"/>
      <c r="Y1" s="29"/>
      <c r="Z1" s="28"/>
      <c r="AA1" s="29"/>
      <c r="AB1" s="71" t="e" vm="1">
        <v>#VALUE!</v>
      </c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X1" s="4"/>
    </row>
    <row r="2" spans="1:53" ht="15.75" x14ac:dyDescent="0.25">
      <c r="A2" s="10"/>
      <c r="B2" s="17"/>
      <c r="C2" s="32" t="str" cm="1">
        <f t="array" ref="C2">INDEX($AY$59:$AY$65,WEEKDAY(C3,1))</f>
        <v>Su</v>
      </c>
      <c r="D2" s="32" t="str" cm="1">
        <f t="array" ref="D2">INDEX($AY$59:$AY$65,WEEKDAY(D3,1))</f>
        <v>M</v>
      </c>
      <c r="E2" s="32" t="str" cm="1">
        <f t="array" ref="E2">INDEX($AY$59:$AY$65,WEEKDAY(E3,1))</f>
        <v>Tu</v>
      </c>
      <c r="F2" s="32" t="str" cm="1">
        <f t="array" ref="F2">INDEX($AY$59:$AY$65,WEEKDAY(F3,1))</f>
        <v>W</v>
      </c>
      <c r="G2" s="32" t="str" cm="1">
        <f t="array" ref="G2">INDEX($AY$59:$AY$65,WEEKDAY(G3,1))</f>
        <v>Th</v>
      </c>
      <c r="H2" s="32" t="str" cm="1">
        <f t="array" ref="H2">INDEX($AY$59:$AY$65,WEEKDAY(H3,1))</f>
        <v>F</v>
      </c>
      <c r="I2" s="32" t="str" cm="1">
        <f t="array" ref="I2">INDEX($AY$59:$AY$65,WEEKDAY(I3,1))</f>
        <v>Sa</v>
      </c>
      <c r="K2" s="32" t="str" cm="1">
        <f t="array" ref="K2">INDEX($AY$59:$AY$65,WEEKDAY(K3,1))</f>
        <v>Su</v>
      </c>
      <c r="L2" s="32" t="str" cm="1">
        <f t="array" ref="L2">INDEX($AY$59:$AY$65,WEEKDAY(L3,1))</f>
        <v>M</v>
      </c>
      <c r="M2" s="32" t="str" cm="1">
        <f t="array" ref="M2">INDEX($AY$59:$AY$65,WEEKDAY(M3,1))</f>
        <v>Tu</v>
      </c>
      <c r="N2" s="32" t="str" cm="1">
        <f t="array" ref="N2">INDEX($AY$59:$AY$65,WEEKDAY(N3,1))</f>
        <v>W</v>
      </c>
      <c r="O2" s="32" t="str" cm="1">
        <f t="array" ref="O2">INDEX($AY$59:$AY$65,WEEKDAY(O3,1))</f>
        <v>Th</v>
      </c>
      <c r="P2" s="32" t="str" cm="1">
        <f t="array" ref="P2">INDEX($AY$59:$AY$65,WEEKDAY(P3,1))</f>
        <v>F</v>
      </c>
      <c r="Q2" s="32" t="str" cm="1">
        <f t="array" ref="Q2">INDEX($AY$59:$AY$65,WEEKDAY(Q3,1))</f>
        <v>Sa</v>
      </c>
      <c r="S2" s="32" t="str" cm="1">
        <f t="array" ref="S2">INDEX($AY$59:$AY$65,WEEKDAY(S3,1))</f>
        <v>Su</v>
      </c>
      <c r="T2" s="32" t="str" cm="1">
        <f t="array" ref="T2">INDEX($AY$59:$AY$65,WEEKDAY(T3,1))</f>
        <v>M</v>
      </c>
      <c r="U2" s="32" t="str" cm="1">
        <f t="array" ref="U2">INDEX($AY$59:$AY$65,WEEKDAY(U3,1))</f>
        <v>Tu</v>
      </c>
      <c r="V2" s="32" t="str" cm="1">
        <f t="array" ref="V2">INDEX($AY$59:$AY$65,WEEKDAY(V3,1))</f>
        <v>W</v>
      </c>
      <c r="W2" s="32" t="str" cm="1">
        <f t="array" ref="W2">INDEX($AY$59:$AY$65,WEEKDAY(W3,1))</f>
        <v>Th</v>
      </c>
      <c r="X2" s="32" t="str" cm="1">
        <f t="array" ref="X2">INDEX($AY$59:$AY$65,WEEKDAY(X3,1))</f>
        <v>F</v>
      </c>
      <c r="Y2" s="32" t="str" cm="1">
        <f t="array" ref="Y2">INDEX($AY$59:$AY$65,WEEKDAY(Y3,1))</f>
        <v>Sa</v>
      </c>
      <c r="AA2" s="32" t="str" cm="1">
        <f t="array" ref="AA2">INDEX($AY$59:$AY$65,WEEKDAY(AA3,1))</f>
        <v>Su</v>
      </c>
      <c r="AB2" s="32" t="str" cm="1">
        <f t="array" ref="AB2">INDEX($AY$59:$AY$65,WEEKDAY(AB3,1))</f>
        <v>M</v>
      </c>
      <c r="AC2" s="32" t="str" cm="1">
        <f t="array" ref="AC2">INDEX($AY$59:$AY$65,WEEKDAY(AC3,1))</f>
        <v>Tu</v>
      </c>
      <c r="AD2" s="32" t="str" cm="1">
        <f t="array" ref="AD2">INDEX($AY$59:$AY$65,WEEKDAY(AD3,1))</f>
        <v>W</v>
      </c>
      <c r="AE2" s="32" t="str" cm="1">
        <f t="array" ref="AE2">INDEX($AY$59:$AY$65,WEEKDAY(AE3,1))</f>
        <v>Th</v>
      </c>
      <c r="AF2" s="32" t="str" cm="1">
        <f t="array" ref="AF2">INDEX($AY$59:$AY$65,WEEKDAY(AF3,1))</f>
        <v>F</v>
      </c>
      <c r="AG2" s="32" t="str" cm="1">
        <f t="array" ref="AG2">INDEX($AY$59:$AY$65,WEEKDAY(AG3,1))</f>
        <v>Sa</v>
      </c>
      <c r="AI2" s="32" t="str" cm="1">
        <f t="array" ref="AI2">INDEX($AY$59:$AY$65,WEEKDAY(AI3,1))</f>
        <v>Su</v>
      </c>
      <c r="AJ2" s="32" t="str" cm="1">
        <f t="array" ref="AJ2">INDEX($AY$59:$AY$65,WEEKDAY(AJ3,1))</f>
        <v>M</v>
      </c>
      <c r="AK2" s="32" t="str" cm="1">
        <f t="array" ref="AK2">INDEX($AY$59:$AY$65,WEEKDAY(AK3,1))</f>
        <v>Tu</v>
      </c>
      <c r="AL2" s="32" t="str" cm="1">
        <f t="array" ref="AL2">INDEX($AY$59:$AY$65,WEEKDAY(AL3,1))</f>
        <v>W</v>
      </c>
      <c r="AM2" s="32" t="str" cm="1">
        <f t="array" ref="AM2">INDEX($AY$59:$AY$65,WEEKDAY(AM3,1))</f>
        <v>Th</v>
      </c>
      <c r="AN2" s="32" t="str" cm="1">
        <f t="array" ref="AN2">INDEX($AY$59:$AY$65,WEEKDAY(AN3,1))</f>
        <v>F</v>
      </c>
      <c r="AO2" s="32" t="str" cm="1">
        <f t="array" ref="AO2">INDEX($AY$59:$AY$65,WEEKDAY(AO3,1))</f>
        <v>Sa</v>
      </c>
      <c r="AQ2" s="32" t="str" cm="1">
        <f t="array" ref="AQ2">INDEX($AY$59:$AY$65,WEEKDAY(AQ3,1))</f>
        <v>Su</v>
      </c>
      <c r="AR2" s="32" t="str" cm="1">
        <f t="array" ref="AR2">INDEX($AY$59:$AY$65,WEEKDAY(AR3,1))</f>
        <v>M</v>
      </c>
      <c r="AT2" s="33" t="s">
        <v>48</v>
      </c>
      <c r="AU2" s="33" t="s">
        <v>49</v>
      </c>
      <c r="AV2" s="65" t="s">
        <v>59</v>
      </c>
      <c r="AX2" s="45" t="s">
        <v>65</v>
      </c>
    </row>
    <row r="3" spans="1:53" x14ac:dyDescent="0.25">
      <c r="B3"/>
      <c r="C3" s="26">
        <f>$A4-(WEEKDAY($A4,1)-($AZ$14-1))-IF((WEEKDAY($A4,1)-($AZ$14-1))&lt;=0,7,0)+1</f>
        <v>46110</v>
      </c>
      <c r="D3" s="26">
        <f>C3+1</f>
        <v>46111</v>
      </c>
      <c r="E3" s="26">
        <f t="shared" ref="E3:AR3" si="0">D3+1</f>
        <v>46112</v>
      </c>
      <c r="F3" s="26">
        <f t="shared" si="0"/>
        <v>46113</v>
      </c>
      <c r="G3" s="26">
        <f t="shared" si="0"/>
        <v>46114</v>
      </c>
      <c r="H3" s="26">
        <f t="shared" si="0"/>
        <v>46115</v>
      </c>
      <c r="I3" s="26">
        <f t="shared" si="0"/>
        <v>46116</v>
      </c>
      <c r="J3" s="14" t="s">
        <v>68</v>
      </c>
      <c r="K3" s="26">
        <f>I3+1</f>
        <v>46117</v>
      </c>
      <c r="L3" s="26">
        <f t="shared" si="0"/>
        <v>46118</v>
      </c>
      <c r="M3" s="26">
        <f t="shared" si="0"/>
        <v>46119</v>
      </c>
      <c r="N3" s="26">
        <f t="shared" si="0"/>
        <v>46120</v>
      </c>
      <c r="O3" s="26">
        <f t="shared" si="0"/>
        <v>46121</v>
      </c>
      <c r="P3" s="26">
        <f t="shared" si="0"/>
        <v>46122</v>
      </c>
      <c r="Q3" s="26">
        <f t="shared" si="0"/>
        <v>46123</v>
      </c>
      <c r="R3" s="14" t="s">
        <v>68</v>
      </c>
      <c r="S3" s="26">
        <f>Q3+1</f>
        <v>46124</v>
      </c>
      <c r="T3" s="26">
        <f t="shared" si="0"/>
        <v>46125</v>
      </c>
      <c r="U3" s="26">
        <f t="shared" si="0"/>
        <v>46126</v>
      </c>
      <c r="V3" s="26">
        <f t="shared" si="0"/>
        <v>46127</v>
      </c>
      <c r="W3" s="26">
        <f t="shared" si="0"/>
        <v>46128</v>
      </c>
      <c r="X3" s="26">
        <f t="shared" si="0"/>
        <v>46129</v>
      </c>
      <c r="Y3" s="26">
        <f t="shared" si="0"/>
        <v>46130</v>
      </c>
      <c r="Z3" s="14" t="s">
        <v>68</v>
      </c>
      <c r="AA3" s="26">
        <f>Y3+1</f>
        <v>46131</v>
      </c>
      <c r="AB3" s="26">
        <f t="shared" si="0"/>
        <v>46132</v>
      </c>
      <c r="AC3" s="26">
        <f t="shared" si="0"/>
        <v>46133</v>
      </c>
      <c r="AD3" s="26">
        <f t="shared" si="0"/>
        <v>46134</v>
      </c>
      <c r="AE3" s="26">
        <f t="shared" si="0"/>
        <v>46135</v>
      </c>
      <c r="AF3" s="26">
        <f t="shared" si="0"/>
        <v>46136</v>
      </c>
      <c r="AG3" s="26">
        <f t="shared" si="0"/>
        <v>46137</v>
      </c>
      <c r="AH3" s="14" t="s">
        <v>68</v>
      </c>
      <c r="AI3" s="26">
        <f>AG3+1</f>
        <v>46138</v>
      </c>
      <c r="AJ3" s="26">
        <f t="shared" si="0"/>
        <v>46139</v>
      </c>
      <c r="AK3" s="26">
        <f t="shared" si="0"/>
        <v>46140</v>
      </c>
      <c r="AL3" s="26">
        <f t="shared" si="0"/>
        <v>46141</v>
      </c>
      <c r="AM3" s="26">
        <f t="shared" si="0"/>
        <v>46142</v>
      </c>
      <c r="AN3" s="26">
        <f t="shared" si="0"/>
        <v>46143</v>
      </c>
      <c r="AO3" s="26">
        <f t="shared" si="0"/>
        <v>46144</v>
      </c>
      <c r="AP3" s="14" t="s">
        <v>68</v>
      </c>
      <c r="AQ3" s="26">
        <f>AO3+1</f>
        <v>46145</v>
      </c>
      <c r="AR3" s="26">
        <f t="shared" si="0"/>
        <v>46146</v>
      </c>
      <c r="AT3" s="33" t="s">
        <v>73</v>
      </c>
      <c r="AU3" s="33" t="s">
        <v>73</v>
      </c>
      <c r="AV3" s="65" t="s">
        <v>60</v>
      </c>
      <c r="AX3" s="19" t="s">
        <v>39</v>
      </c>
    </row>
    <row r="4" spans="1:53" s="3" customFormat="1" ht="20.25" x14ac:dyDescent="0.2">
      <c r="A4" s="22">
        <f>DATE($AZ$8,$AZ$9,1)</f>
        <v>46113</v>
      </c>
      <c r="B4" s="24" t="str" cm="1">
        <f t="array" ref="B4">IF($AZ$9=1,INDEX($AY$45:$AY$56,MONTH(A4)),LEFT(INDEX($AY$45:$AY$56,MONTH(A4)),3))&amp;IF($AZ$9&lt;&gt;1," "&amp;YEAR(A4),"")&amp;" "</f>
        <v xml:space="preserve">APR 2026 </v>
      </c>
      <c r="C4" s="68"/>
      <c r="D4" s="68"/>
      <c r="E4" s="68"/>
      <c r="F4" s="68"/>
      <c r="G4" s="68"/>
      <c r="H4" s="68"/>
      <c r="I4" s="68"/>
      <c r="J4" s="69"/>
      <c r="K4" s="68"/>
      <c r="L4" s="68"/>
      <c r="M4" s="68"/>
      <c r="N4" s="68"/>
      <c r="O4" s="68"/>
      <c r="P4" s="68"/>
      <c r="Q4" s="68"/>
      <c r="R4" s="69"/>
      <c r="S4" s="68"/>
      <c r="T4" s="68"/>
      <c r="U4" s="68"/>
      <c r="V4" s="68"/>
      <c r="W4" s="68"/>
      <c r="X4" s="68"/>
      <c r="Y4" s="68"/>
      <c r="Z4" s="69"/>
      <c r="AA4" s="68"/>
      <c r="AB4" s="68"/>
      <c r="AC4" s="68"/>
      <c r="AD4" s="68"/>
      <c r="AE4" s="68"/>
      <c r="AF4" s="68"/>
      <c r="AG4" s="68"/>
      <c r="AH4" s="69"/>
      <c r="AI4" s="68"/>
      <c r="AJ4" s="68"/>
      <c r="AK4" s="68"/>
      <c r="AL4" s="68"/>
      <c r="AM4" s="68"/>
      <c r="AN4" s="68"/>
      <c r="AO4" s="68"/>
      <c r="AP4" s="69"/>
      <c r="AQ4" s="68"/>
      <c r="AR4" s="68"/>
      <c r="AS4"/>
      <c r="AT4" s="34" t="str">
        <f>IFERROR(AVERAGE(C4:AR4),"-")</f>
        <v>-</v>
      </c>
      <c r="AU4" s="34">
        <f>SUM(C4:AR4)/DAY(EOMONTH(A4,0))</f>
        <v>0</v>
      </c>
      <c r="AV4" s="67" cm="1">
        <f t="array" ref="AV4">MAX(_xlfn.LET(_xlpm.days,_xlfn.HSTACK(C4:I4,K4:Q4,S4:Y4,AA4:AG4,AI4:AO4,AQ4:AR4),_xlfn.SCAN(0,_xlpm.days,_xlfn.LAMBDA(_xlpm.a,_xlpm.v,IF(_xlpm.v&gt;0,_xlpm.a+1,0)))))</f>
        <v>0</v>
      </c>
      <c r="AW4" s="27"/>
      <c r="AX4" s="46" t="s">
        <v>38</v>
      </c>
    </row>
    <row r="5" spans="1:53" x14ac:dyDescent="0.2">
      <c r="C5" s="36"/>
      <c r="D5" s="36"/>
      <c r="E5" s="36"/>
      <c r="F5" s="36"/>
      <c r="G5" s="36"/>
      <c r="H5" s="36"/>
      <c r="I5" s="36"/>
      <c r="J5" s="37"/>
      <c r="K5" s="36"/>
      <c r="L5" s="36"/>
      <c r="M5" s="36"/>
      <c r="N5" s="36"/>
      <c r="O5" s="36"/>
      <c r="P5" s="36"/>
      <c r="Q5" s="36"/>
      <c r="R5" s="37"/>
      <c r="S5" s="36"/>
      <c r="T5" s="36"/>
      <c r="U5" s="36"/>
      <c r="V5" s="36"/>
      <c r="W5" s="36"/>
      <c r="X5" s="36"/>
      <c r="Y5" s="36"/>
      <c r="Z5" s="37"/>
      <c r="AA5" s="36"/>
      <c r="AB5" s="36"/>
      <c r="AC5" s="36"/>
      <c r="AD5" s="36"/>
      <c r="AE5" s="36"/>
      <c r="AF5" s="36"/>
      <c r="AG5" s="36"/>
      <c r="AH5" s="37"/>
      <c r="AI5" s="36"/>
      <c r="AJ5" s="36"/>
      <c r="AK5" s="36"/>
      <c r="AL5" s="36"/>
      <c r="AM5" s="36"/>
      <c r="AN5" s="36"/>
      <c r="AO5" s="36"/>
      <c r="AP5" s="37"/>
      <c r="AQ5" s="36"/>
      <c r="AR5" s="36"/>
      <c r="AT5" s="36"/>
    </row>
    <row r="6" spans="1:53" s="3" customFormat="1" ht="12.75" x14ac:dyDescent="0.2">
      <c r="B6"/>
      <c r="C6" s="26">
        <f>$A7-(WEEKDAY($A7,1)-($AZ$14-1))-IF((WEEKDAY($A7,1)-($AZ$14-1))&lt;=0,7,0)+1</f>
        <v>46138</v>
      </c>
      <c r="D6" s="26">
        <f t="shared" ref="D6:AR6" si="1">C6+1</f>
        <v>46139</v>
      </c>
      <c r="E6" s="26">
        <f t="shared" si="1"/>
        <v>46140</v>
      </c>
      <c r="F6" s="26">
        <f t="shared" si="1"/>
        <v>46141</v>
      </c>
      <c r="G6" s="26">
        <f t="shared" si="1"/>
        <v>46142</v>
      </c>
      <c r="H6" s="26">
        <f t="shared" si="1"/>
        <v>46143</v>
      </c>
      <c r="I6" s="26">
        <f t="shared" si="1"/>
        <v>46144</v>
      </c>
      <c r="J6" s="31"/>
      <c r="K6" s="26">
        <f>I6+1</f>
        <v>46145</v>
      </c>
      <c r="L6" s="26">
        <f t="shared" si="1"/>
        <v>46146</v>
      </c>
      <c r="M6" s="26">
        <f t="shared" si="1"/>
        <v>46147</v>
      </c>
      <c r="N6" s="26">
        <f t="shared" si="1"/>
        <v>46148</v>
      </c>
      <c r="O6" s="26">
        <f t="shared" si="1"/>
        <v>46149</v>
      </c>
      <c r="P6" s="26">
        <f t="shared" si="1"/>
        <v>46150</v>
      </c>
      <c r="Q6" s="26">
        <f t="shared" si="1"/>
        <v>46151</v>
      </c>
      <c r="R6" s="31"/>
      <c r="S6" s="26">
        <f>Q6+1</f>
        <v>46152</v>
      </c>
      <c r="T6" s="26">
        <f t="shared" si="1"/>
        <v>46153</v>
      </c>
      <c r="U6" s="26">
        <f t="shared" si="1"/>
        <v>46154</v>
      </c>
      <c r="V6" s="26">
        <f t="shared" si="1"/>
        <v>46155</v>
      </c>
      <c r="W6" s="26">
        <f t="shared" si="1"/>
        <v>46156</v>
      </c>
      <c r="X6" s="26">
        <f t="shared" si="1"/>
        <v>46157</v>
      </c>
      <c r="Y6" s="26">
        <f t="shared" si="1"/>
        <v>46158</v>
      </c>
      <c r="Z6" s="31"/>
      <c r="AA6" s="26">
        <f>Y6+1</f>
        <v>46159</v>
      </c>
      <c r="AB6" s="26">
        <f t="shared" si="1"/>
        <v>46160</v>
      </c>
      <c r="AC6" s="26">
        <f t="shared" si="1"/>
        <v>46161</v>
      </c>
      <c r="AD6" s="26">
        <f t="shared" si="1"/>
        <v>46162</v>
      </c>
      <c r="AE6" s="26">
        <f t="shared" si="1"/>
        <v>46163</v>
      </c>
      <c r="AF6" s="26">
        <f t="shared" si="1"/>
        <v>46164</v>
      </c>
      <c r="AG6" s="26">
        <f t="shared" si="1"/>
        <v>46165</v>
      </c>
      <c r="AH6" s="31"/>
      <c r="AI6" s="26">
        <f>AG6+1</f>
        <v>46166</v>
      </c>
      <c r="AJ6" s="26">
        <f t="shared" si="1"/>
        <v>46167</v>
      </c>
      <c r="AK6" s="26">
        <f t="shared" si="1"/>
        <v>46168</v>
      </c>
      <c r="AL6" s="26">
        <f t="shared" si="1"/>
        <v>46169</v>
      </c>
      <c r="AM6" s="26">
        <f t="shared" si="1"/>
        <v>46170</v>
      </c>
      <c r="AN6" s="26">
        <f t="shared" si="1"/>
        <v>46171</v>
      </c>
      <c r="AO6" s="26">
        <f t="shared" si="1"/>
        <v>46172</v>
      </c>
      <c r="AP6" s="31"/>
      <c r="AQ6" s="26">
        <f>AO6+1</f>
        <v>46173</v>
      </c>
      <c r="AR6" s="26">
        <f t="shared" si="1"/>
        <v>46174</v>
      </c>
      <c r="AT6" s="35"/>
      <c r="AU6" s="35"/>
      <c r="AV6" s="35"/>
    </row>
    <row r="7" spans="1:53" s="3" customFormat="1" ht="20.25" x14ac:dyDescent="0.2">
      <c r="A7" s="22">
        <f>DATE($AZ$8,$AZ$9+1,1)</f>
        <v>46143</v>
      </c>
      <c r="B7" s="24" t="str" cm="1">
        <f t="array" ref="B7">IF($AZ$9=1,INDEX($AY$45:$AY$56,MONTH(A7)),LEFT(INDEX($AY$45:$AY$56,MONTH(A7)),3))&amp;IF($AZ$9&lt;&gt;1," "&amp;YEAR(A7),"")&amp;" "</f>
        <v xml:space="preserve">MAY 2026 </v>
      </c>
      <c r="C7" s="68"/>
      <c r="D7" s="68"/>
      <c r="E7" s="68"/>
      <c r="F7" s="68"/>
      <c r="G7" s="68"/>
      <c r="H7" s="68"/>
      <c r="I7" s="68"/>
      <c r="J7" s="69"/>
      <c r="K7" s="68"/>
      <c r="L7" s="68"/>
      <c r="M7" s="68"/>
      <c r="N7" s="68"/>
      <c r="O7" s="68"/>
      <c r="P7" s="68"/>
      <c r="Q7" s="68"/>
      <c r="R7" s="69"/>
      <c r="S7" s="68"/>
      <c r="T7" s="68"/>
      <c r="U7" s="68"/>
      <c r="V7" s="68"/>
      <c r="W7" s="68"/>
      <c r="X7" s="68"/>
      <c r="Y7" s="68"/>
      <c r="Z7" s="69"/>
      <c r="AA7" s="68"/>
      <c r="AB7" s="68"/>
      <c r="AC7" s="68"/>
      <c r="AD7" s="68"/>
      <c r="AE7" s="68"/>
      <c r="AF7" s="68"/>
      <c r="AG7" s="68"/>
      <c r="AH7" s="69"/>
      <c r="AI7" s="68"/>
      <c r="AJ7" s="68"/>
      <c r="AK7" s="68"/>
      <c r="AL7" s="68"/>
      <c r="AM7" s="68"/>
      <c r="AN7" s="68"/>
      <c r="AO7" s="68"/>
      <c r="AP7" s="69"/>
      <c r="AQ7" s="68"/>
      <c r="AR7" s="68"/>
      <c r="AS7"/>
      <c r="AT7" s="34" t="str">
        <f>IFERROR(AVERAGE(C7:AR7),"-")</f>
        <v>-</v>
      </c>
      <c r="AU7" s="34">
        <f>SUM(C7:AR7)/DAY(EOMONTH(A7,0))</f>
        <v>0</v>
      </c>
      <c r="AV7" s="67" cm="1">
        <f t="array" ref="AV7">MAX(_xlfn.LET(_xlpm.days,_xlfn.HSTACK(C7:I7,K7:Q7,S7:Y7,AA7:AG7,AI7:AO7,AQ7:AR7),_xlfn.SCAN(0,_xlpm.days,_xlfn.LAMBDA(_xlpm.a,_xlpm.v,IF(_xlpm.v&gt;0,_xlpm.a+1,0)))))</f>
        <v>0</v>
      </c>
      <c r="AW7" s="27"/>
      <c r="AX7" s="7" t="s">
        <v>5</v>
      </c>
      <c r="BA7" s="6"/>
    </row>
    <row r="8" spans="1:53" x14ac:dyDescent="0.2">
      <c r="C8" s="36"/>
      <c r="D8" s="36"/>
      <c r="E8" s="36"/>
      <c r="F8" s="36"/>
      <c r="G8" s="36"/>
      <c r="H8" s="36"/>
      <c r="I8" s="36"/>
      <c r="J8" s="37"/>
      <c r="K8" s="36"/>
      <c r="L8" s="36"/>
      <c r="M8" s="36"/>
      <c r="N8" s="36"/>
      <c r="O8" s="36"/>
      <c r="P8" s="36"/>
      <c r="Q8" s="36"/>
      <c r="R8" s="37"/>
      <c r="S8" s="36"/>
      <c r="T8" s="36"/>
      <c r="U8" s="36"/>
      <c r="V8" s="36"/>
      <c r="W8" s="36"/>
      <c r="X8" s="36"/>
      <c r="Y8" s="36"/>
      <c r="Z8" s="37"/>
      <c r="AA8" s="36"/>
      <c r="AB8" s="36"/>
      <c r="AC8" s="36"/>
      <c r="AD8" s="36"/>
      <c r="AE8" s="36"/>
      <c r="AF8" s="36"/>
      <c r="AG8" s="36"/>
      <c r="AH8" s="37"/>
      <c r="AI8" s="36"/>
      <c r="AJ8" s="36"/>
      <c r="AK8" s="36"/>
      <c r="AL8" s="36"/>
      <c r="AM8" s="36"/>
      <c r="AN8" s="36"/>
      <c r="AO8" s="36"/>
      <c r="AP8" s="37"/>
      <c r="AQ8" s="36"/>
      <c r="AR8" s="36"/>
      <c r="AY8" s="8" t="s">
        <v>0</v>
      </c>
      <c r="AZ8" s="39">
        <v>2026</v>
      </c>
    </row>
    <row r="9" spans="1:53" s="3" customFormat="1" x14ac:dyDescent="0.2">
      <c r="A9" s="11"/>
      <c r="B9"/>
      <c r="C9" s="26">
        <f>$A10-(WEEKDAY($A10,1)-($AZ$14-1))-IF((WEEKDAY($A10,1)-($AZ$14-1))&lt;=0,7,0)+1</f>
        <v>46173</v>
      </c>
      <c r="D9" s="26">
        <f>C9+1</f>
        <v>46174</v>
      </c>
      <c r="E9" s="26">
        <f t="shared" ref="E9:AR9" si="2">D9+1</f>
        <v>46175</v>
      </c>
      <c r="F9" s="26">
        <f t="shared" si="2"/>
        <v>46176</v>
      </c>
      <c r="G9" s="26">
        <f t="shared" si="2"/>
        <v>46177</v>
      </c>
      <c r="H9" s="26">
        <f t="shared" si="2"/>
        <v>46178</v>
      </c>
      <c r="I9" s="26">
        <f t="shared" si="2"/>
        <v>46179</v>
      </c>
      <c r="J9" s="31"/>
      <c r="K9" s="26">
        <f>I9+1</f>
        <v>46180</v>
      </c>
      <c r="L9" s="26">
        <f t="shared" si="2"/>
        <v>46181</v>
      </c>
      <c r="M9" s="26">
        <f t="shared" si="2"/>
        <v>46182</v>
      </c>
      <c r="N9" s="26">
        <f t="shared" si="2"/>
        <v>46183</v>
      </c>
      <c r="O9" s="26">
        <f t="shared" si="2"/>
        <v>46184</v>
      </c>
      <c r="P9" s="26">
        <f t="shared" si="2"/>
        <v>46185</v>
      </c>
      <c r="Q9" s="26">
        <f t="shared" si="2"/>
        <v>46186</v>
      </c>
      <c r="R9" s="31"/>
      <c r="S9" s="26">
        <f>Q9+1</f>
        <v>46187</v>
      </c>
      <c r="T9" s="26">
        <f t="shared" si="2"/>
        <v>46188</v>
      </c>
      <c r="U9" s="26">
        <f t="shared" si="2"/>
        <v>46189</v>
      </c>
      <c r="V9" s="26">
        <f t="shared" si="2"/>
        <v>46190</v>
      </c>
      <c r="W9" s="26">
        <f t="shared" si="2"/>
        <v>46191</v>
      </c>
      <c r="X9" s="26">
        <f t="shared" si="2"/>
        <v>46192</v>
      </c>
      <c r="Y9" s="26">
        <f t="shared" si="2"/>
        <v>46193</v>
      </c>
      <c r="Z9" s="31"/>
      <c r="AA9" s="26">
        <f>Y9+1</f>
        <v>46194</v>
      </c>
      <c r="AB9" s="26">
        <f t="shared" si="2"/>
        <v>46195</v>
      </c>
      <c r="AC9" s="26">
        <f t="shared" si="2"/>
        <v>46196</v>
      </c>
      <c r="AD9" s="26">
        <f t="shared" si="2"/>
        <v>46197</v>
      </c>
      <c r="AE9" s="26">
        <f t="shared" si="2"/>
        <v>46198</v>
      </c>
      <c r="AF9" s="26">
        <f t="shared" si="2"/>
        <v>46199</v>
      </c>
      <c r="AG9" s="26">
        <f t="shared" si="2"/>
        <v>46200</v>
      </c>
      <c r="AH9" s="31"/>
      <c r="AI9" s="26">
        <f>AG9+1</f>
        <v>46201</v>
      </c>
      <c r="AJ9" s="26">
        <f t="shared" si="2"/>
        <v>46202</v>
      </c>
      <c r="AK9" s="26">
        <f t="shared" si="2"/>
        <v>46203</v>
      </c>
      <c r="AL9" s="26">
        <f t="shared" si="2"/>
        <v>46204</v>
      </c>
      <c r="AM9" s="26">
        <f t="shared" si="2"/>
        <v>46205</v>
      </c>
      <c r="AN9" s="26">
        <f t="shared" si="2"/>
        <v>46206</v>
      </c>
      <c r="AO9" s="26">
        <f t="shared" si="2"/>
        <v>46207</v>
      </c>
      <c r="AP9" s="31"/>
      <c r="AQ9" s="26">
        <f>AO9+1</f>
        <v>46208</v>
      </c>
      <c r="AR9" s="26">
        <f t="shared" si="2"/>
        <v>46209</v>
      </c>
      <c r="AT9" s="35"/>
      <c r="AU9" s="35"/>
      <c r="AV9" s="35"/>
      <c r="AY9" s="8" t="s">
        <v>6</v>
      </c>
      <c r="AZ9" s="39">
        <v>4</v>
      </c>
      <c r="BA9" s="5"/>
    </row>
    <row r="10" spans="1:53" s="3" customFormat="1" ht="20.25" x14ac:dyDescent="0.2">
      <c r="A10" s="22">
        <f>DATE($AZ$8,$AZ$9+2,1)</f>
        <v>46174</v>
      </c>
      <c r="B10" s="24" t="str" cm="1">
        <f t="array" ref="B10">IF($AZ$9=1,INDEX($AY$45:$AY$56,MONTH(A10)),LEFT(INDEX($AY$45:$AY$56,MONTH(A10)),3))&amp;IF($AZ$9&lt;&gt;1," "&amp;YEAR(A10),"")&amp;" "</f>
        <v xml:space="preserve">JUN 2026 </v>
      </c>
      <c r="C10" s="68"/>
      <c r="D10" s="68"/>
      <c r="E10" s="68"/>
      <c r="F10" s="68"/>
      <c r="G10" s="68"/>
      <c r="H10" s="68"/>
      <c r="I10" s="68"/>
      <c r="J10" s="69"/>
      <c r="K10" s="68"/>
      <c r="L10" s="68"/>
      <c r="M10" s="68"/>
      <c r="N10" s="68"/>
      <c r="O10" s="68"/>
      <c r="P10" s="68"/>
      <c r="Q10" s="68"/>
      <c r="R10" s="69"/>
      <c r="S10" s="68"/>
      <c r="T10" s="68"/>
      <c r="U10" s="68"/>
      <c r="V10" s="68"/>
      <c r="W10" s="68"/>
      <c r="X10" s="68"/>
      <c r="Y10" s="68"/>
      <c r="Z10" s="69"/>
      <c r="AA10" s="68"/>
      <c r="AB10" s="68"/>
      <c r="AC10" s="68"/>
      <c r="AD10" s="68"/>
      <c r="AE10" s="68"/>
      <c r="AF10" s="68"/>
      <c r="AG10" s="68"/>
      <c r="AH10" s="69"/>
      <c r="AI10" s="68"/>
      <c r="AJ10" s="68"/>
      <c r="AK10" s="68"/>
      <c r="AL10" s="68"/>
      <c r="AM10" s="68"/>
      <c r="AN10" s="68"/>
      <c r="AO10" s="68"/>
      <c r="AP10" s="69"/>
      <c r="AQ10" s="68"/>
      <c r="AR10" s="68"/>
      <c r="AS10"/>
      <c r="AT10" s="34" t="str">
        <f>IFERROR(AVERAGE(C10:AR10),"-")</f>
        <v>-</v>
      </c>
      <c r="AU10" s="34">
        <f>SUM(C10:AR10)/DAY(EOMONTH(A10,0))</f>
        <v>0</v>
      </c>
      <c r="AV10" s="67" cm="1">
        <f t="array" ref="AV10">MAX(_xlfn.LET(_xlpm.days,_xlfn.HSTACK(C10:I10,K10:Q10,S10:Y10,AA10:AG10,AI10:AO10,AQ10:AR10),_xlfn.SCAN(0,_xlpm.days,_xlfn.LAMBDA(_xlpm.a,_xlpm.v,IF(_xlpm.v&gt;0,_xlpm.a+1,0)))))</f>
        <v>0</v>
      </c>
      <c r="AW10" s="27"/>
      <c r="AZ10" s="25" t="s">
        <v>46</v>
      </c>
      <c r="BA10" s="15"/>
    </row>
    <row r="11" spans="1:53" x14ac:dyDescent="0.2">
      <c r="C11" s="36"/>
      <c r="D11" s="36"/>
      <c r="E11" s="36"/>
      <c r="F11" s="36"/>
      <c r="G11" s="36"/>
      <c r="H11" s="36"/>
      <c r="I11" s="36"/>
      <c r="J11" s="37"/>
      <c r="K11" s="36"/>
      <c r="L11" s="36"/>
      <c r="M11" s="36"/>
      <c r="N11" s="36"/>
      <c r="O11" s="36"/>
      <c r="P11" s="36"/>
      <c r="Q11" s="36"/>
      <c r="R11" s="37"/>
      <c r="S11" s="36"/>
      <c r="T11" s="36"/>
      <c r="U11" s="36"/>
      <c r="V11" s="36"/>
      <c r="W11" s="36"/>
      <c r="X11" s="36"/>
      <c r="Y11" s="36"/>
      <c r="Z11" s="37"/>
      <c r="AA11" s="36"/>
      <c r="AB11" s="36"/>
      <c r="AC11" s="36"/>
      <c r="AD11" s="36"/>
      <c r="AE11" s="36"/>
      <c r="AF11" s="36"/>
      <c r="AG11" s="36"/>
      <c r="AH11" s="37"/>
      <c r="AI11" s="36"/>
      <c r="AJ11" s="36"/>
      <c r="AK11" s="36"/>
      <c r="AL11" s="36"/>
      <c r="AM11" s="36"/>
      <c r="AN11" s="36"/>
      <c r="AO11" s="36"/>
      <c r="AP11" s="37"/>
      <c r="AQ11" s="36"/>
      <c r="AR11" s="36"/>
    </row>
    <row r="12" spans="1:53" s="3" customFormat="1" ht="12.75" x14ac:dyDescent="0.2">
      <c r="A12" s="11"/>
      <c r="B12"/>
      <c r="C12" s="26">
        <f>$A13-(WEEKDAY($A13,1)-($AZ$14-1))-IF((WEEKDAY($A13,1)-($AZ$14-1))&lt;=0,7,0)+1</f>
        <v>46201</v>
      </c>
      <c r="D12" s="26">
        <f>C12+1</f>
        <v>46202</v>
      </c>
      <c r="E12" s="26">
        <f t="shared" ref="E12:AR12" si="3">D12+1</f>
        <v>46203</v>
      </c>
      <c r="F12" s="26">
        <f t="shared" si="3"/>
        <v>46204</v>
      </c>
      <c r="G12" s="26">
        <f t="shared" si="3"/>
        <v>46205</v>
      </c>
      <c r="H12" s="26">
        <f t="shared" si="3"/>
        <v>46206</v>
      </c>
      <c r="I12" s="26">
        <f t="shared" si="3"/>
        <v>46207</v>
      </c>
      <c r="J12" s="31"/>
      <c r="K12" s="26">
        <f>I12+1</f>
        <v>46208</v>
      </c>
      <c r="L12" s="26">
        <f t="shared" si="3"/>
        <v>46209</v>
      </c>
      <c r="M12" s="26">
        <f t="shared" si="3"/>
        <v>46210</v>
      </c>
      <c r="N12" s="26">
        <f t="shared" si="3"/>
        <v>46211</v>
      </c>
      <c r="O12" s="26">
        <f t="shared" si="3"/>
        <v>46212</v>
      </c>
      <c r="P12" s="26">
        <f t="shared" si="3"/>
        <v>46213</v>
      </c>
      <c r="Q12" s="26">
        <f t="shared" si="3"/>
        <v>46214</v>
      </c>
      <c r="R12" s="31"/>
      <c r="S12" s="26">
        <f>Q12+1</f>
        <v>46215</v>
      </c>
      <c r="T12" s="26">
        <f t="shared" si="3"/>
        <v>46216</v>
      </c>
      <c r="U12" s="26">
        <f t="shared" si="3"/>
        <v>46217</v>
      </c>
      <c r="V12" s="26">
        <f t="shared" si="3"/>
        <v>46218</v>
      </c>
      <c r="W12" s="26">
        <f t="shared" si="3"/>
        <v>46219</v>
      </c>
      <c r="X12" s="26">
        <f t="shared" si="3"/>
        <v>46220</v>
      </c>
      <c r="Y12" s="26">
        <f t="shared" si="3"/>
        <v>46221</v>
      </c>
      <c r="Z12" s="31"/>
      <c r="AA12" s="26">
        <f>Y12+1</f>
        <v>46222</v>
      </c>
      <c r="AB12" s="26">
        <f t="shared" si="3"/>
        <v>46223</v>
      </c>
      <c r="AC12" s="26">
        <f t="shared" si="3"/>
        <v>46224</v>
      </c>
      <c r="AD12" s="26">
        <f t="shared" si="3"/>
        <v>46225</v>
      </c>
      <c r="AE12" s="26">
        <f t="shared" si="3"/>
        <v>46226</v>
      </c>
      <c r="AF12" s="26">
        <f t="shared" si="3"/>
        <v>46227</v>
      </c>
      <c r="AG12" s="26">
        <f t="shared" si="3"/>
        <v>46228</v>
      </c>
      <c r="AH12" s="31"/>
      <c r="AI12" s="26">
        <f>AG12+1</f>
        <v>46229</v>
      </c>
      <c r="AJ12" s="26">
        <f t="shared" si="3"/>
        <v>46230</v>
      </c>
      <c r="AK12" s="26">
        <f t="shared" si="3"/>
        <v>46231</v>
      </c>
      <c r="AL12" s="26">
        <f t="shared" si="3"/>
        <v>46232</v>
      </c>
      <c r="AM12" s="26">
        <f t="shared" si="3"/>
        <v>46233</v>
      </c>
      <c r="AN12" s="26">
        <f t="shared" si="3"/>
        <v>46234</v>
      </c>
      <c r="AO12" s="26">
        <f t="shared" si="3"/>
        <v>46235</v>
      </c>
      <c r="AP12" s="31"/>
      <c r="AQ12" s="26">
        <f>AO12+1</f>
        <v>46236</v>
      </c>
      <c r="AR12" s="26">
        <f t="shared" si="3"/>
        <v>46237</v>
      </c>
      <c r="AT12" s="35"/>
      <c r="AU12" s="35"/>
      <c r="AV12" s="35"/>
    </row>
    <row r="13" spans="1:53" s="3" customFormat="1" ht="20.25" x14ac:dyDescent="0.2">
      <c r="A13" s="22">
        <f>DATE($AZ$8,$AZ$9+3,1)</f>
        <v>46204</v>
      </c>
      <c r="B13" s="24" t="str" cm="1">
        <f t="array" ref="B13">IF($AZ$9=1,INDEX($AY$45:$AY$56,MONTH(A13)),LEFT(INDEX($AY$45:$AY$56,MONTH(A13)),3))&amp;IF($AZ$9&lt;&gt;1," "&amp;YEAR(A13),"")&amp;" "</f>
        <v xml:space="preserve">JUL 2026 </v>
      </c>
      <c r="C13" s="68"/>
      <c r="D13" s="68"/>
      <c r="E13" s="68"/>
      <c r="F13" s="68"/>
      <c r="G13" s="68"/>
      <c r="H13" s="68"/>
      <c r="I13" s="68"/>
      <c r="J13" s="69"/>
      <c r="K13" s="68"/>
      <c r="L13" s="68"/>
      <c r="M13" s="68"/>
      <c r="N13" s="68"/>
      <c r="O13" s="68"/>
      <c r="P13" s="68"/>
      <c r="Q13" s="68"/>
      <c r="R13" s="69"/>
      <c r="S13" s="68"/>
      <c r="T13" s="68"/>
      <c r="U13" s="68"/>
      <c r="V13" s="68"/>
      <c r="W13" s="68"/>
      <c r="X13" s="68"/>
      <c r="Y13" s="68"/>
      <c r="Z13" s="69"/>
      <c r="AA13" s="68"/>
      <c r="AB13" s="68"/>
      <c r="AC13" s="68"/>
      <c r="AD13" s="68"/>
      <c r="AE13" s="68"/>
      <c r="AF13" s="68"/>
      <c r="AG13" s="68"/>
      <c r="AH13" s="69"/>
      <c r="AI13" s="68"/>
      <c r="AJ13" s="68"/>
      <c r="AK13" s="68"/>
      <c r="AL13" s="68"/>
      <c r="AM13" s="68"/>
      <c r="AN13" s="68"/>
      <c r="AO13" s="68"/>
      <c r="AP13" s="69"/>
      <c r="AQ13" s="68"/>
      <c r="AR13" s="68"/>
      <c r="AS13"/>
      <c r="AT13" s="34" t="str">
        <f>IFERROR(AVERAGE(C13:AR13),"-")</f>
        <v>-</v>
      </c>
      <c r="AU13" s="34">
        <f>SUM(C13:AR13)/DAY(EOMONTH(A13,0))</f>
        <v>0</v>
      </c>
      <c r="AV13" s="67" cm="1">
        <f t="array" ref="AV13">MAX(_xlfn.LET(_xlpm.days,_xlfn.HSTACK(C13:I13,K13:Q13,S13:Y13,AA13:AG13,AI13:AO13,AQ13:AR13),_xlfn.SCAN(0,_xlpm.days,_xlfn.LAMBDA(_xlpm.a,_xlpm.v,IF(_xlpm.v&gt;0,_xlpm.a+1,0)))))</f>
        <v>0</v>
      </c>
      <c r="AW13" s="27"/>
      <c r="AX13" s="7" t="s">
        <v>7</v>
      </c>
      <c r="AY13" s="6"/>
      <c r="AZ13" s="6"/>
      <c r="BA13" s="5"/>
    </row>
    <row r="14" spans="1:53" x14ac:dyDescent="0.2">
      <c r="C14" s="36"/>
      <c r="D14" s="36"/>
      <c r="E14" s="36"/>
      <c r="F14" s="36"/>
      <c r="G14" s="36"/>
      <c r="H14" s="36"/>
      <c r="I14" s="36"/>
      <c r="J14" s="37"/>
      <c r="K14" s="36"/>
      <c r="L14" s="36"/>
      <c r="M14" s="36"/>
      <c r="N14" s="36"/>
      <c r="O14" s="36"/>
      <c r="P14" s="36"/>
      <c r="Q14" s="36"/>
      <c r="R14" s="37"/>
      <c r="S14" s="36"/>
      <c r="T14" s="36"/>
      <c r="U14" s="36"/>
      <c r="V14" s="36"/>
      <c r="W14" s="36"/>
      <c r="X14" s="36"/>
      <c r="Y14" s="36"/>
      <c r="Z14" s="37"/>
      <c r="AA14" s="36"/>
      <c r="AB14" s="36"/>
      <c r="AC14" s="36"/>
      <c r="AD14" s="36"/>
      <c r="AE14" s="36"/>
      <c r="AF14" s="36"/>
      <c r="AG14" s="36"/>
      <c r="AH14" s="37"/>
      <c r="AI14" s="36"/>
      <c r="AJ14" s="36"/>
      <c r="AK14" s="36"/>
      <c r="AL14" s="36"/>
      <c r="AM14" s="36"/>
      <c r="AN14" s="36"/>
      <c r="AO14" s="36"/>
      <c r="AP14" s="37"/>
      <c r="AQ14" s="36"/>
      <c r="AR14" s="36"/>
      <c r="AY14" s="8" t="s">
        <v>8</v>
      </c>
      <c r="AZ14" s="39">
        <v>1</v>
      </c>
    </row>
    <row r="15" spans="1:53" s="3" customFormat="1" ht="12.75" x14ac:dyDescent="0.2">
      <c r="B15"/>
      <c r="C15" s="26">
        <f>$A16-(WEEKDAY($A16,1)-($AZ$14-1))-IF((WEEKDAY($A16,1)-($AZ$14-1))&lt;=0,7,0)+1</f>
        <v>46229</v>
      </c>
      <c r="D15" s="26">
        <f>C15+1</f>
        <v>46230</v>
      </c>
      <c r="E15" s="26">
        <f t="shared" ref="E15:AR15" si="4">D15+1</f>
        <v>46231</v>
      </c>
      <c r="F15" s="26">
        <f t="shared" si="4"/>
        <v>46232</v>
      </c>
      <c r="G15" s="26">
        <f t="shared" si="4"/>
        <v>46233</v>
      </c>
      <c r="H15" s="26">
        <f t="shared" si="4"/>
        <v>46234</v>
      </c>
      <c r="I15" s="26">
        <f t="shared" si="4"/>
        <v>46235</v>
      </c>
      <c r="J15" s="31"/>
      <c r="K15" s="26">
        <f>I15+1</f>
        <v>46236</v>
      </c>
      <c r="L15" s="26">
        <f t="shared" si="4"/>
        <v>46237</v>
      </c>
      <c r="M15" s="26">
        <f t="shared" si="4"/>
        <v>46238</v>
      </c>
      <c r="N15" s="26">
        <f t="shared" si="4"/>
        <v>46239</v>
      </c>
      <c r="O15" s="26">
        <f t="shared" si="4"/>
        <v>46240</v>
      </c>
      <c r="P15" s="26">
        <f t="shared" si="4"/>
        <v>46241</v>
      </c>
      <c r="Q15" s="26">
        <f t="shared" si="4"/>
        <v>46242</v>
      </c>
      <c r="R15" s="31"/>
      <c r="S15" s="26">
        <f>Q15+1</f>
        <v>46243</v>
      </c>
      <c r="T15" s="26">
        <f t="shared" si="4"/>
        <v>46244</v>
      </c>
      <c r="U15" s="26">
        <f t="shared" si="4"/>
        <v>46245</v>
      </c>
      <c r="V15" s="26">
        <f t="shared" si="4"/>
        <v>46246</v>
      </c>
      <c r="W15" s="26">
        <f t="shared" si="4"/>
        <v>46247</v>
      </c>
      <c r="X15" s="26">
        <f t="shared" si="4"/>
        <v>46248</v>
      </c>
      <c r="Y15" s="26">
        <f t="shared" si="4"/>
        <v>46249</v>
      </c>
      <c r="Z15" s="31"/>
      <c r="AA15" s="26">
        <f>Y15+1</f>
        <v>46250</v>
      </c>
      <c r="AB15" s="26">
        <f t="shared" si="4"/>
        <v>46251</v>
      </c>
      <c r="AC15" s="26">
        <f t="shared" si="4"/>
        <v>46252</v>
      </c>
      <c r="AD15" s="26">
        <f t="shared" si="4"/>
        <v>46253</v>
      </c>
      <c r="AE15" s="26">
        <f t="shared" si="4"/>
        <v>46254</v>
      </c>
      <c r="AF15" s="26">
        <f t="shared" si="4"/>
        <v>46255</v>
      </c>
      <c r="AG15" s="26">
        <f t="shared" si="4"/>
        <v>46256</v>
      </c>
      <c r="AH15" s="31"/>
      <c r="AI15" s="26">
        <f>AG15+1</f>
        <v>46257</v>
      </c>
      <c r="AJ15" s="26">
        <f t="shared" si="4"/>
        <v>46258</v>
      </c>
      <c r="AK15" s="26">
        <f t="shared" si="4"/>
        <v>46259</v>
      </c>
      <c r="AL15" s="26">
        <f t="shared" si="4"/>
        <v>46260</v>
      </c>
      <c r="AM15" s="26">
        <f t="shared" si="4"/>
        <v>46261</v>
      </c>
      <c r="AN15" s="26">
        <f t="shared" si="4"/>
        <v>46262</v>
      </c>
      <c r="AO15" s="26">
        <f t="shared" si="4"/>
        <v>46263</v>
      </c>
      <c r="AP15" s="31"/>
      <c r="AQ15" s="26">
        <f>AO15+1</f>
        <v>46264</v>
      </c>
      <c r="AR15" s="26">
        <f t="shared" si="4"/>
        <v>46265</v>
      </c>
      <c r="AT15" s="35"/>
      <c r="AU15" s="35"/>
      <c r="AV15" s="35"/>
      <c r="AZ15" s="25" t="s">
        <v>45</v>
      </c>
      <c r="BA15" s="15"/>
    </row>
    <row r="16" spans="1:53" s="3" customFormat="1" ht="20.25" x14ac:dyDescent="0.2">
      <c r="A16" s="22">
        <f>DATE($AZ$8,$AZ$9+4,1)</f>
        <v>46235</v>
      </c>
      <c r="B16" s="24" t="str" cm="1">
        <f t="array" ref="B16">IF($AZ$9=1,INDEX($AY$45:$AY$56,MONTH(A16)),LEFT(INDEX($AY$45:$AY$56,MONTH(A16)),3))&amp;IF($AZ$9&lt;&gt;1," "&amp;YEAR(A16),"")&amp;" "</f>
        <v xml:space="preserve">AUG 2026 </v>
      </c>
      <c r="C16" s="68"/>
      <c r="D16" s="68"/>
      <c r="E16" s="68"/>
      <c r="F16" s="68"/>
      <c r="G16" s="68"/>
      <c r="H16" s="68"/>
      <c r="I16" s="68"/>
      <c r="J16" s="69"/>
      <c r="K16" s="68"/>
      <c r="L16" s="68"/>
      <c r="M16" s="68"/>
      <c r="N16" s="68"/>
      <c r="O16" s="68"/>
      <c r="P16" s="68"/>
      <c r="Q16" s="68"/>
      <c r="R16" s="69"/>
      <c r="S16" s="68"/>
      <c r="T16" s="68"/>
      <c r="U16" s="68"/>
      <c r="V16" s="68"/>
      <c r="W16" s="68"/>
      <c r="X16" s="68"/>
      <c r="Y16" s="68"/>
      <c r="Z16" s="69"/>
      <c r="AA16" s="68"/>
      <c r="AB16" s="68"/>
      <c r="AC16" s="68"/>
      <c r="AD16" s="68"/>
      <c r="AE16" s="68"/>
      <c r="AF16" s="68"/>
      <c r="AG16" s="68"/>
      <c r="AH16" s="69"/>
      <c r="AI16" s="68"/>
      <c r="AJ16" s="68"/>
      <c r="AK16" s="68"/>
      <c r="AL16" s="68"/>
      <c r="AM16" s="68"/>
      <c r="AN16" s="68"/>
      <c r="AO16" s="68"/>
      <c r="AP16" s="69"/>
      <c r="AQ16" s="68"/>
      <c r="AR16" s="68"/>
      <c r="AS16"/>
      <c r="AT16" s="34" t="str">
        <f>IFERROR(AVERAGE(C16:AR16),"-")</f>
        <v>-</v>
      </c>
      <c r="AU16" s="34">
        <f>SUM(C16:AR16)/DAY(EOMONTH(A16,0))</f>
        <v>0</v>
      </c>
      <c r="AV16" s="67" cm="1">
        <f t="array" ref="AV16">MAX(_xlfn.LET(_xlpm.days,_xlfn.HSTACK(C16:I16,K16:Q16,S16:Y16,AA16:AG16,AI16:AO16,AQ16:AR16),_xlfn.SCAN(0,_xlpm.days,_xlfn.LAMBDA(_xlpm.a,_xlpm.v,IF(_xlpm.v&gt;0,_xlpm.a+1,0)))))</f>
        <v>0</v>
      </c>
      <c r="AW16" s="27"/>
    </row>
    <row r="17" spans="1:55" ht="15.75" x14ac:dyDescent="0.2">
      <c r="C17" s="36"/>
      <c r="D17" s="36"/>
      <c r="E17" s="36"/>
      <c r="F17" s="36"/>
      <c r="G17" s="36"/>
      <c r="H17" s="36"/>
      <c r="I17" s="36"/>
      <c r="J17" s="37"/>
      <c r="K17" s="36"/>
      <c r="L17" s="36"/>
      <c r="M17" s="36"/>
      <c r="N17" s="36"/>
      <c r="O17" s="36"/>
      <c r="P17" s="36"/>
      <c r="Q17" s="36"/>
      <c r="R17" s="37"/>
      <c r="S17" s="36"/>
      <c r="T17" s="36"/>
      <c r="U17" s="36"/>
      <c r="V17" s="36"/>
      <c r="W17" s="36"/>
      <c r="X17" s="36"/>
      <c r="Y17" s="36"/>
      <c r="Z17" s="37"/>
      <c r="AA17" s="36"/>
      <c r="AB17" s="36"/>
      <c r="AC17" s="36"/>
      <c r="AD17" s="36"/>
      <c r="AE17" s="36"/>
      <c r="AF17" s="36"/>
      <c r="AG17" s="36"/>
      <c r="AH17" s="37"/>
      <c r="AI17" s="36"/>
      <c r="AJ17" s="36"/>
      <c r="AK17" s="36"/>
      <c r="AL17" s="36"/>
      <c r="AM17" s="36"/>
      <c r="AN17" s="36"/>
      <c r="AO17" s="36"/>
      <c r="AP17" s="37"/>
      <c r="AQ17" s="36"/>
      <c r="AR17" s="36"/>
      <c r="AX17" s="7" t="s">
        <v>37</v>
      </c>
      <c r="AY17" s="6"/>
      <c r="AZ17" s="6"/>
    </row>
    <row r="18" spans="1:55" s="3" customFormat="1" x14ac:dyDescent="0.2">
      <c r="A18" s="11"/>
      <c r="B18"/>
      <c r="C18" s="26">
        <f>$A19-(WEEKDAY($A19,1)-($AZ$14-1))-IF((WEEKDAY($A19,1)-($AZ$14-1))&lt;=0,7,0)+1</f>
        <v>46264</v>
      </c>
      <c r="D18" s="26">
        <f>C18+1</f>
        <v>46265</v>
      </c>
      <c r="E18" s="26">
        <f t="shared" ref="E18:AR18" si="5">D18+1</f>
        <v>46266</v>
      </c>
      <c r="F18" s="26">
        <f t="shared" si="5"/>
        <v>46267</v>
      </c>
      <c r="G18" s="26">
        <f t="shared" si="5"/>
        <v>46268</v>
      </c>
      <c r="H18" s="26">
        <f t="shared" si="5"/>
        <v>46269</v>
      </c>
      <c r="I18" s="26">
        <f t="shared" si="5"/>
        <v>46270</v>
      </c>
      <c r="J18" s="31"/>
      <c r="K18" s="26">
        <f>I18+1</f>
        <v>46271</v>
      </c>
      <c r="L18" s="26">
        <f t="shared" si="5"/>
        <v>46272</v>
      </c>
      <c r="M18" s="26">
        <f t="shared" si="5"/>
        <v>46273</v>
      </c>
      <c r="N18" s="26">
        <f t="shared" si="5"/>
        <v>46274</v>
      </c>
      <c r="O18" s="26">
        <f t="shared" si="5"/>
        <v>46275</v>
      </c>
      <c r="P18" s="26">
        <f t="shared" si="5"/>
        <v>46276</v>
      </c>
      <c r="Q18" s="26">
        <f t="shared" si="5"/>
        <v>46277</v>
      </c>
      <c r="R18" s="31"/>
      <c r="S18" s="26">
        <f>Q18+1</f>
        <v>46278</v>
      </c>
      <c r="T18" s="26">
        <f t="shared" si="5"/>
        <v>46279</v>
      </c>
      <c r="U18" s="26">
        <f t="shared" si="5"/>
        <v>46280</v>
      </c>
      <c r="V18" s="26">
        <f t="shared" si="5"/>
        <v>46281</v>
      </c>
      <c r="W18" s="26">
        <f t="shared" si="5"/>
        <v>46282</v>
      </c>
      <c r="X18" s="26">
        <f t="shared" si="5"/>
        <v>46283</v>
      </c>
      <c r="Y18" s="26">
        <f t="shared" si="5"/>
        <v>46284</v>
      </c>
      <c r="Z18" s="31"/>
      <c r="AA18" s="26">
        <f>Y18+1</f>
        <v>46285</v>
      </c>
      <c r="AB18" s="26">
        <f t="shared" si="5"/>
        <v>46286</v>
      </c>
      <c r="AC18" s="26">
        <f t="shared" si="5"/>
        <v>46287</v>
      </c>
      <c r="AD18" s="26">
        <f t="shared" si="5"/>
        <v>46288</v>
      </c>
      <c r="AE18" s="26">
        <f t="shared" si="5"/>
        <v>46289</v>
      </c>
      <c r="AF18" s="26">
        <f t="shared" si="5"/>
        <v>46290</v>
      </c>
      <c r="AG18" s="26">
        <f t="shared" si="5"/>
        <v>46291</v>
      </c>
      <c r="AH18" s="31"/>
      <c r="AI18" s="26">
        <f>AG18+1</f>
        <v>46292</v>
      </c>
      <c r="AJ18" s="26">
        <f t="shared" si="5"/>
        <v>46293</v>
      </c>
      <c r="AK18" s="26">
        <f t="shared" si="5"/>
        <v>46294</v>
      </c>
      <c r="AL18" s="26">
        <f t="shared" si="5"/>
        <v>46295</v>
      </c>
      <c r="AM18" s="26">
        <f t="shared" si="5"/>
        <v>46296</v>
      </c>
      <c r="AN18" s="26">
        <f t="shared" si="5"/>
        <v>46297</v>
      </c>
      <c r="AO18" s="26">
        <f t="shared" si="5"/>
        <v>46298</v>
      </c>
      <c r="AP18" s="31"/>
      <c r="AQ18" s="26">
        <f>AO18+1</f>
        <v>46299</v>
      </c>
      <c r="AR18" s="26">
        <f t="shared" si="5"/>
        <v>46300</v>
      </c>
      <c r="AT18" s="35"/>
      <c r="AU18" s="35"/>
      <c r="AV18" s="35"/>
      <c r="AY18" s="8" t="s">
        <v>36</v>
      </c>
      <c r="AZ18" s="38" t="s">
        <v>14</v>
      </c>
    </row>
    <row r="19" spans="1:55" s="3" customFormat="1" ht="20.25" x14ac:dyDescent="0.2">
      <c r="A19" s="22">
        <f>DATE($AZ$8,$AZ$9+5,1)</f>
        <v>46266</v>
      </c>
      <c r="B19" s="24" t="str" cm="1">
        <f t="array" ref="B19">IF($AZ$9=1,INDEX($AY$45:$AY$56,MONTH(A19)),LEFT(INDEX($AY$45:$AY$56,MONTH(A19)),3))&amp;IF($AZ$9&lt;&gt;1," "&amp;YEAR(A19),"")&amp;" "</f>
        <v xml:space="preserve">SEP 2026 </v>
      </c>
      <c r="C19" s="68"/>
      <c r="D19" s="68"/>
      <c r="E19" s="68"/>
      <c r="F19" s="68"/>
      <c r="G19" s="68"/>
      <c r="H19" s="68"/>
      <c r="I19" s="68"/>
      <c r="J19" s="69"/>
      <c r="K19" s="68"/>
      <c r="L19" s="68"/>
      <c r="M19" s="68"/>
      <c r="N19" s="68"/>
      <c r="O19" s="68"/>
      <c r="P19" s="68"/>
      <c r="Q19" s="68"/>
      <c r="R19" s="69"/>
      <c r="S19" s="68"/>
      <c r="T19" s="68"/>
      <c r="U19" s="68"/>
      <c r="V19" s="68"/>
      <c r="W19" s="68"/>
      <c r="X19" s="68"/>
      <c r="Y19" s="68"/>
      <c r="Z19" s="69"/>
      <c r="AA19" s="68"/>
      <c r="AB19" s="68"/>
      <c r="AC19" s="68"/>
      <c r="AD19" s="68"/>
      <c r="AE19" s="68"/>
      <c r="AF19" s="68"/>
      <c r="AG19" s="68"/>
      <c r="AH19" s="69"/>
      <c r="AI19" s="68"/>
      <c r="AJ19" s="68"/>
      <c r="AK19" s="68"/>
      <c r="AL19" s="68"/>
      <c r="AM19" s="68"/>
      <c r="AN19" s="68"/>
      <c r="AO19" s="68"/>
      <c r="AP19" s="69"/>
      <c r="AQ19" s="68"/>
      <c r="AR19" s="68"/>
      <c r="AS19"/>
      <c r="AT19" s="34" t="str">
        <f>IFERROR(AVERAGE(C19:AR19),"-")</f>
        <v>-</v>
      </c>
      <c r="AU19" s="34">
        <f>SUM(C19:AR19)/DAY(EOMONTH(A19,0))</f>
        <v>0</v>
      </c>
      <c r="AV19" s="67" cm="1">
        <f t="array" ref="AV19">MAX(_xlfn.LET(_xlpm.days,_xlfn.HSTACK(C19:I19,K19:Q19,S19:Y19,AA19:AG19,AI19:AO19,AQ19:AR19),_xlfn.SCAN(0,_xlpm.days,_xlfn.LAMBDA(_xlpm.a,_xlpm.v,IF(_xlpm.v&gt;0,_xlpm.a+1,0)))))</f>
        <v>0</v>
      </c>
      <c r="AW19" s="27"/>
      <c r="BA19" s="5"/>
    </row>
    <row r="20" spans="1:55" ht="15.75" x14ac:dyDescent="0.2">
      <c r="C20" s="36"/>
      <c r="D20" s="36"/>
      <c r="E20" s="36"/>
      <c r="F20" s="36"/>
      <c r="G20" s="36"/>
      <c r="H20" s="36"/>
      <c r="I20" s="36"/>
      <c r="J20" s="37"/>
      <c r="K20" s="36"/>
      <c r="L20" s="36"/>
      <c r="M20" s="36"/>
      <c r="N20" s="36"/>
      <c r="O20" s="36"/>
      <c r="P20" s="36"/>
      <c r="Q20" s="36"/>
      <c r="R20" s="37"/>
      <c r="S20" s="36"/>
      <c r="T20" s="36"/>
      <c r="U20" s="36"/>
      <c r="V20" s="36"/>
      <c r="W20" s="36"/>
      <c r="X20" s="36"/>
      <c r="Y20" s="36"/>
      <c r="Z20" s="37"/>
      <c r="AA20" s="36"/>
      <c r="AB20" s="36"/>
      <c r="AC20" s="36"/>
      <c r="AD20" s="36"/>
      <c r="AE20" s="36"/>
      <c r="AF20" s="36"/>
      <c r="AG20" s="36"/>
      <c r="AH20" s="37"/>
      <c r="AI20" s="36"/>
      <c r="AJ20" s="36"/>
      <c r="AK20" s="36"/>
      <c r="AL20" s="36"/>
      <c r="AM20" s="36"/>
      <c r="AN20" s="36"/>
      <c r="AO20" s="36"/>
      <c r="AP20" s="37"/>
      <c r="AQ20" s="36"/>
      <c r="AR20" s="36"/>
      <c r="AX20" s="7" t="s">
        <v>34</v>
      </c>
      <c r="AY20" s="3"/>
      <c r="AZ20" s="3"/>
      <c r="BA20" s="5"/>
    </row>
    <row r="21" spans="1:55" s="3" customFormat="1" ht="12.75" x14ac:dyDescent="0.2">
      <c r="A21" s="11"/>
      <c r="B21"/>
      <c r="C21" s="26">
        <f>$A22-(WEEKDAY($A22,1)-($AZ$14-1))-IF((WEEKDAY($A22,1)-($AZ$14-1))&lt;=0,7,0)+1</f>
        <v>46292</v>
      </c>
      <c r="D21" s="26">
        <f>C21+1</f>
        <v>46293</v>
      </c>
      <c r="E21" s="26">
        <f t="shared" ref="E21:AR21" si="6">D21+1</f>
        <v>46294</v>
      </c>
      <c r="F21" s="26">
        <f t="shared" si="6"/>
        <v>46295</v>
      </c>
      <c r="G21" s="26">
        <f t="shared" si="6"/>
        <v>46296</v>
      </c>
      <c r="H21" s="26">
        <f t="shared" si="6"/>
        <v>46297</v>
      </c>
      <c r="I21" s="26">
        <f t="shared" si="6"/>
        <v>46298</v>
      </c>
      <c r="J21" s="31"/>
      <c r="K21" s="26">
        <f>I21+1</f>
        <v>46299</v>
      </c>
      <c r="L21" s="26">
        <f t="shared" si="6"/>
        <v>46300</v>
      </c>
      <c r="M21" s="26">
        <f t="shared" si="6"/>
        <v>46301</v>
      </c>
      <c r="N21" s="26">
        <f t="shared" si="6"/>
        <v>46302</v>
      </c>
      <c r="O21" s="26">
        <f t="shared" si="6"/>
        <v>46303</v>
      </c>
      <c r="P21" s="26">
        <f t="shared" si="6"/>
        <v>46304</v>
      </c>
      <c r="Q21" s="26">
        <f t="shared" si="6"/>
        <v>46305</v>
      </c>
      <c r="R21" s="31"/>
      <c r="S21" s="26">
        <f>Q21+1</f>
        <v>46306</v>
      </c>
      <c r="T21" s="26">
        <f t="shared" si="6"/>
        <v>46307</v>
      </c>
      <c r="U21" s="26">
        <f t="shared" si="6"/>
        <v>46308</v>
      </c>
      <c r="V21" s="26">
        <f t="shared" si="6"/>
        <v>46309</v>
      </c>
      <c r="W21" s="26">
        <f t="shared" si="6"/>
        <v>46310</v>
      </c>
      <c r="X21" s="26">
        <f t="shared" si="6"/>
        <v>46311</v>
      </c>
      <c r="Y21" s="26">
        <f t="shared" si="6"/>
        <v>46312</v>
      </c>
      <c r="Z21" s="31"/>
      <c r="AA21" s="26">
        <f>Y21+1</f>
        <v>46313</v>
      </c>
      <c r="AB21" s="26">
        <f t="shared" si="6"/>
        <v>46314</v>
      </c>
      <c r="AC21" s="26">
        <f t="shared" si="6"/>
        <v>46315</v>
      </c>
      <c r="AD21" s="26">
        <f t="shared" si="6"/>
        <v>46316</v>
      </c>
      <c r="AE21" s="26">
        <f t="shared" si="6"/>
        <v>46317</v>
      </c>
      <c r="AF21" s="26">
        <f t="shared" si="6"/>
        <v>46318</v>
      </c>
      <c r="AG21" s="26">
        <f t="shared" si="6"/>
        <v>46319</v>
      </c>
      <c r="AH21" s="31"/>
      <c r="AI21" s="26">
        <f>AG21+1</f>
        <v>46320</v>
      </c>
      <c r="AJ21" s="26">
        <f t="shared" si="6"/>
        <v>46321</v>
      </c>
      <c r="AK21" s="26">
        <f t="shared" si="6"/>
        <v>46322</v>
      </c>
      <c r="AL21" s="26">
        <f t="shared" si="6"/>
        <v>46323</v>
      </c>
      <c r="AM21" s="26">
        <f t="shared" si="6"/>
        <v>46324</v>
      </c>
      <c r="AN21" s="26">
        <f t="shared" si="6"/>
        <v>46325</v>
      </c>
      <c r="AO21" s="26">
        <f t="shared" si="6"/>
        <v>46326</v>
      </c>
      <c r="AP21" s="31"/>
      <c r="AQ21" s="26">
        <f>AO21+1</f>
        <v>46327</v>
      </c>
      <c r="AR21" s="26">
        <f t="shared" si="6"/>
        <v>46328</v>
      </c>
      <c r="AT21" s="35"/>
      <c r="AU21" s="35"/>
      <c r="AV21" s="35"/>
      <c r="AX21" s="1"/>
      <c r="AY21" s="9" t="s">
        <v>33</v>
      </c>
      <c r="AZ21" s="1"/>
      <c r="BA21" s="1"/>
    </row>
    <row r="22" spans="1:55" s="3" customFormat="1" ht="20.25" x14ac:dyDescent="0.2">
      <c r="A22" s="22">
        <f>DATE($AZ$8,$AZ$9+6,1)</f>
        <v>46296</v>
      </c>
      <c r="B22" s="24" t="str" cm="1">
        <f t="array" ref="B22">IF($AZ$9=1,INDEX($AY$45:$AY$56,MONTH(A22)),LEFT(INDEX($AY$45:$AY$56,MONTH(A22)),3))&amp;IF($AZ$9&lt;&gt;1," "&amp;YEAR(A22),"")&amp;" "</f>
        <v xml:space="preserve">OCT 2026 </v>
      </c>
      <c r="C22" s="68"/>
      <c r="D22" s="68"/>
      <c r="E22" s="68"/>
      <c r="F22" s="68"/>
      <c r="G22" s="68"/>
      <c r="H22" s="68"/>
      <c r="I22" s="68"/>
      <c r="J22" s="69"/>
      <c r="K22" s="68"/>
      <c r="L22" s="68"/>
      <c r="M22" s="68"/>
      <c r="N22" s="68"/>
      <c r="O22" s="68"/>
      <c r="P22" s="68"/>
      <c r="Q22" s="68"/>
      <c r="R22" s="69"/>
      <c r="S22" s="68"/>
      <c r="T22" s="68"/>
      <c r="U22" s="68"/>
      <c r="V22" s="68"/>
      <c r="W22" s="68"/>
      <c r="X22" s="68"/>
      <c r="Y22" s="68"/>
      <c r="Z22" s="69"/>
      <c r="AA22" s="68"/>
      <c r="AB22" s="68"/>
      <c r="AC22" s="68"/>
      <c r="AD22" s="68"/>
      <c r="AE22" s="68"/>
      <c r="AF22" s="68"/>
      <c r="AG22" s="68"/>
      <c r="AH22" s="69"/>
      <c r="AI22" s="68"/>
      <c r="AJ22" s="68"/>
      <c r="AK22" s="68"/>
      <c r="AL22" s="68"/>
      <c r="AM22" s="68"/>
      <c r="AN22" s="68"/>
      <c r="AO22" s="68"/>
      <c r="AP22" s="69"/>
      <c r="AQ22" s="68"/>
      <c r="AR22" s="68"/>
      <c r="AS22"/>
      <c r="AT22" s="34" t="str">
        <f>IFERROR(AVERAGE(C22:AR22),"-")</f>
        <v>-</v>
      </c>
      <c r="AU22" s="34">
        <f>SUM(C22:AR22)/DAY(EOMONTH(A22,0))</f>
        <v>0</v>
      </c>
      <c r="AV22" s="67" cm="1">
        <f t="array" ref="AV22">MAX(_xlfn.LET(_xlpm.days,_xlfn.HSTACK(C22:I22,K22:Q22,S22:Y22,AA22:AG22,AI22:AO22,AQ22:AR22),_xlfn.SCAN(0,_xlpm.days,_xlfn.LAMBDA(_xlpm.a,_xlpm.v,IF(_xlpm.v&gt;0,_xlpm.a+1,0)))))</f>
        <v>0</v>
      </c>
      <c r="AW22" s="27"/>
      <c r="BA22" s="6"/>
    </row>
    <row r="23" spans="1:55" ht="15.75" x14ac:dyDescent="0.2">
      <c r="C23" s="36"/>
      <c r="D23" s="36"/>
      <c r="E23" s="36"/>
      <c r="F23" s="36"/>
      <c r="G23" s="36"/>
      <c r="H23" s="36"/>
      <c r="I23" s="36"/>
      <c r="J23" s="37"/>
      <c r="K23" s="36"/>
      <c r="L23" s="36"/>
      <c r="M23" s="36"/>
      <c r="N23" s="36"/>
      <c r="O23" s="36"/>
      <c r="P23" s="36"/>
      <c r="Q23" s="36"/>
      <c r="R23" s="37"/>
      <c r="S23" s="36"/>
      <c r="T23" s="36"/>
      <c r="U23" s="36"/>
      <c r="V23" s="36"/>
      <c r="W23" s="36"/>
      <c r="X23" s="36"/>
      <c r="Y23" s="36"/>
      <c r="Z23" s="37"/>
      <c r="AA23" s="36"/>
      <c r="AB23" s="36"/>
      <c r="AC23" s="36"/>
      <c r="AD23" s="36"/>
      <c r="AE23" s="36"/>
      <c r="AF23" s="36"/>
      <c r="AG23" s="36"/>
      <c r="AH23" s="37"/>
      <c r="AI23" s="36"/>
      <c r="AJ23" s="36"/>
      <c r="AK23" s="36"/>
      <c r="AL23" s="36"/>
      <c r="AM23" s="36"/>
      <c r="AN23" s="36"/>
      <c r="AO23" s="36"/>
      <c r="AP23" s="37"/>
      <c r="AQ23" s="36"/>
      <c r="AR23" s="36"/>
      <c r="AX23" s="7" t="s">
        <v>35</v>
      </c>
      <c r="AZ23" s="3"/>
      <c r="BA23" s="5"/>
    </row>
    <row r="24" spans="1:55" s="3" customFormat="1" ht="12.75" x14ac:dyDescent="0.2">
      <c r="B24"/>
      <c r="C24" s="26">
        <f>$A25-(WEEKDAY($A25,1)-($AZ$14-1))-IF((WEEKDAY($A25,1)-($AZ$14-1))&lt;=0,7,0)+1</f>
        <v>46327</v>
      </c>
      <c r="D24" s="26">
        <f>C24+1</f>
        <v>46328</v>
      </c>
      <c r="E24" s="26">
        <f t="shared" ref="E24:AR24" si="7">D24+1</f>
        <v>46329</v>
      </c>
      <c r="F24" s="26">
        <f t="shared" si="7"/>
        <v>46330</v>
      </c>
      <c r="G24" s="26">
        <f t="shared" si="7"/>
        <v>46331</v>
      </c>
      <c r="H24" s="26">
        <f t="shared" si="7"/>
        <v>46332</v>
      </c>
      <c r="I24" s="26">
        <f t="shared" si="7"/>
        <v>46333</v>
      </c>
      <c r="J24" s="31"/>
      <c r="K24" s="26">
        <f>I24+1</f>
        <v>46334</v>
      </c>
      <c r="L24" s="26">
        <f t="shared" si="7"/>
        <v>46335</v>
      </c>
      <c r="M24" s="26">
        <f t="shared" si="7"/>
        <v>46336</v>
      </c>
      <c r="N24" s="26">
        <f t="shared" si="7"/>
        <v>46337</v>
      </c>
      <c r="O24" s="26">
        <f t="shared" si="7"/>
        <v>46338</v>
      </c>
      <c r="P24" s="26">
        <f t="shared" si="7"/>
        <v>46339</v>
      </c>
      <c r="Q24" s="26">
        <f t="shared" si="7"/>
        <v>46340</v>
      </c>
      <c r="R24" s="31"/>
      <c r="S24" s="26">
        <f>Q24+1</f>
        <v>46341</v>
      </c>
      <c r="T24" s="26">
        <f t="shared" si="7"/>
        <v>46342</v>
      </c>
      <c r="U24" s="26">
        <f t="shared" si="7"/>
        <v>46343</v>
      </c>
      <c r="V24" s="26">
        <f t="shared" si="7"/>
        <v>46344</v>
      </c>
      <c r="W24" s="26">
        <f t="shared" si="7"/>
        <v>46345</v>
      </c>
      <c r="X24" s="26">
        <f t="shared" si="7"/>
        <v>46346</v>
      </c>
      <c r="Y24" s="26">
        <f t="shared" si="7"/>
        <v>46347</v>
      </c>
      <c r="Z24" s="31"/>
      <c r="AA24" s="26">
        <f>Y24+1</f>
        <v>46348</v>
      </c>
      <c r="AB24" s="26">
        <f t="shared" si="7"/>
        <v>46349</v>
      </c>
      <c r="AC24" s="26">
        <f t="shared" si="7"/>
        <v>46350</v>
      </c>
      <c r="AD24" s="26">
        <f t="shared" si="7"/>
        <v>46351</v>
      </c>
      <c r="AE24" s="26">
        <f t="shared" si="7"/>
        <v>46352</v>
      </c>
      <c r="AF24" s="26">
        <f t="shared" si="7"/>
        <v>46353</v>
      </c>
      <c r="AG24" s="26">
        <f t="shared" si="7"/>
        <v>46354</v>
      </c>
      <c r="AH24" s="31"/>
      <c r="AI24" s="26">
        <f>AG24+1</f>
        <v>46355</v>
      </c>
      <c r="AJ24" s="26">
        <f t="shared" si="7"/>
        <v>46356</v>
      </c>
      <c r="AK24" s="26">
        <f t="shared" si="7"/>
        <v>46357</v>
      </c>
      <c r="AL24" s="26">
        <f t="shared" si="7"/>
        <v>46358</v>
      </c>
      <c r="AM24" s="26">
        <f t="shared" si="7"/>
        <v>46359</v>
      </c>
      <c r="AN24" s="26">
        <f t="shared" si="7"/>
        <v>46360</v>
      </c>
      <c r="AO24" s="26">
        <f t="shared" si="7"/>
        <v>46361</v>
      </c>
      <c r="AP24" s="31"/>
      <c r="AQ24" s="26">
        <f>AO24+1</f>
        <v>46362</v>
      </c>
      <c r="AR24" s="26">
        <f t="shared" si="7"/>
        <v>46363</v>
      </c>
      <c r="AT24" s="35"/>
      <c r="AU24" s="35"/>
      <c r="AV24" s="35"/>
      <c r="AX24" s="1"/>
      <c r="AY24" s="1"/>
      <c r="AZ24" s="1"/>
      <c r="BA24" s="1"/>
      <c r="BC24" s="11"/>
    </row>
    <row r="25" spans="1:55" s="3" customFormat="1" ht="20.25" x14ac:dyDescent="0.2">
      <c r="A25" s="22">
        <f>DATE($AZ$8,$AZ$9+7,1)</f>
        <v>46327</v>
      </c>
      <c r="B25" s="24" t="str" cm="1">
        <f t="array" ref="B25">IF($AZ$9=1,INDEX($AY$45:$AY$56,MONTH(A25)),LEFT(INDEX($AY$45:$AY$56,MONTH(A25)),3))&amp;IF($AZ$9&lt;&gt;1," "&amp;YEAR(A25),"")&amp;" "</f>
        <v xml:space="preserve">NOV 2026 </v>
      </c>
      <c r="C25" s="68"/>
      <c r="D25" s="68"/>
      <c r="E25" s="68"/>
      <c r="F25" s="68"/>
      <c r="G25" s="68"/>
      <c r="H25" s="68"/>
      <c r="I25" s="68"/>
      <c r="J25" s="69"/>
      <c r="K25" s="68"/>
      <c r="L25" s="68"/>
      <c r="M25" s="68"/>
      <c r="N25" s="68"/>
      <c r="O25" s="68"/>
      <c r="P25" s="68"/>
      <c r="Q25" s="68"/>
      <c r="R25" s="69"/>
      <c r="S25" s="68"/>
      <c r="T25" s="68"/>
      <c r="U25" s="68"/>
      <c r="V25" s="68"/>
      <c r="W25" s="68"/>
      <c r="X25" s="68"/>
      <c r="Y25" s="68"/>
      <c r="Z25" s="69"/>
      <c r="AA25" s="68"/>
      <c r="AB25" s="68"/>
      <c r="AC25" s="68"/>
      <c r="AD25" s="68"/>
      <c r="AE25" s="68"/>
      <c r="AF25" s="68"/>
      <c r="AG25" s="68"/>
      <c r="AH25" s="69"/>
      <c r="AI25" s="68"/>
      <c r="AJ25" s="68"/>
      <c r="AK25" s="68"/>
      <c r="AL25" s="68"/>
      <c r="AM25" s="68"/>
      <c r="AN25" s="68"/>
      <c r="AO25" s="68"/>
      <c r="AP25" s="69"/>
      <c r="AQ25" s="68"/>
      <c r="AR25" s="68"/>
      <c r="AS25"/>
      <c r="AT25" s="34" t="str">
        <f>IFERROR(AVERAGE(C25:AR25),"-")</f>
        <v>-</v>
      </c>
      <c r="AU25" s="34">
        <f>SUM(C25:AR25)/DAY(EOMONTH(A25,0))</f>
        <v>0</v>
      </c>
      <c r="AV25" s="67" cm="1">
        <f t="array" ref="AV25">MAX(_xlfn.LET(_xlpm.days,_xlfn.HSTACK(C25:I25,K25:Q25,S25:Y25,AA25:AG25,AI25:AO25,AQ25:AR25),_xlfn.SCAN(0,_xlpm.days,_xlfn.LAMBDA(_xlpm.a,_xlpm.v,IF(_xlpm.v&gt;0,_xlpm.a+1,0)))))</f>
        <v>0</v>
      </c>
      <c r="AW25" s="27"/>
      <c r="AX25" s="7" t="s">
        <v>41</v>
      </c>
      <c r="AY25" s="1"/>
      <c r="BC25" s="11"/>
    </row>
    <row r="26" spans="1:55" x14ac:dyDescent="0.2">
      <c r="C26" s="36"/>
      <c r="D26" s="36"/>
      <c r="E26" s="36"/>
      <c r="F26" s="36"/>
      <c r="G26" s="36"/>
      <c r="H26" s="36"/>
      <c r="I26" s="36"/>
      <c r="J26" s="37"/>
      <c r="K26" s="36"/>
      <c r="L26" s="36"/>
      <c r="M26" s="36"/>
      <c r="N26" s="36"/>
      <c r="O26" s="36"/>
      <c r="P26" s="36"/>
      <c r="Q26" s="36"/>
      <c r="R26" s="37"/>
      <c r="S26" s="36"/>
      <c r="T26" s="36"/>
      <c r="U26" s="36"/>
      <c r="V26" s="36"/>
      <c r="W26" s="36"/>
      <c r="X26" s="36"/>
      <c r="Y26" s="36"/>
      <c r="Z26" s="37"/>
      <c r="AA26" s="36"/>
      <c r="AB26" s="36"/>
      <c r="AC26" s="36"/>
      <c r="AD26" s="36"/>
      <c r="AE26" s="36"/>
      <c r="AF26" s="36"/>
      <c r="AG26" s="36"/>
      <c r="AH26" s="37"/>
      <c r="AI26" s="36"/>
      <c r="AJ26" s="36"/>
      <c r="AK26" s="36"/>
      <c r="AL26" s="36"/>
      <c r="AM26" s="36"/>
      <c r="AN26" s="36"/>
      <c r="AO26" s="36"/>
      <c r="AP26" s="37"/>
      <c r="AQ26" s="36"/>
      <c r="AR26" s="36"/>
      <c r="AX26" s="3"/>
      <c r="AY26" s="8" t="s">
        <v>42</v>
      </c>
      <c r="AZ26" s="39">
        <v>0</v>
      </c>
      <c r="BB26" s="3"/>
    </row>
    <row r="27" spans="1:55" s="3" customFormat="1" x14ac:dyDescent="0.2">
      <c r="A27" s="11"/>
      <c r="B27"/>
      <c r="C27" s="26">
        <f>$A28-(WEEKDAY($A28,1)-($AZ$14-1))-IF((WEEKDAY($A28,1)-($AZ$14-1))&lt;=0,7,0)+1</f>
        <v>46355</v>
      </c>
      <c r="D27" s="26">
        <f>C27+1</f>
        <v>46356</v>
      </c>
      <c r="E27" s="26">
        <f t="shared" ref="E27:AR27" si="8">D27+1</f>
        <v>46357</v>
      </c>
      <c r="F27" s="26">
        <f t="shared" si="8"/>
        <v>46358</v>
      </c>
      <c r="G27" s="26">
        <f t="shared" si="8"/>
        <v>46359</v>
      </c>
      <c r="H27" s="26">
        <f t="shared" si="8"/>
        <v>46360</v>
      </c>
      <c r="I27" s="26">
        <f t="shared" si="8"/>
        <v>46361</v>
      </c>
      <c r="J27" s="31"/>
      <c r="K27" s="26">
        <f>I27+1</f>
        <v>46362</v>
      </c>
      <c r="L27" s="26">
        <f t="shared" si="8"/>
        <v>46363</v>
      </c>
      <c r="M27" s="26">
        <f t="shared" si="8"/>
        <v>46364</v>
      </c>
      <c r="N27" s="26">
        <f t="shared" si="8"/>
        <v>46365</v>
      </c>
      <c r="O27" s="26">
        <f t="shared" si="8"/>
        <v>46366</v>
      </c>
      <c r="P27" s="26">
        <f t="shared" si="8"/>
        <v>46367</v>
      </c>
      <c r="Q27" s="26">
        <f t="shared" si="8"/>
        <v>46368</v>
      </c>
      <c r="R27" s="31"/>
      <c r="S27" s="26">
        <f>Q27+1</f>
        <v>46369</v>
      </c>
      <c r="T27" s="26">
        <f t="shared" si="8"/>
        <v>46370</v>
      </c>
      <c r="U27" s="26">
        <f t="shared" si="8"/>
        <v>46371</v>
      </c>
      <c r="V27" s="26">
        <f t="shared" si="8"/>
        <v>46372</v>
      </c>
      <c r="W27" s="26">
        <f t="shared" si="8"/>
        <v>46373</v>
      </c>
      <c r="X27" s="26">
        <f t="shared" si="8"/>
        <v>46374</v>
      </c>
      <c r="Y27" s="26">
        <f t="shared" si="8"/>
        <v>46375</v>
      </c>
      <c r="Z27" s="31"/>
      <c r="AA27" s="26">
        <f>Y27+1</f>
        <v>46376</v>
      </c>
      <c r="AB27" s="26">
        <f t="shared" si="8"/>
        <v>46377</v>
      </c>
      <c r="AC27" s="26">
        <f t="shared" si="8"/>
        <v>46378</v>
      </c>
      <c r="AD27" s="26">
        <f t="shared" si="8"/>
        <v>46379</v>
      </c>
      <c r="AE27" s="26">
        <f t="shared" si="8"/>
        <v>46380</v>
      </c>
      <c r="AF27" s="26">
        <f t="shared" si="8"/>
        <v>46381</v>
      </c>
      <c r="AG27" s="26">
        <f t="shared" si="8"/>
        <v>46382</v>
      </c>
      <c r="AH27" s="31"/>
      <c r="AI27" s="26">
        <f>AG27+1</f>
        <v>46383</v>
      </c>
      <c r="AJ27" s="26">
        <f t="shared" si="8"/>
        <v>46384</v>
      </c>
      <c r="AK27" s="26">
        <f t="shared" si="8"/>
        <v>46385</v>
      </c>
      <c r="AL27" s="26">
        <f t="shared" si="8"/>
        <v>46386</v>
      </c>
      <c r="AM27" s="26">
        <f t="shared" si="8"/>
        <v>46387</v>
      </c>
      <c r="AN27" s="26">
        <f t="shared" si="8"/>
        <v>46388</v>
      </c>
      <c r="AO27" s="26">
        <f t="shared" si="8"/>
        <v>46389</v>
      </c>
      <c r="AP27" s="31"/>
      <c r="AQ27" s="26">
        <f>AO27+1</f>
        <v>46390</v>
      </c>
      <c r="AR27" s="26">
        <f t="shared" si="8"/>
        <v>46391</v>
      </c>
      <c r="AT27" s="35"/>
      <c r="AU27" s="35"/>
      <c r="AV27" s="35"/>
      <c r="AX27" s="5"/>
      <c r="AY27" s="8" t="s">
        <v>43</v>
      </c>
      <c r="AZ27" s="39">
        <v>90</v>
      </c>
      <c r="BA27" s="15"/>
      <c r="BC27" s="11"/>
    </row>
    <row r="28" spans="1:55" s="3" customFormat="1" ht="20.25" x14ac:dyDescent="0.2">
      <c r="A28" s="22">
        <f>DATE($AZ$8,$AZ$9+8,1)</f>
        <v>46357</v>
      </c>
      <c r="B28" s="24" t="str" cm="1">
        <f t="array" ref="B28">IF($AZ$9=1,INDEX($AY$45:$AY$56,MONTH(A28)),LEFT(INDEX($AY$45:$AY$56,MONTH(A28)),3))&amp;IF($AZ$9&lt;&gt;1," "&amp;YEAR(A28),"")&amp;" "</f>
        <v xml:space="preserve">DEC 2026 </v>
      </c>
      <c r="C28" s="68"/>
      <c r="D28" s="68"/>
      <c r="E28" s="68"/>
      <c r="F28" s="68"/>
      <c r="G28" s="68"/>
      <c r="H28" s="68"/>
      <c r="I28" s="68"/>
      <c r="J28" s="69"/>
      <c r="K28" s="68"/>
      <c r="L28" s="68"/>
      <c r="M28" s="68"/>
      <c r="N28" s="68"/>
      <c r="O28" s="68"/>
      <c r="P28" s="68"/>
      <c r="Q28" s="68"/>
      <c r="R28" s="69"/>
      <c r="S28" s="68"/>
      <c r="T28" s="68"/>
      <c r="U28" s="68"/>
      <c r="V28" s="68"/>
      <c r="W28" s="68"/>
      <c r="X28" s="68"/>
      <c r="Y28" s="68"/>
      <c r="Z28" s="69"/>
      <c r="AA28" s="68"/>
      <c r="AB28" s="68"/>
      <c r="AC28" s="68"/>
      <c r="AD28" s="68"/>
      <c r="AE28" s="68"/>
      <c r="AF28" s="68"/>
      <c r="AG28" s="68"/>
      <c r="AH28" s="69"/>
      <c r="AI28" s="68"/>
      <c r="AJ28" s="68"/>
      <c r="AK28" s="68"/>
      <c r="AL28" s="68"/>
      <c r="AM28" s="68"/>
      <c r="AN28" s="68"/>
      <c r="AO28" s="68"/>
      <c r="AP28" s="69"/>
      <c r="AQ28" s="68"/>
      <c r="AR28" s="68"/>
      <c r="AS28"/>
      <c r="AT28" s="34" t="str">
        <f>IFERROR(AVERAGE(C28:AR28),"-")</f>
        <v>-</v>
      </c>
      <c r="AU28" s="34">
        <f>SUM(C28:AR28)/DAY(EOMONTH(A28,0))</f>
        <v>0</v>
      </c>
      <c r="AV28" s="67" cm="1">
        <f t="array" ref="AV28">MAX(_xlfn.LET(_xlpm.days,_xlfn.HSTACK(C28:I28,K28:Q28,S28:Y28,AA28:AG28,AI28:AO28,AQ28:AR28),_xlfn.SCAN(0,_xlpm.days,_xlfn.LAMBDA(_xlpm.a,_xlpm.v,IF(_xlpm.v&gt;0,_xlpm.a+1,0)))))</f>
        <v>0</v>
      </c>
      <c r="AW28" s="27"/>
      <c r="BC28" s="11"/>
    </row>
    <row r="29" spans="1:55" ht="15.75" x14ac:dyDescent="0.2">
      <c r="C29" s="36"/>
      <c r="D29" s="36"/>
      <c r="E29" s="36"/>
      <c r="F29" s="36"/>
      <c r="G29" s="36"/>
      <c r="H29" s="36"/>
      <c r="I29" s="36"/>
      <c r="J29" s="37"/>
      <c r="K29" s="36"/>
      <c r="L29" s="36"/>
      <c r="M29" s="36"/>
      <c r="N29" s="36"/>
      <c r="O29" s="36"/>
      <c r="P29" s="36"/>
      <c r="Q29" s="36"/>
      <c r="R29" s="37"/>
      <c r="S29" s="36"/>
      <c r="T29" s="36"/>
      <c r="U29" s="36"/>
      <c r="V29" s="36"/>
      <c r="W29" s="36"/>
      <c r="X29" s="36"/>
      <c r="Y29" s="36"/>
      <c r="Z29" s="37"/>
      <c r="AA29" s="36"/>
      <c r="AB29" s="36"/>
      <c r="AC29" s="36"/>
      <c r="AD29" s="36"/>
      <c r="AE29" s="36"/>
      <c r="AF29" s="36"/>
      <c r="AG29" s="36"/>
      <c r="AH29" s="37"/>
      <c r="AI29" s="36"/>
      <c r="AJ29" s="36"/>
      <c r="AK29" s="36"/>
      <c r="AL29" s="36"/>
      <c r="AM29" s="36"/>
      <c r="AN29" s="36"/>
      <c r="AO29" s="36"/>
      <c r="AP29" s="37"/>
      <c r="AQ29" s="36"/>
      <c r="AR29" s="36"/>
      <c r="AX29" s="7" t="s">
        <v>62</v>
      </c>
      <c r="AZ29" s="3"/>
      <c r="BA29" s="5"/>
      <c r="BB29" s="3"/>
    </row>
    <row r="30" spans="1:55" s="3" customFormat="1" ht="14.25" x14ac:dyDescent="0.2">
      <c r="A30" s="11"/>
      <c r="B30"/>
      <c r="C30" s="26">
        <f>$A31-(WEEKDAY($A31,1)-($AZ$14-1))-IF((WEEKDAY($A31,1)-($AZ$14-1))&lt;=0,7,0)+1</f>
        <v>46383</v>
      </c>
      <c r="D30" s="26">
        <f>C30+1</f>
        <v>46384</v>
      </c>
      <c r="E30" s="26">
        <f t="shared" ref="E30:AR30" si="9">D30+1</f>
        <v>46385</v>
      </c>
      <c r="F30" s="26">
        <f t="shared" si="9"/>
        <v>46386</v>
      </c>
      <c r="G30" s="26">
        <f t="shared" si="9"/>
        <v>46387</v>
      </c>
      <c r="H30" s="26">
        <f t="shared" si="9"/>
        <v>46388</v>
      </c>
      <c r="I30" s="26">
        <f t="shared" si="9"/>
        <v>46389</v>
      </c>
      <c r="J30" s="31"/>
      <c r="K30" s="26">
        <f>I30+1</f>
        <v>46390</v>
      </c>
      <c r="L30" s="26">
        <f t="shared" si="9"/>
        <v>46391</v>
      </c>
      <c r="M30" s="26">
        <f t="shared" si="9"/>
        <v>46392</v>
      </c>
      <c r="N30" s="26">
        <f t="shared" si="9"/>
        <v>46393</v>
      </c>
      <c r="O30" s="26">
        <f t="shared" si="9"/>
        <v>46394</v>
      </c>
      <c r="P30" s="26">
        <f t="shared" si="9"/>
        <v>46395</v>
      </c>
      <c r="Q30" s="26">
        <f t="shared" si="9"/>
        <v>46396</v>
      </c>
      <c r="R30" s="31"/>
      <c r="S30" s="26">
        <f>Q30+1</f>
        <v>46397</v>
      </c>
      <c r="T30" s="26">
        <f t="shared" si="9"/>
        <v>46398</v>
      </c>
      <c r="U30" s="26">
        <f t="shared" si="9"/>
        <v>46399</v>
      </c>
      <c r="V30" s="26">
        <f t="shared" si="9"/>
        <v>46400</v>
      </c>
      <c r="W30" s="26">
        <f t="shared" si="9"/>
        <v>46401</v>
      </c>
      <c r="X30" s="26">
        <f t="shared" si="9"/>
        <v>46402</v>
      </c>
      <c r="Y30" s="26">
        <f t="shared" si="9"/>
        <v>46403</v>
      </c>
      <c r="Z30" s="31"/>
      <c r="AA30" s="26">
        <f>Y30+1</f>
        <v>46404</v>
      </c>
      <c r="AB30" s="26">
        <f t="shared" si="9"/>
        <v>46405</v>
      </c>
      <c r="AC30" s="26">
        <f t="shared" si="9"/>
        <v>46406</v>
      </c>
      <c r="AD30" s="26">
        <f t="shared" si="9"/>
        <v>46407</v>
      </c>
      <c r="AE30" s="26">
        <f t="shared" si="9"/>
        <v>46408</v>
      </c>
      <c r="AF30" s="26">
        <f t="shared" si="9"/>
        <v>46409</v>
      </c>
      <c r="AG30" s="26">
        <f t="shared" si="9"/>
        <v>46410</v>
      </c>
      <c r="AH30" s="31"/>
      <c r="AI30" s="26">
        <f>AG30+1</f>
        <v>46411</v>
      </c>
      <c r="AJ30" s="26">
        <f t="shared" si="9"/>
        <v>46412</v>
      </c>
      <c r="AK30" s="26">
        <f t="shared" si="9"/>
        <v>46413</v>
      </c>
      <c r="AL30" s="26">
        <f t="shared" si="9"/>
        <v>46414</v>
      </c>
      <c r="AM30" s="26">
        <f t="shared" si="9"/>
        <v>46415</v>
      </c>
      <c r="AN30" s="26">
        <f t="shared" si="9"/>
        <v>46416</v>
      </c>
      <c r="AO30" s="26">
        <f t="shared" si="9"/>
        <v>46417</v>
      </c>
      <c r="AP30" s="31"/>
      <c r="AQ30" s="26">
        <f>AO30+1</f>
        <v>46418</v>
      </c>
      <c r="AR30" s="26">
        <f t="shared" si="9"/>
        <v>46419</v>
      </c>
      <c r="AT30" s="35"/>
      <c r="AU30" s="35"/>
      <c r="AV30" s="35"/>
      <c r="AX30" s="1"/>
      <c r="AY30" s="40" t="s">
        <v>52</v>
      </c>
      <c r="AZ30" s="1"/>
      <c r="BA30" s="1"/>
    </row>
    <row r="31" spans="1:55" s="3" customFormat="1" ht="20.25" x14ac:dyDescent="0.2">
      <c r="A31" s="22">
        <f>DATE($AZ$8,$AZ$9+9,1)</f>
        <v>46388</v>
      </c>
      <c r="B31" s="24" t="str" cm="1">
        <f t="array" ref="B31">IF($AZ$9=1,INDEX($AY$45:$AY$56,MONTH(A31)),LEFT(INDEX($AY$45:$AY$56,MONTH(A31)),3))&amp;IF($AZ$9&lt;&gt;1," "&amp;YEAR(A31),"")&amp;" "</f>
        <v xml:space="preserve">JAN 2027 </v>
      </c>
      <c r="C31" s="68"/>
      <c r="D31" s="68"/>
      <c r="E31" s="68"/>
      <c r="F31" s="68"/>
      <c r="G31" s="68"/>
      <c r="H31" s="68"/>
      <c r="I31" s="68"/>
      <c r="J31" s="69"/>
      <c r="K31" s="68"/>
      <c r="L31" s="68"/>
      <c r="M31" s="68"/>
      <c r="N31" s="68"/>
      <c r="O31" s="68"/>
      <c r="P31" s="68"/>
      <c r="Q31" s="68"/>
      <c r="R31" s="69"/>
      <c r="S31" s="68"/>
      <c r="T31" s="68"/>
      <c r="U31" s="68"/>
      <c r="V31" s="68"/>
      <c r="W31" s="68"/>
      <c r="X31" s="68"/>
      <c r="Y31" s="68"/>
      <c r="Z31" s="69"/>
      <c r="AA31" s="68"/>
      <c r="AB31" s="68"/>
      <c r="AC31" s="68"/>
      <c r="AD31" s="68"/>
      <c r="AE31" s="68"/>
      <c r="AF31" s="68"/>
      <c r="AG31" s="68"/>
      <c r="AH31" s="69"/>
      <c r="AI31" s="68"/>
      <c r="AJ31" s="68"/>
      <c r="AK31" s="68"/>
      <c r="AL31" s="68"/>
      <c r="AM31" s="68"/>
      <c r="AN31" s="68"/>
      <c r="AO31" s="68"/>
      <c r="AP31" s="69"/>
      <c r="AQ31" s="68"/>
      <c r="AR31" s="68"/>
      <c r="AS31"/>
      <c r="AT31" s="34" t="str">
        <f>IFERROR(AVERAGE(C31:AR31),"-")</f>
        <v>-</v>
      </c>
      <c r="AU31" s="34">
        <f>SUM(C31:AR31)/DAY(EOMONTH(A31,0))</f>
        <v>0</v>
      </c>
      <c r="AV31" s="67" cm="1">
        <f t="array" ref="AV31">MAX(_xlfn.LET(_xlpm.days,_xlfn.HSTACK(C31:I31,K31:Q31,S31:Y31,AA31:AG31,AI31:AO31,AQ31:AR31),_xlfn.SCAN(0,_xlpm.days,_xlfn.LAMBDA(_xlpm.a,_xlpm.v,IF(_xlpm.v&gt;0,_xlpm.a+1,0)))))</f>
        <v>0</v>
      </c>
      <c r="AW31" s="27"/>
      <c r="AY31" s="41" t="s">
        <v>53</v>
      </c>
      <c r="BA31" s="15"/>
    </row>
    <row r="32" spans="1:55" x14ac:dyDescent="0.2">
      <c r="C32" s="36"/>
      <c r="D32" s="36"/>
      <c r="E32" s="36"/>
      <c r="F32" s="36"/>
      <c r="G32" s="36"/>
      <c r="H32" s="36"/>
      <c r="I32" s="36"/>
      <c r="J32" s="37"/>
      <c r="K32" s="36"/>
      <c r="L32" s="36"/>
      <c r="M32" s="36"/>
      <c r="N32" s="36"/>
      <c r="O32" s="36"/>
      <c r="P32" s="36"/>
      <c r="Q32" s="36"/>
      <c r="R32" s="37"/>
      <c r="S32" s="36"/>
      <c r="T32" s="36"/>
      <c r="U32" s="36"/>
      <c r="V32" s="36"/>
      <c r="W32" s="36"/>
      <c r="X32" s="36"/>
      <c r="Y32" s="36"/>
      <c r="Z32" s="37"/>
      <c r="AA32" s="36"/>
      <c r="AB32" s="36"/>
      <c r="AC32" s="36"/>
      <c r="AD32" s="36"/>
      <c r="AE32" s="36"/>
      <c r="AF32" s="36"/>
      <c r="AG32" s="36"/>
      <c r="AH32" s="37"/>
      <c r="AI32" s="36"/>
      <c r="AJ32" s="36"/>
      <c r="AK32" s="36"/>
      <c r="AL32" s="36"/>
      <c r="AM32" s="36"/>
      <c r="AN32" s="36"/>
      <c r="AO32" s="36"/>
      <c r="AP32" s="37"/>
      <c r="AQ32" s="36"/>
      <c r="AR32" s="36"/>
      <c r="AY32" s="41" t="s">
        <v>54</v>
      </c>
      <c r="BB32" s="3"/>
    </row>
    <row r="33" spans="1:54" s="3" customFormat="1" ht="14.25" x14ac:dyDescent="0.2">
      <c r="A33" s="11"/>
      <c r="B33"/>
      <c r="C33" s="26">
        <f>$A34-(WEEKDAY($A34,1)-($AZ$14-1))-IF((WEEKDAY($A34,1)-($AZ$14-1))&lt;=0,7,0)+1</f>
        <v>46418</v>
      </c>
      <c r="D33" s="26">
        <f>C33+1</f>
        <v>46419</v>
      </c>
      <c r="E33" s="26">
        <f t="shared" ref="E33:AR33" si="10">D33+1</f>
        <v>46420</v>
      </c>
      <c r="F33" s="26">
        <f t="shared" si="10"/>
        <v>46421</v>
      </c>
      <c r="G33" s="26">
        <f t="shared" si="10"/>
        <v>46422</v>
      </c>
      <c r="H33" s="26">
        <f t="shared" si="10"/>
        <v>46423</v>
      </c>
      <c r="I33" s="26">
        <f t="shared" si="10"/>
        <v>46424</v>
      </c>
      <c r="J33" s="31"/>
      <c r="K33" s="26">
        <f>I33+1</f>
        <v>46425</v>
      </c>
      <c r="L33" s="26">
        <f t="shared" si="10"/>
        <v>46426</v>
      </c>
      <c r="M33" s="26">
        <f t="shared" si="10"/>
        <v>46427</v>
      </c>
      <c r="N33" s="26">
        <f t="shared" si="10"/>
        <v>46428</v>
      </c>
      <c r="O33" s="26">
        <f t="shared" si="10"/>
        <v>46429</v>
      </c>
      <c r="P33" s="26">
        <f t="shared" si="10"/>
        <v>46430</v>
      </c>
      <c r="Q33" s="26">
        <f t="shared" si="10"/>
        <v>46431</v>
      </c>
      <c r="R33" s="31"/>
      <c r="S33" s="26">
        <f>Q33+1</f>
        <v>46432</v>
      </c>
      <c r="T33" s="26">
        <f t="shared" si="10"/>
        <v>46433</v>
      </c>
      <c r="U33" s="26">
        <f t="shared" si="10"/>
        <v>46434</v>
      </c>
      <c r="V33" s="26">
        <f t="shared" si="10"/>
        <v>46435</v>
      </c>
      <c r="W33" s="26">
        <f t="shared" si="10"/>
        <v>46436</v>
      </c>
      <c r="X33" s="26">
        <f t="shared" si="10"/>
        <v>46437</v>
      </c>
      <c r="Y33" s="26">
        <f t="shared" si="10"/>
        <v>46438</v>
      </c>
      <c r="Z33" s="31"/>
      <c r="AA33" s="26">
        <f>Y33+1</f>
        <v>46439</v>
      </c>
      <c r="AB33" s="26">
        <f t="shared" si="10"/>
        <v>46440</v>
      </c>
      <c r="AC33" s="26">
        <f t="shared" si="10"/>
        <v>46441</v>
      </c>
      <c r="AD33" s="26">
        <f t="shared" si="10"/>
        <v>46442</v>
      </c>
      <c r="AE33" s="26">
        <f t="shared" si="10"/>
        <v>46443</v>
      </c>
      <c r="AF33" s="26">
        <f t="shared" si="10"/>
        <v>46444</v>
      </c>
      <c r="AG33" s="26">
        <f t="shared" si="10"/>
        <v>46445</v>
      </c>
      <c r="AH33" s="31"/>
      <c r="AI33" s="26">
        <f>AG33+1</f>
        <v>46446</v>
      </c>
      <c r="AJ33" s="26">
        <f t="shared" si="10"/>
        <v>46447</v>
      </c>
      <c r="AK33" s="26">
        <f t="shared" si="10"/>
        <v>46448</v>
      </c>
      <c r="AL33" s="26">
        <f t="shared" si="10"/>
        <v>46449</v>
      </c>
      <c r="AM33" s="26">
        <f t="shared" si="10"/>
        <v>46450</v>
      </c>
      <c r="AN33" s="26">
        <f t="shared" si="10"/>
        <v>46451</v>
      </c>
      <c r="AO33" s="26">
        <f t="shared" si="10"/>
        <v>46452</v>
      </c>
      <c r="AP33" s="31"/>
      <c r="AQ33" s="26">
        <f>AO33+1</f>
        <v>46453</v>
      </c>
      <c r="AR33" s="26">
        <f t="shared" si="10"/>
        <v>46454</v>
      </c>
      <c r="AT33" s="35"/>
      <c r="AU33" s="35"/>
      <c r="AV33" s="35"/>
      <c r="AY33" s="41" t="s">
        <v>55</v>
      </c>
    </row>
    <row r="34" spans="1:54" s="3" customFormat="1" ht="20.25" x14ac:dyDescent="0.2">
      <c r="A34" s="22">
        <f>DATE($AZ$8,$AZ$9+10,1)</f>
        <v>46419</v>
      </c>
      <c r="B34" s="24" t="str" cm="1">
        <f t="array" ref="B34">IF($AZ$9=1,INDEX($AY$45:$AY$56,MONTH(A34)),LEFT(INDEX($AY$45:$AY$56,MONTH(A34)),3))&amp;IF($AZ$9&lt;&gt;1," "&amp;YEAR(A34),"")&amp;" "</f>
        <v xml:space="preserve">FEB 2027 </v>
      </c>
      <c r="C34" s="68"/>
      <c r="D34" s="68"/>
      <c r="E34" s="68"/>
      <c r="F34" s="68"/>
      <c r="G34" s="68"/>
      <c r="H34" s="68"/>
      <c r="I34" s="68"/>
      <c r="J34" s="69"/>
      <c r="K34" s="68"/>
      <c r="L34" s="68"/>
      <c r="M34" s="68"/>
      <c r="N34" s="68"/>
      <c r="O34" s="68"/>
      <c r="P34" s="68"/>
      <c r="Q34" s="68"/>
      <c r="R34" s="69"/>
      <c r="S34" s="68"/>
      <c r="T34" s="68"/>
      <c r="U34" s="68"/>
      <c r="V34" s="68"/>
      <c r="W34" s="68"/>
      <c r="X34" s="68"/>
      <c r="Y34" s="68"/>
      <c r="Z34" s="69"/>
      <c r="AA34" s="68"/>
      <c r="AB34" s="68"/>
      <c r="AC34" s="68"/>
      <c r="AD34" s="68"/>
      <c r="AE34" s="68"/>
      <c r="AF34" s="68"/>
      <c r="AG34" s="68"/>
      <c r="AH34" s="69"/>
      <c r="AI34" s="68"/>
      <c r="AJ34" s="68"/>
      <c r="AK34" s="68"/>
      <c r="AL34" s="68"/>
      <c r="AM34" s="68"/>
      <c r="AN34" s="68"/>
      <c r="AO34" s="68"/>
      <c r="AP34" s="69"/>
      <c r="AQ34" s="68"/>
      <c r="AR34" s="68"/>
      <c r="AS34"/>
      <c r="AT34" s="34" t="str">
        <f>IFERROR(AVERAGE(C34:AR34),"-")</f>
        <v>-</v>
      </c>
      <c r="AU34" s="34">
        <f>SUM(C34:AR34)/DAY(EOMONTH(A34,0))</f>
        <v>0</v>
      </c>
      <c r="AV34" s="67" cm="1">
        <f t="array" ref="AV34">MAX(_xlfn.LET(_xlpm.days,_xlfn.HSTACK(C34:I34,K34:Q34,S34:Y34,AA34:AG34,AI34:AO34,AQ34:AR34),_xlfn.SCAN(0,_xlpm.days,_xlfn.LAMBDA(_xlpm.a,_xlpm.v,IF(_xlpm.v&gt;0,_xlpm.a+1,0)))))</f>
        <v>0</v>
      </c>
      <c r="AW34" s="27"/>
      <c r="AY34" s="41" t="s">
        <v>56</v>
      </c>
      <c r="BB34" s="5"/>
    </row>
    <row r="35" spans="1:54" x14ac:dyDescent="0.2">
      <c r="C35" s="36"/>
      <c r="D35" s="36"/>
      <c r="E35" s="36"/>
      <c r="F35" s="36"/>
      <c r="G35" s="36"/>
      <c r="H35" s="36"/>
      <c r="I35" s="36"/>
      <c r="J35" s="37"/>
      <c r="K35" s="36"/>
      <c r="L35" s="36"/>
      <c r="M35" s="36"/>
      <c r="N35" s="36"/>
      <c r="O35" s="36"/>
      <c r="P35" s="36"/>
      <c r="Q35" s="36"/>
      <c r="R35" s="37"/>
      <c r="S35" s="36"/>
      <c r="T35" s="36"/>
      <c r="U35" s="36"/>
      <c r="V35" s="36"/>
      <c r="W35" s="36"/>
      <c r="X35" s="36"/>
      <c r="Y35" s="36"/>
      <c r="Z35" s="37"/>
      <c r="AA35" s="36"/>
      <c r="AB35" s="36"/>
      <c r="AC35" s="36"/>
      <c r="AD35" s="36"/>
      <c r="AE35" s="36"/>
      <c r="AF35" s="36"/>
      <c r="AG35" s="36"/>
      <c r="AH35" s="37"/>
      <c r="AI35" s="36"/>
      <c r="AJ35" s="36"/>
      <c r="AK35" s="36"/>
      <c r="AL35" s="36"/>
      <c r="AM35" s="36"/>
      <c r="AN35" s="36"/>
      <c r="AO35" s="36"/>
      <c r="AP35" s="37"/>
      <c r="AQ35" s="36"/>
      <c r="AR35" s="36"/>
      <c r="AY35" s="41" t="s">
        <v>57</v>
      </c>
    </row>
    <row r="36" spans="1:54" s="3" customFormat="1" ht="14.25" x14ac:dyDescent="0.2">
      <c r="A36" s="11"/>
      <c r="B36"/>
      <c r="C36" s="26">
        <f>$A37-(WEEKDAY($A37,1)-($AZ$14-1))-IF((WEEKDAY($A37,1)-($AZ$14-1))&lt;=0,7,0)+1</f>
        <v>46446</v>
      </c>
      <c r="D36" s="26">
        <f>C36+1</f>
        <v>46447</v>
      </c>
      <c r="E36" s="26">
        <f t="shared" ref="E36:AR36" si="11">D36+1</f>
        <v>46448</v>
      </c>
      <c r="F36" s="26">
        <f t="shared" si="11"/>
        <v>46449</v>
      </c>
      <c r="G36" s="26">
        <f t="shared" si="11"/>
        <v>46450</v>
      </c>
      <c r="H36" s="26">
        <f t="shared" si="11"/>
        <v>46451</v>
      </c>
      <c r="I36" s="26">
        <f t="shared" si="11"/>
        <v>46452</v>
      </c>
      <c r="J36" s="31"/>
      <c r="K36" s="26">
        <f>I36+1</f>
        <v>46453</v>
      </c>
      <c r="L36" s="26">
        <f t="shared" si="11"/>
        <v>46454</v>
      </c>
      <c r="M36" s="26">
        <f t="shared" si="11"/>
        <v>46455</v>
      </c>
      <c r="N36" s="26">
        <f t="shared" si="11"/>
        <v>46456</v>
      </c>
      <c r="O36" s="26">
        <f t="shared" si="11"/>
        <v>46457</v>
      </c>
      <c r="P36" s="26">
        <f t="shared" si="11"/>
        <v>46458</v>
      </c>
      <c r="Q36" s="26">
        <f t="shared" si="11"/>
        <v>46459</v>
      </c>
      <c r="R36" s="31"/>
      <c r="S36" s="26">
        <f>Q36+1</f>
        <v>46460</v>
      </c>
      <c r="T36" s="26">
        <f t="shared" si="11"/>
        <v>46461</v>
      </c>
      <c r="U36" s="26">
        <f t="shared" si="11"/>
        <v>46462</v>
      </c>
      <c r="V36" s="26">
        <f t="shared" si="11"/>
        <v>46463</v>
      </c>
      <c r="W36" s="26">
        <f t="shared" si="11"/>
        <v>46464</v>
      </c>
      <c r="X36" s="26">
        <f t="shared" si="11"/>
        <v>46465</v>
      </c>
      <c r="Y36" s="26">
        <f t="shared" si="11"/>
        <v>46466</v>
      </c>
      <c r="Z36" s="31"/>
      <c r="AA36" s="26">
        <f>Y36+1</f>
        <v>46467</v>
      </c>
      <c r="AB36" s="26">
        <f t="shared" si="11"/>
        <v>46468</v>
      </c>
      <c r="AC36" s="26">
        <f t="shared" si="11"/>
        <v>46469</v>
      </c>
      <c r="AD36" s="26">
        <f t="shared" si="11"/>
        <v>46470</v>
      </c>
      <c r="AE36" s="26">
        <f t="shared" si="11"/>
        <v>46471</v>
      </c>
      <c r="AF36" s="26">
        <f t="shared" si="11"/>
        <v>46472</v>
      </c>
      <c r="AG36" s="26">
        <f t="shared" si="11"/>
        <v>46473</v>
      </c>
      <c r="AH36" s="31"/>
      <c r="AI36" s="26">
        <f>AG36+1</f>
        <v>46474</v>
      </c>
      <c r="AJ36" s="26">
        <f t="shared" si="11"/>
        <v>46475</v>
      </c>
      <c r="AK36" s="26">
        <f t="shared" si="11"/>
        <v>46476</v>
      </c>
      <c r="AL36" s="26">
        <f t="shared" si="11"/>
        <v>46477</v>
      </c>
      <c r="AM36" s="26">
        <f t="shared" si="11"/>
        <v>46478</v>
      </c>
      <c r="AN36" s="26">
        <f t="shared" si="11"/>
        <v>46479</v>
      </c>
      <c r="AO36" s="26">
        <f t="shared" si="11"/>
        <v>46480</v>
      </c>
      <c r="AP36" s="31"/>
      <c r="AQ36" s="26">
        <f>AO36+1</f>
        <v>46481</v>
      </c>
      <c r="AR36" s="26">
        <f t="shared" si="11"/>
        <v>46482</v>
      </c>
      <c r="AT36" s="35"/>
      <c r="AU36" s="35"/>
      <c r="AV36" s="35"/>
      <c r="AX36" s="1"/>
      <c r="AY36" s="42" t="s">
        <v>58</v>
      </c>
      <c r="BB36" s="15"/>
    </row>
    <row r="37" spans="1:54" s="3" customFormat="1" ht="20.25" x14ac:dyDescent="0.2">
      <c r="A37" s="22">
        <f>DATE($AZ$8,$AZ$9+11,1)</f>
        <v>46447</v>
      </c>
      <c r="B37" s="24" t="str" cm="1">
        <f t="array" ref="B37">IF($AZ$9=1,INDEX($AY$45:$AY$56,MONTH(A37)),LEFT(INDEX($AY$45:$AY$56,MONTH(A37)),3))&amp;IF($AZ$9&lt;&gt;1," "&amp;YEAR(A37),"")&amp;" "</f>
        <v xml:space="preserve">MAR 2027 </v>
      </c>
      <c r="C37" s="68"/>
      <c r="D37" s="68"/>
      <c r="E37" s="68"/>
      <c r="F37" s="68"/>
      <c r="G37" s="68"/>
      <c r="H37" s="68"/>
      <c r="I37" s="68"/>
      <c r="J37" s="69"/>
      <c r="K37" s="68"/>
      <c r="L37" s="68"/>
      <c r="M37" s="68"/>
      <c r="N37" s="68"/>
      <c r="O37" s="68"/>
      <c r="P37" s="68"/>
      <c r="Q37" s="68"/>
      <c r="R37" s="69"/>
      <c r="S37" s="68"/>
      <c r="T37" s="68"/>
      <c r="U37" s="68"/>
      <c r="V37" s="68"/>
      <c r="W37" s="68"/>
      <c r="X37" s="68"/>
      <c r="Y37" s="68"/>
      <c r="Z37" s="69"/>
      <c r="AA37" s="68"/>
      <c r="AB37" s="68"/>
      <c r="AC37" s="68"/>
      <c r="AD37" s="68"/>
      <c r="AE37" s="68"/>
      <c r="AF37" s="68"/>
      <c r="AG37" s="68"/>
      <c r="AH37" s="69"/>
      <c r="AI37" s="68"/>
      <c r="AJ37" s="68"/>
      <c r="AK37" s="68"/>
      <c r="AL37" s="68"/>
      <c r="AM37" s="68"/>
      <c r="AN37" s="68"/>
      <c r="AO37" s="68"/>
      <c r="AP37" s="69"/>
      <c r="AQ37" s="68"/>
      <c r="AR37" s="68"/>
      <c r="AS37"/>
      <c r="AT37" s="34" t="str">
        <f>IFERROR(AVERAGE(C37:AR37),"-")</f>
        <v>-</v>
      </c>
      <c r="AU37" s="34">
        <f>SUM(C37:AR37)/DAY(EOMONTH(A37,0))</f>
        <v>0</v>
      </c>
      <c r="AV37" s="67" cm="1">
        <f t="array" ref="AV37">MAX(_xlfn.LET(_xlpm.days,_xlfn.HSTACK(C37:I37,K37:Q37,S37:Y37,AA37:AG37,AI37:AO37,AQ37:AR37),_xlfn.SCAN(0,_xlpm.days,_xlfn.LAMBDA(_xlpm.a,_xlpm.v,IF(_xlpm.v&gt;0,_xlpm.a+1,0)))))</f>
        <v>0</v>
      </c>
      <c r="AW37" s="27"/>
      <c r="AX37" s="1"/>
      <c r="AZ37" s="1"/>
      <c r="BA37" s="5"/>
      <c r="BB37" s="6"/>
    </row>
    <row r="38" spans="1:54" ht="15.75" x14ac:dyDescent="0.2">
      <c r="C38" s="36"/>
      <c r="D38" s="36"/>
      <c r="E38" s="36"/>
      <c r="F38" s="36"/>
      <c r="G38" s="36"/>
      <c r="H38" s="36"/>
      <c r="I38" s="36"/>
      <c r="J38" s="37"/>
      <c r="K38" s="36"/>
      <c r="L38" s="36"/>
      <c r="M38" s="36"/>
      <c r="N38" s="36"/>
      <c r="O38" s="36"/>
      <c r="P38" s="36"/>
      <c r="Q38" s="36"/>
      <c r="R38" s="37"/>
      <c r="S38" s="36"/>
      <c r="T38" s="36"/>
      <c r="U38" s="36"/>
      <c r="V38" s="36"/>
      <c r="W38" s="36"/>
      <c r="X38" s="36"/>
      <c r="Y38" s="36"/>
      <c r="Z38" s="37"/>
      <c r="AA38" s="36"/>
      <c r="AB38" s="36"/>
      <c r="AC38" s="36"/>
      <c r="AD38" s="36"/>
      <c r="AE38" s="36"/>
      <c r="AF38" s="36"/>
      <c r="AG38" s="36"/>
      <c r="AH38" s="37"/>
      <c r="AI38" s="36"/>
      <c r="AJ38" s="36"/>
      <c r="AK38" s="36"/>
      <c r="AL38" s="36"/>
      <c r="AM38" s="36"/>
      <c r="AN38" s="36"/>
      <c r="AO38" s="36"/>
      <c r="AP38" s="37"/>
      <c r="AQ38" s="36"/>
      <c r="AR38" s="36"/>
      <c r="AX38" s="7" t="s">
        <v>70</v>
      </c>
    </row>
    <row r="39" spans="1:54" s="3" customFormat="1" ht="33.75" x14ac:dyDescent="0.25">
      <c r="B39" s="21"/>
      <c r="C39" s="32" t="str">
        <f>C2</f>
        <v>Su</v>
      </c>
      <c r="D39" s="32" t="str">
        <f t="shared" ref="D39:AP39" si="12">D2</f>
        <v>M</v>
      </c>
      <c r="E39" s="32" t="str">
        <f t="shared" si="12"/>
        <v>Tu</v>
      </c>
      <c r="F39" s="32" t="str">
        <f t="shared" si="12"/>
        <v>W</v>
      </c>
      <c r="G39" s="32" t="str">
        <f t="shared" si="12"/>
        <v>Th</v>
      </c>
      <c r="H39" s="32" t="str">
        <f t="shared" si="12"/>
        <v>F</v>
      </c>
      <c r="I39" s="32" t="str">
        <f t="shared" si="12"/>
        <v>Sa</v>
      </c>
      <c r="J39" s="32">
        <f t="shared" si="12"/>
        <v>0</v>
      </c>
      <c r="K39" s="32" t="str">
        <f t="shared" si="12"/>
        <v>Su</v>
      </c>
      <c r="L39" s="32" t="str">
        <f t="shared" si="12"/>
        <v>M</v>
      </c>
      <c r="M39" s="32" t="str">
        <f t="shared" si="12"/>
        <v>Tu</v>
      </c>
      <c r="N39" s="32" t="str">
        <f t="shared" si="12"/>
        <v>W</v>
      </c>
      <c r="O39" s="32" t="str">
        <f t="shared" si="12"/>
        <v>Th</v>
      </c>
      <c r="P39" s="32" t="str">
        <f t="shared" si="12"/>
        <v>F</v>
      </c>
      <c r="Q39" s="32" t="str">
        <f t="shared" si="12"/>
        <v>Sa</v>
      </c>
      <c r="R39" s="32">
        <f t="shared" si="12"/>
        <v>0</v>
      </c>
      <c r="S39" s="32" t="str">
        <f t="shared" si="12"/>
        <v>Su</v>
      </c>
      <c r="T39" s="32" t="str">
        <f t="shared" si="12"/>
        <v>M</v>
      </c>
      <c r="U39" s="32" t="str">
        <f t="shared" si="12"/>
        <v>Tu</v>
      </c>
      <c r="V39" s="32" t="str">
        <f t="shared" si="12"/>
        <v>W</v>
      </c>
      <c r="W39" s="32" t="str">
        <f t="shared" si="12"/>
        <v>Th</v>
      </c>
      <c r="X39" s="32" t="str">
        <f t="shared" si="12"/>
        <v>F</v>
      </c>
      <c r="Y39" s="32" t="str">
        <f t="shared" si="12"/>
        <v>Sa</v>
      </c>
      <c r="Z39" s="32">
        <f t="shared" si="12"/>
        <v>0</v>
      </c>
      <c r="AA39" s="32" t="str">
        <f t="shared" si="12"/>
        <v>Su</v>
      </c>
      <c r="AB39" s="32" t="str">
        <f t="shared" si="12"/>
        <v>M</v>
      </c>
      <c r="AC39" s="32" t="str">
        <f t="shared" si="12"/>
        <v>Tu</v>
      </c>
      <c r="AD39" s="32" t="str">
        <f t="shared" si="12"/>
        <v>W</v>
      </c>
      <c r="AE39" s="32" t="str">
        <f t="shared" si="12"/>
        <v>Th</v>
      </c>
      <c r="AF39" s="32" t="str">
        <f t="shared" si="12"/>
        <v>F</v>
      </c>
      <c r="AG39" s="32" t="str">
        <f t="shared" si="12"/>
        <v>Sa</v>
      </c>
      <c r="AH39" s="32">
        <f t="shared" si="12"/>
        <v>0</v>
      </c>
      <c r="AI39" s="32" t="str">
        <f t="shared" si="12"/>
        <v>Su</v>
      </c>
      <c r="AJ39" s="32" t="str">
        <f t="shared" si="12"/>
        <v>M</v>
      </c>
      <c r="AK39" s="32" t="str">
        <f t="shared" si="12"/>
        <v>Tu</v>
      </c>
      <c r="AL39" s="32" t="str">
        <f t="shared" si="12"/>
        <v>W</v>
      </c>
      <c r="AM39" s="32" t="str">
        <f t="shared" si="12"/>
        <v>Th</v>
      </c>
      <c r="AN39" s="32" t="str">
        <f t="shared" si="12"/>
        <v>F</v>
      </c>
      <c r="AO39" s="32" t="str">
        <f t="shared" si="12"/>
        <v>Sa</v>
      </c>
      <c r="AP39" s="32">
        <f t="shared" si="12"/>
        <v>0</v>
      </c>
      <c r="AQ39" s="32"/>
      <c r="AR39" s="32"/>
      <c r="AT39" s="63" t="s">
        <v>51</v>
      </c>
      <c r="AU39" s="63" t="s">
        <v>50</v>
      </c>
      <c r="AV39" s="63" t="s">
        <v>61</v>
      </c>
      <c r="AY39" s="9" t="s">
        <v>71</v>
      </c>
      <c r="BA39" s="5"/>
      <c r="BB39" s="5"/>
    </row>
    <row r="40" spans="1:54" s="3" customFormat="1" ht="17.25" customHeight="1" x14ac:dyDescent="0.25">
      <c r="B40" s="43" t="s">
        <v>63</v>
      </c>
      <c r="C40" s="44" t="str" cm="1">
        <f t="array" ref="C40">IFERROR(_xlfn.LET(_xlpm.values,_xlfn.VSTACK(C4,C7,C10,C13,C16,C19,C22,C25,C28,C31,C34,C37),_xlpm.months,_xlfn.VSTACK($A$4,$A$7,$A$10,$A$13,$A$16,$A$19,$A$22,$A$25,$A$28,$A$31,$A$34,$A$37),_xlpm.dates,_xlfn.VSTACK(C3,C6,C9,C12,C15,C18,C21,C24,C27,C30,C33,C36),_xlpm.shortlist,_xlfn._xlws.FILTER(_xlpm.values,MONTH(_xlpm.dates)=MONTH(_xlpm.months)),_xlpm.avg,AVERAGE(_xlpm.shortlist),_xlpm.davg,SUM(_xlpm.shortlist)/ROWS(_xlpm.shortlist),_xlfn.VSTACK(_xlpm.avg,_xlpm.davg)),"-")</f>
        <v>-</v>
      </c>
      <c r="D40" s="44" t="str" cm="1">
        <f t="array" ref="D40">IFERROR(_xlfn.LET(_xlpm.values,_xlfn.VSTACK(D4,D7,D10,D13,D16,D19,D22,D25,D28,D31,D34,D37),_xlpm.months,_xlfn.VSTACK($A$4,$A$7,$A$10,$A$13,$A$16,$A$19,$A$22,$A$25,$A$28,$A$31,$A$34,$A$37),_xlpm.dates,_xlfn.VSTACK(D3,D6,D9,D12,D15,D18,D21,D24,D27,D30,D33,D36),_xlpm.shortlist,_xlfn._xlws.FILTER(_xlpm.values,MONTH(_xlpm.dates)=MONTH(_xlpm.months)),_xlpm.avg,AVERAGE(_xlpm.shortlist),_xlpm.davg,SUM(_xlpm.shortlist)/ROWS(_xlpm.shortlist),_xlfn.VSTACK(_xlpm.avg,_xlpm.davg)),"-")</f>
        <v>-</v>
      </c>
      <c r="E40" s="44" t="str" cm="1">
        <f t="array" ref="E40">IFERROR(_xlfn.LET(_xlpm.values,_xlfn.VSTACK(E4,E7,E10,E13,E16,E19,E22,E25,E28,E31,E34,E37),_xlpm.months,_xlfn.VSTACK($A$4,$A$7,$A$10,$A$13,$A$16,$A$19,$A$22,$A$25,$A$28,$A$31,$A$34,$A$37),_xlpm.dates,_xlfn.VSTACK(E3,E6,E9,E12,E15,E18,E21,E24,E27,E30,E33,E36),_xlpm.shortlist,_xlfn._xlws.FILTER(_xlpm.values,MONTH(_xlpm.dates)=MONTH(_xlpm.months)),_xlpm.avg,AVERAGE(_xlpm.shortlist),_xlpm.davg,SUM(_xlpm.shortlist)/ROWS(_xlpm.shortlist),_xlfn.VSTACK(_xlpm.avg,_xlpm.davg)),"-")</f>
        <v>-</v>
      </c>
      <c r="F40" s="44" t="str" cm="1">
        <f t="array" ref="F40">IFERROR(_xlfn.LET(_xlpm.values,_xlfn.VSTACK(F4,F7,F10,F13,F16,F19,F22,F25,F28,F31,F34,F37),_xlpm.months,_xlfn.VSTACK($A$4,$A$7,$A$10,$A$13,$A$16,$A$19,$A$22,$A$25,$A$28,$A$31,$A$34,$A$37),_xlpm.dates,_xlfn.VSTACK(F3,F6,F9,F12,F15,F18,F21,F24,F27,F30,F33,F36),_xlpm.shortlist,_xlfn._xlws.FILTER(_xlpm.values,MONTH(_xlpm.dates)=MONTH(_xlpm.months)),_xlpm.avg,AVERAGE(_xlpm.shortlist),_xlpm.davg,SUM(_xlpm.shortlist)/ROWS(_xlpm.shortlist),_xlfn.VSTACK(_xlpm.avg,_xlpm.davg)),"-")</f>
        <v>-</v>
      </c>
      <c r="G40" s="44" t="str" cm="1">
        <f t="array" ref="G40">IFERROR(_xlfn.LET(_xlpm.values,_xlfn.VSTACK(G4,G7,G10,G13,G16,G19,G22,G25,G28,G31,G34,G37),_xlpm.months,_xlfn.VSTACK($A$4,$A$7,$A$10,$A$13,$A$16,$A$19,$A$22,$A$25,$A$28,$A$31,$A$34,$A$37),_xlpm.dates,_xlfn.VSTACK(G3,G6,G9,G12,G15,G18,G21,G24,G27,G30,G33,G36),_xlpm.shortlist,_xlfn._xlws.FILTER(_xlpm.values,MONTH(_xlpm.dates)=MONTH(_xlpm.months)),_xlpm.avg,AVERAGE(_xlpm.shortlist),_xlpm.davg,SUM(_xlpm.shortlist)/ROWS(_xlpm.shortlist),_xlfn.VSTACK(_xlpm.avg,_xlpm.davg)),"-")</f>
        <v>-</v>
      </c>
      <c r="H40" s="44" t="str" cm="1">
        <f t="array" ref="H40">IFERROR(_xlfn.LET(_xlpm.values,_xlfn.VSTACK(H4,H7,H10,H13,H16,H19,H22,H25,H28,H31,H34,H37),_xlpm.months,_xlfn.VSTACK($A$4,$A$7,$A$10,$A$13,$A$16,$A$19,$A$22,$A$25,$A$28,$A$31,$A$34,$A$37),_xlpm.dates,_xlfn.VSTACK(H3,H6,H9,H12,H15,H18,H21,H24,H27,H30,H33,H36),_xlpm.shortlist,_xlfn._xlws.FILTER(_xlpm.values,MONTH(_xlpm.dates)=MONTH(_xlpm.months)),_xlpm.avg,AVERAGE(_xlpm.shortlist),_xlpm.davg,SUM(_xlpm.shortlist)/ROWS(_xlpm.shortlist),_xlfn.VSTACK(_xlpm.avg,_xlpm.davg)),"-")</f>
        <v>-</v>
      </c>
      <c r="I40" s="44" t="str" cm="1">
        <f t="array" ref="I40">IFERROR(_xlfn.LET(_xlpm.values,_xlfn.VSTACK(I4,I7,I10,I13,I16,I19,I22,I25,I28,I31,I34,I37),_xlpm.months,_xlfn.VSTACK($A$4,$A$7,$A$10,$A$13,$A$16,$A$19,$A$22,$A$25,$A$28,$A$31,$A$34,$A$37),_xlpm.dates,_xlfn.VSTACK(I3,I6,I9,I12,I15,I18,I21,I24,I27,I30,I33,I36),_xlpm.shortlist,_xlfn._xlws.FILTER(_xlpm.values,MONTH(_xlpm.dates)=MONTH(_xlpm.months)),_xlpm.avg,AVERAGE(_xlpm.shortlist),_xlpm.davg,SUM(_xlpm.shortlist)/ROWS(_xlpm.shortlist),_xlfn.VSTACK(_xlpm.avg,_xlpm.davg)),"-")</f>
        <v>-</v>
      </c>
      <c r="J40" s="44" t="str" cm="1">
        <f t="array" ref="J40">IFERROR(_xlfn.LET(_xlpm.values,_xlfn.VSTACK(J4,J7,J10,J13,J16,J19,J22,J25,J28,J31,J34,J37),_xlpm.months,_xlfn.VSTACK($A$4,$A$7,$A$10,$A$13,$A$16,$A$19,$A$22,$A$25,$A$28,$A$31,$A$34,$A$37),_xlpm.dates,_xlfn.VSTACK(J3,J6,J9,J12,J15,J18,J21,J24,J27,J30,J33,J36),_xlpm.shortlist,_xlfn._xlws.FILTER(_xlpm.values,MONTH(_xlpm.dates)=MONTH(_xlpm.months)),_xlpm.avg,AVERAGE(_xlpm.shortlist),_xlpm.davg,SUM(_xlpm.shortlist)/ROWS(_xlpm.shortlist),_xlfn.VSTACK(_xlpm.avg,_xlpm.davg)),"-")</f>
        <v>-</v>
      </c>
      <c r="K40" s="44" t="str" cm="1">
        <f t="array" ref="K40">IFERROR(_xlfn.LET(_xlpm.values,_xlfn.VSTACK(K4,K7,K10,K13,K16,K19,K22,K25,K28,K31,K34,K37),_xlpm.months,_xlfn.VSTACK($A$4,$A$7,$A$10,$A$13,$A$16,$A$19,$A$22,$A$25,$A$28,$A$31,$A$34,$A$37),_xlpm.dates,_xlfn.VSTACK(K3,K6,K9,K12,K15,K18,K21,K24,K27,K30,K33,K36),_xlpm.shortlist,_xlfn._xlws.FILTER(_xlpm.values,MONTH(_xlpm.dates)=MONTH(_xlpm.months)),_xlpm.avg,AVERAGE(_xlpm.shortlist),_xlpm.davg,SUM(_xlpm.shortlist)/ROWS(_xlpm.shortlist),_xlfn.VSTACK(_xlpm.avg,_xlpm.davg)),"-")</f>
        <v>-</v>
      </c>
      <c r="L40" s="44" t="str" cm="1">
        <f t="array" ref="L40">IFERROR(_xlfn.LET(_xlpm.values,_xlfn.VSTACK(L4,L7,L10,L13,L16,L19,L22,L25,L28,L31,L34,L37),_xlpm.months,_xlfn.VSTACK($A$4,$A$7,$A$10,$A$13,$A$16,$A$19,$A$22,$A$25,$A$28,$A$31,$A$34,$A$37),_xlpm.dates,_xlfn.VSTACK(L3,L6,L9,L12,L15,L18,L21,L24,L27,L30,L33,L36),_xlpm.shortlist,_xlfn._xlws.FILTER(_xlpm.values,MONTH(_xlpm.dates)=MONTH(_xlpm.months)),_xlpm.avg,AVERAGE(_xlpm.shortlist),_xlpm.davg,SUM(_xlpm.shortlist)/ROWS(_xlpm.shortlist),_xlfn.VSTACK(_xlpm.avg,_xlpm.davg)),"-")</f>
        <v>-</v>
      </c>
      <c r="M40" s="44" t="str" cm="1">
        <f t="array" ref="M40">IFERROR(_xlfn.LET(_xlpm.values,_xlfn.VSTACK(M4,M7,M10,M13,M16,M19,M22,M25,M28,M31,M34,M37),_xlpm.months,_xlfn.VSTACK($A$4,$A$7,$A$10,$A$13,$A$16,$A$19,$A$22,$A$25,$A$28,$A$31,$A$34,$A$37),_xlpm.dates,_xlfn.VSTACK(M3,M6,M9,M12,M15,M18,M21,M24,M27,M30,M33,M36),_xlpm.shortlist,_xlfn._xlws.FILTER(_xlpm.values,MONTH(_xlpm.dates)=MONTH(_xlpm.months)),_xlpm.avg,AVERAGE(_xlpm.shortlist),_xlpm.davg,SUM(_xlpm.shortlist)/ROWS(_xlpm.shortlist),_xlfn.VSTACK(_xlpm.avg,_xlpm.davg)),"-")</f>
        <v>-</v>
      </c>
      <c r="N40" s="44" t="str" cm="1">
        <f t="array" ref="N40">IFERROR(_xlfn.LET(_xlpm.values,_xlfn.VSTACK(N4,N7,N10,N13,N16,N19,N22,N25,N28,N31,N34,N37),_xlpm.months,_xlfn.VSTACK($A$4,$A$7,$A$10,$A$13,$A$16,$A$19,$A$22,$A$25,$A$28,$A$31,$A$34,$A$37),_xlpm.dates,_xlfn.VSTACK(N3,N6,N9,N12,N15,N18,N21,N24,N27,N30,N33,N36),_xlpm.shortlist,_xlfn._xlws.FILTER(_xlpm.values,MONTH(_xlpm.dates)=MONTH(_xlpm.months)),_xlpm.avg,AVERAGE(_xlpm.shortlist),_xlpm.davg,SUM(_xlpm.shortlist)/ROWS(_xlpm.shortlist),_xlfn.VSTACK(_xlpm.avg,_xlpm.davg)),"-")</f>
        <v>-</v>
      </c>
      <c r="O40" s="44" t="str" cm="1">
        <f t="array" ref="O40">IFERROR(_xlfn.LET(_xlpm.values,_xlfn.VSTACK(O4,O7,O10,O13,O16,O19,O22,O25,O28,O31,O34,O37),_xlpm.months,_xlfn.VSTACK($A$4,$A$7,$A$10,$A$13,$A$16,$A$19,$A$22,$A$25,$A$28,$A$31,$A$34,$A$37),_xlpm.dates,_xlfn.VSTACK(O3,O6,O9,O12,O15,O18,O21,O24,O27,O30,O33,O36),_xlpm.shortlist,_xlfn._xlws.FILTER(_xlpm.values,MONTH(_xlpm.dates)=MONTH(_xlpm.months)),_xlpm.avg,AVERAGE(_xlpm.shortlist),_xlpm.davg,SUM(_xlpm.shortlist)/ROWS(_xlpm.shortlist),_xlfn.VSTACK(_xlpm.avg,_xlpm.davg)),"-")</f>
        <v>-</v>
      </c>
      <c r="P40" s="44" t="str" cm="1">
        <f t="array" ref="P40">IFERROR(_xlfn.LET(_xlpm.values,_xlfn.VSTACK(P4,P7,P10,P13,P16,P19,P22,P25,P28,P31,P34,P37),_xlpm.months,_xlfn.VSTACK($A$4,$A$7,$A$10,$A$13,$A$16,$A$19,$A$22,$A$25,$A$28,$A$31,$A$34,$A$37),_xlpm.dates,_xlfn.VSTACK(P3,P6,P9,P12,P15,P18,P21,P24,P27,P30,P33,P36),_xlpm.shortlist,_xlfn._xlws.FILTER(_xlpm.values,MONTH(_xlpm.dates)=MONTH(_xlpm.months)),_xlpm.avg,AVERAGE(_xlpm.shortlist),_xlpm.davg,SUM(_xlpm.shortlist)/ROWS(_xlpm.shortlist),_xlfn.VSTACK(_xlpm.avg,_xlpm.davg)),"-")</f>
        <v>-</v>
      </c>
      <c r="Q40" s="44" t="str" cm="1">
        <f t="array" ref="Q40">IFERROR(_xlfn.LET(_xlpm.values,_xlfn.VSTACK(Q4,Q7,Q10,Q13,Q16,Q19,Q22,Q25,Q28,Q31,Q34,Q37),_xlpm.months,_xlfn.VSTACK($A$4,$A$7,$A$10,$A$13,$A$16,$A$19,$A$22,$A$25,$A$28,$A$31,$A$34,$A$37),_xlpm.dates,_xlfn.VSTACK(Q3,Q6,Q9,Q12,Q15,Q18,Q21,Q24,Q27,Q30,Q33,Q36),_xlpm.shortlist,_xlfn._xlws.FILTER(_xlpm.values,MONTH(_xlpm.dates)=MONTH(_xlpm.months)),_xlpm.avg,AVERAGE(_xlpm.shortlist),_xlpm.davg,SUM(_xlpm.shortlist)/ROWS(_xlpm.shortlist),_xlfn.VSTACK(_xlpm.avg,_xlpm.davg)),"-")</f>
        <v>-</v>
      </c>
      <c r="R40" s="44" t="str" cm="1">
        <f t="array" ref="R40">IFERROR(_xlfn.LET(_xlpm.values,_xlfn.VSTACK(R4,R7,R10,R13,R16,R19,R22,R25,R28,R31,R34,R37),_xlpm.months,_xlfn.VSTACK($A$4,$A$7,$A$10,$A$13,$A$16,$A$19,$A$22,$A$25,$A$28,$A$31,$A$34,$A$37),_xlpm.dates,_xlfn.VSTACK(R3,R6,R9,R12,R15,R18,R21,R24,R27,R30,R33,R36),_xlpm.shortlist,_xlfn._xlws.FILTER(_xlpm.values,MONTH(_xlpm.dates)=MONTH(_xlpm.months)),_xlpm.avg,AVERAGE(_xlpm.shortlist),_xlpm.davg,SUM(_xlpm.shortlist)/ROWS(_xlpm.shortlist),_xlfn.VSTACK(_xlpm.avg,_xlpm.davg)),"-")</f>
        <v>-</v>
      </c>
      <c r="S40" s="44" t="str" cm="1">
        <f t="array" ref="S40">IFERROR(_xlfn.LET(_xlpm.values,_xlfn.VSTACK(S4,S7,S10,S13,S16,S19,S22,S25,S28,S31,S34,S37),_xlpm.months,_xlfn.VSTACK($A$4,$A$7,$A$10,$A$13,$A$16,$A$19,$A$22,$A$25,$A$28,$A$31,$A$34,$A$37),_xlpm.dates,_xlfn.VSTACK(S3,S6,S9,S12,S15,S18,S21,S24,S27,S30,S33,S36),_xlpm.shortlist,_xlfn._xlws.FILTER(_xlpm.values,MONTH(_xlpm.dates)=MONTH(_xlpm.months)),_xlpm.avg,AVERAGE(_xlpm.shortlist),_xlpm.davg,SUM(_xlpm.shortlist)/ROWS(_xlpm.shortlist),_xlfn.VSTACK(_xlpm.avg,_xlpm.davg)),"-")</f>
        <v>-</v>
      </c>
      <c r="T40" s="44" t="str" cm="1">
        <f t="array" ref="T40">IFERROR(_xlfn.LET(_xlpm.values,_xlfn.VSTACK(T4,T7,T10,T13,T16,T19,T22,T25,T28,T31,T34,T37),_xlpm.months,_xlfn.VSTACK($A$4,$A$7,$A$10,$A$13,$A$16,$A$19,$A$22,$A$25,$A$28,$A$31,$A$34,$A$37),_xlpm.dates,_xlfn.VSTACK(T3,T6,T9,T12,T15,T18,T21,T24,T27,T30,T33,T36),_xlpm.shortlist,_xlfn._xlws.FILTER(_xlpm.values,MONTH(_xlpm.dates)=MONTH(_xlpm.months)),_xlpm.avg,AVERAGE(_xlpm.shortlist),_xlpm.davg,SUM(_xlpm.shortlist)/ROWS(_xlpm.shortlist),_xlfn.VSTACK(_xlpm.avg,_xlpm.davg)),"-")</f>
        <v>-</v>
      </c>
      <c r="U40" s="44" t="str" cm="1">
        <f t="array" ref="U40">IFERROR(_xlfn.LET(_xlpm.values,_xlfn.VSTACK(U4,U7,U10,U13,U16,U19,U22,U25,U28,U31,U34,U37),_xlpm.months,_xlfn.VSTACK($A$4,$A$7,$A$10,$A$13,$A$16,$A$19,$A$22,$A$25,$A$28,$A$31,$A$34,$A$37),_xlpm.dates,_xlfn.VSTACK(U3,U6,U9,U12,U15,U18,U21,U24,U27,U30,U33,U36),_xlpm.shortlist,_xlfn._xlws.FILTER(_xlpm.values,MONTH(_xlpm.dates)=MONTH(_xlpm.months)),_xlpm.avg,AVERAGE(_xlpm.shortlist),_xlpm.davg,SUM(_xlpm.shortlist)/ROWS(_xlpm.shortlist),_xlfn.VSTACK(_xlpm.avg,_xlpm.davg)),"-")</f>
        <v>-</v>
      </c>
      <c r="V40" s="44" t="str" cm="1">
        <f t="array" ref="V40">IFERROR(_xlfn.LET(_xlpm.values,_xlfn.VSTACK(V4,V7,V10,V13,V16,V19,V22,V25,V28,V31,V34,V37),_xlpm.months,_xlfn.VSTACK($A$4,$A$7,$A$10,$A$13,$A$16,$A$19,$A$22,$A$25,$A$28,$A$31,$A$34,$A$37),_xlpm.dates,_xlfn.VSTACK(V3,V6,V9,V12,V15,V18,V21,V24,V27,V30,V33,V36),_xlpm.shortlist,_xlfn._xlws.FILTER(_xlpm.values,MONTH(_xlpm.dates)=MONTH(_xlpm.months)),_xlpm.avg,AVERAGE(_xlpm.shortlist),_xlpm.davg,SUM(_xlpm.shortlist)/ROWS(_xlpm.shortlist),_xlfn.VSTACK(_xlpm.avg,_xlpm.davg)),"-")</f>
        <v>-</v>
      </c>
      <c r="W40" s="44" t="str" cm="1">
        <f t="array" ref="W40">IFERROR(_xlfn.LET(_xlpm.values,_xlfn.VSTACK(W4,W7,W10,W13,W16,W19,W22,W25,W28,W31,W34,W37),_xlpm.months,_xlfn.VSTACK($A$4,$A$7,$A$10,$A$13,$A$16,$A$19,$A$22,$A$25,$A$28,$A$31,$A$34,$A$37),_xlpm.dates,_xlfn.VSTACK(W3,W6,W9,W12,W15,W18,W21,W24,W27,W30,W33,W36),_xlpm.shortlist,_xlfn._xlws.FILTER(_xlpm.values,MONTH(_xlpm.dates)=MONTH(_xlpm.months)),_xlpm.avg,AVERAGE(_xlpm.shortlist),_xlpm.davg,SUM(_xlpm.shortlist)/ROWS(_xlpm.shortlist),_xlfn.VSTACK(_xlpm.avg,_xlpm.davg)),"-")</f>
        <v>-</v>
      </c>
      <c r="X40" s="44" t="str" cm="1">
        <f t="array" ref="X40">IFERROR(_xlfn.LET(_xlpm.values,_xlfn.VSTACK(X4,X7,X10,X13,X16,X19,X22,X25,X28,X31,X34,X37),_xlpm.months,_xlfn.VSTACK($A$4,$A$7,$A$10,$A$13,$A$16,$A$19,$A$22,$A$25,$A$28,$A$31,$A$34,$A$37),_xlpm.dates,_xlfn.VSTACK(X3,X6,X9,X12,X15,X18,X21,X24,X27,X30,X33,X36),_xlpm.shortlist,_xlfn._xlws.FILTER(_xlpm.values,MONTH(_xlpm.dates)=MONTH(_xlpm.months)),_xlpm.avg,AVERAGE(_xlpm.shortlist),_xlpm.davg,SUM(_xlpm.shortlist)/ROWS(_xlpm.shortlist),_xlfn.VSTACK(_xlpm.avg,_xlpm.davg)),"-")</f>
        <v>-</v>
      </c>
      <c r="Y40" s="44" t="str" cm="1">
        <f t="array" ref="Y40">IFERROR(_xlfn.LET(_xlpm.values,_xlfn.VSTACK(Y4,Y7,Y10,Y13,Y16,Y19,Y22,Y25,Y28,Y31,Y34,Y37),_xlpm.months,_xlfn.VSTACK($A$4,$A$7,$A$10,$A$13,$A$16,$A$19,$A$22,$A$25,$A$28,$A$31,$A$34,$A$37),_xlpm.dates,_xlfn.VSTACK(Y3,Y6,Y9,Y12,Y15,Y18,Y21,Y24,Y27,Y30,Y33,Y36),_xlpm.shortlist,_xlfn._xlws.FILTER(_xlpm.values,MONTH(_xlpm.dates)=MONTH(_xlpm.months)),_xlpm.avg,AVERAGE(_xlpm.shortlist),_xlpm.davg,SUM(_xlpm.shortlist)/ROWS(_xlpm.shortlist),_xlfn.VSTACK(_xlpm.avg,_xlpm.davg)),"-")</f>
        <v>-</v>
      </c>
      <c r="Z40" s="44" t="str" cm="1">
        <f t="array" ref="Z40">IFERROR(_xlfn.LET(_xlpm.values,_xlfn.VSTACK(Z4,Z7,Z10,Z13,Z16,Z19,Z22,Z25,Z28,Z31,Z34,Z37),_xlpm.months,_xlfn.VSTACK($A$4,$A$7,$A$10,$A$13,$A$16,$A$19,$A$22,$A$25,$A$28,$A$31,$A$34,$A$37),_xlpm.dates,_xlfn.VSTACK(Z3,Z6,Z9,Z12,Z15,Z18,Z21,Z24,Z27,Z30,Z33,Z36),_xlpm.shortlist,_xlfn._xlws.FILTER(_xlpm.values,MONTH(_xlpm.dates)=MONTH(_xlpm.months)),_xlpm.avg,AVERAGE(_xlpm.shortlist),_xlpm.davg,SUM(_xlpm.shortlist)/ROWS(_xlpm.shortlist),_xlfn.VSTACK(_xlpm.avg,_xlpm.davg)),"-")</f>
        <v>-</v>
      </c>
      <c r="AA40" s="44" t="str" cm="1">
        <f t="array" ref="AA40">IFERROR(_xlfn.LET(_xlpm.values,_xlfn.VSTACK(AA4,AA7,AA10,AA13,AA16,AA19,AA22,AA25,AA28,AA31,AA34,AA37),_xlpm.months,_xlfn.VSTACK($A$4,$A$7,$A$10,$A$13,$A$16,$A$19,$A$22,$A$25,$A$28,$A$31,$A$34,$A$37),_xlpm.dates,_xlfn.VSTACK(AA3,AA6,AA9,AA12,AA15,AA18,AA21,AA24,AA27,AA30,AA33,AA36),_xlpm.shortlist,_xlfn._xlws.FILTER(_xlpm.values,MONTH(_xlpm.dates)=MONTH(_xlpm.months)),_xlpm.avg,AVERAGE(_xlpm.shortlist),_xlpm.davg,SUM(_xlpm.shortlist)/ROWS(_xlpm.shortlist),_xlfn.VSTACK(_xlpm.avg,_xlpm.davg)),"-")</f>
        <v>-</v>
      </c>
      <c r="AB40" s="44" t="str" cm="1">
        <f t="array" ref="AB40">IFERROR(_xlfn.LET(_xlpm.values,_xlfn.VSTACK(AB4,AB7,AB10,AB13,AB16,AB19,AB22,AB25,AB28,AB31,AB34,AB37),_xlpm.months,_xlfn.VSTACK($A$4,$A$7,$A$10,$A$13,$A$16,$A$19,$A$22,$A$25,$A$28,$A$31,$A$34,$A$37),_xlpm.dates,_xlfn.VSTACK(AB3,AB6,AB9,AB12,AB15,AB18,AB21,AB24,AB27,AB30,AB33,AB36),_xlpm.shortlist,_xlfn._xlws.FILTER(_xlpm.values,MONTH(_xlpm.dates)=MONTH(_xlpm.months)),_xlpm.avg,AVERAGE(_xlpm.shortlist),_xlpm.davg,SUM(_xlpm.shortlist)/ROWS(_xlpm.shortlist),_xlfn.VSTACK(_xlpm.avg,_xlpm.davg)),"-")</f>
        <v>-</v>
      </c>
      <c r="AC40" s="44" t="str" cm="1">
        <f t="array" ref="AC40">IFERROR(_xlfn.LET(_xlpm.values,_xlfn.VSTACK(AC4,AC7,AC10,AC13,AC16,AC19,AC22,AC25,AC28,AC31,AC34,AC37),_xlpm.months,_xlfn.VSTACK($A$4,$A$7,$A$10,$A$13,$A$16,$A$19,$A$22,$A$25,$A$28,$A$31,$A$34,$A$37),_xlpm.dates,_xlfn.VSTACK(AC3,AC6,AC9,AC12,AC15,AC18,AC21,AC24,AC27,AC30,AC33,AC36),_xlpm.shortlist,_xlfn._xlws.FILTER(_xlpm.values,MONTH(_xlpm.dates)=MONTH(_xlpm.months)),_xlpm.avg,AVERAGE(_xlpm.shortlist),_xlpm.davg,SUM(_xlpm.shortlist)/ROWS(_xlpm.shortlist),_xlfn.VSTACK(_xlpm.avg,_xlpm.davg)),"-")</f>
        <v>-</v>
      </c>
      <c r="AD40" s="44" t="str" cm="1">
        <f t="array" ref="AD40">IFERROR(_xlfn.LET(_xlpm.values,_xlfn.VSTACK(AD4,AD7,AD10,AD13,AD16,AD19,AD22,AD25,AD28,AD31,AD34,AD37),_xlpm.months,_xlfn.VSTACK($A$4,$A$7,$A$10,$A$13,$A$16,$A$19,$A$22,$A$25,$A$28,$A$31,$A$34,$A$37),_xlpm.dates,_xlfn.VSTACK(AD3,AD6,AD9,AD12,AD15,AD18,AD21,AD24,AD27,AD30,AD33,AD36),_xlpm.shortlist,_xlfn._xlws.FILTER(_xlpm.values,MONTH(_xlpm.dates)=MONTH(_xlpm.months)),_xlpm.avg,AVERAGE(_xlpm.shortlist),_xlpm.davg,SUM(_xlpm.shortlist)/ROWS(_xlpm.shortlist),_xlfn.VSTACK(_xlpm.avg,_xlpm.davg)),"-")</f>
        <v>-</v>
      </c>
      <c r="AE40" s="44" t="str" cm="1">
        <f t="array" ref="AE40">IFERROR(_xlfn.LET(_xlpm.values,_xlfn.VSTACK(AE4,AE7,AE10,AE13,AE16,AE19,AE22,AE25,AE28,AE31,AE34,AE37),_xlpm.months,_xlfn.VSTACK($A$4,$A$7,$A$10,$A$13,$A$16,$A$19,$A$22,$A$25,$A$28,$A$31,$A$34,$A$37),_xlpm.dates,_xlfn.VSTACK(AE3,AE6,AE9,AE12,AE15,AE18,AE21,AE24,AE27,AE30,AE33,AE36),_xlpm.shortlist,_xlfn._xlws.FILTER(_xlpm.values,MONTH(_xlpm.dates)=MONTH(_xlpm.months)),_xlpm.avg,AVERAGE(_xlpm.shortlist),_xlpm.davg,SUM(_xlpm.shortlist)/ROWS(_xlpm.shortlist),_xlfn.VSTACK(_xlpm.avg,_xlpm.davg)),"-")</f>
        <v>-</v>
      </c>
      <c r="AF40" s="44" t="str" cm="1">
        <f t="array" ref="AF40">IFERROR(_xlfn.LET(_xlpm.values,_xlfn.VSTACK(AF4,AF7,AF10,AF13,AF16,AF19,AF22,AF25,AF28,AF31,AF34,AF37),_xlpm.months,_xlfn.VSTACK($A$4,$A$7,$A$10,$A$13,$A$16,$A$19,$A$22,$A$25,$A$28,$A$31,$A$34,$A$37),_xlpm.dates,_xlfn.VSTACK(AF3,AF6,AF9,AF12,AF15,AF18,AF21,AF24,AF27,AF30,AF33,AF36),_xlpm.shortlist,_xlfn._xlws.FILTER(_xlpm.values,MONTH(_xlpm.dates)=MONTH(_xlpm.months)),_xlpm.avg,AVERAGE(_xlpm.shortlist),_xlpm.davg,SUM(_xlpm.shortlist)/ROWS(_xlpm.shortlist),_xlfn.VSTACK(_xlpm.avg,_xlpm.davg)),"-")</f>
        <v>-</v>
      </c>
      <c r="AG40" s="44" t="str" cm="1">
        <f t="array" ref="AG40">IFERROR(_xlfn.LET(_xlpm.values,_xlfn.VSTACK(AG4,AG7,AG10,AG13,AG16,AG19,AG22,AG25,AG28,AG31,AG34,AG37),_xlpm.months,_xlfn.VSTACK($A$4,$A$7,$A$10,$A$13,$A$16,$A$19,$A$22,$A$25,$A$28,$A$31,$A$34,$A$37),_xlpm.dates,_xlfn.VSTACK(AG3,AG6,AG9,AG12,AG15,AG18,AG21,AG24,AG27,AG30,AG33,AG36),_xlpm.shortlist,_xlfn._xlws.FILTER(_xlpm.values,MONTH(_xlpm.dates)=MONTH(_xlpm.months)),_xlpm.avg,AVERAGE(_xlpm.shortlist),_xlpm.davg,SUM(_xlpm.shortlist)/ROWS(_xlpm.shortlist),_xlfn.VSTACK(_xlpm.avg,_xlpm.davg)),"-")</f>
        <v>-</v>
      </c>
      <c r="AH40" s="44" t="str" cm="1">
        <f t="array" ref="AH40">IFERROR(_xlfn.LET(_xlpm.values,_xlfn.VSTACK(AH4,AH7,AH10,AH13,AH16,AH19,AH22,AH25,AH28,AH31,AH34,AH37),_xlpm.months,_xlfn.VSTACK($A$4,$A$7,$A$10,$A$13,$A$16,$A$19,$A$22,$A$25,$A$28,$A$31,$A$34,$A$37),_xlpm.dates,_xlfn.VSTACK(AH3,AH6,AH9,AH12,AH15,AH18,AH21,AH24,AH27,AH30,AH33,AH36),_xlpm.shortlist,_xlfn._xlws.FILTER(_xlpm.values,MONTH(_xlpm.dates)=MONTH(_xlpm.months)),_xlpm.avg,AVERAGE(_xlpm.shortlist),_xlpm.davg,SUM(_xlpm.shortlist)/ROWS(_xlpm.shortlist),_xlfn.VSTACK(_xlpm.avg,_xlpm.davg)),"-")</f>
        <v>-</v>
      </c>
      <c r="AI40" s="44" t="str" cm="1">
        <f t="array" ref="AI40">IFERROR(_xlfn.LET(_xlpm.values,_xlfn.VSTACK(AI4,AI7,AI10,AI13,AI16,AI19,AI22,AI25,AI28,AI31,AI34,AI37),_xlpm.months,_xlfn.VSTACK($A$4,$A$7,$A$10,$A$13,$A$16,$A$19,$A$22,$A$25,$A$28,$A$31,$A$34,$A$37),_xlpm.dates,_xlfn.VSTACK(AI3,AI6,AI9,AI12,AI15,AI18,AI21,AI24,AI27,AI30,AI33,AI36),_xlpm.shortlist,_xlfn._xlws.FILTER(_xlpm.values,MONTH(_xlpm.dates)=MONTH(_xlpm.months)),_xlpm.avg,AVERAGE(_xlpm.shortlist),_xlpm.davg,SUM(_xlpm.shortlist)/ROWS(_xlpm.shortlist),_xlfn.VSTACK(_xlpm.avg,_xlpm.davg)),"-")</f>
        <v>-</v>
      </c>
      <c r="AJ40" s="44" t="str" cm="1">
        <f t="array" ref="AJ40">IFERROR(_xlfn.LET(_xlpm.values,_xlfn.VSTACK(AJ4,AJ7,AJ10,AJ13,AJ16,AJ19,AJ22,AJ25,AJ28,AJ31,AJ34,AJ37),_xlpm.months,_xlfn.VSTACK($A$4,$A$7,$A$10,$A$13,$A$16,$A$19,$A$22,$A$25,$A$28,$A$31,$A$34,$A$37),_xlpm.dates,_xlfn.VSTACK(AJ3,AJ6,AJ9,AJ12,AJ15,AJ18,AJ21,AJ24,AJ27,AJ30,AJ33,AJ36),_xlpm.shortlist,_xlfn._xlws.FILTER(_xlpm.values,MONTH(_xlpm.dates)=MONTH(_xlpm.months)),_xlpm.avg,AVERAGE(_xlpm.shortlist),_xlpm.davg,SUM(_xlpm.shortlist)/ROWS(_xlpm.shortlist),_xlfn.VSTACK(_xlpm.avg,_xlpm.davg)),"-")</f>
        <v>-</v>
      </c>
      <c r="AK40" s="44" t="str" cm="1">
        <f t="array" ref="AK40">IFERROR(_xlfn.LET(_xlpm.values,_xlfn.VSTACK(AK4,AK7,AK10,AK13,AK16,AK19,AK22,AK25,AK28,AK31,AK34,AK37),_xlpm.months,_xlfn.VSTACK($A$4,$A$7,$A$10,$A$13,$A$16,$A$19,$A$22,$A$25,$A$28,$A$31,$A$34,$A$37),_xlpm.dates,_xlfn.VSTACK(AK3,AK6,AK9,AK12,AK15,AK18,AK21,AK24,AK27,AK30,AK33,AK36),_xlpm.shortlist,_xlfn._xlws.FILTER(_xlpm.values,MONTH(_xlpm.dates)=MONTH(_xlpm.months)),_xlpm.avg,AVERAGE(_xlpm.shortlist),_xlpm.davg,SUM(_xlpm.shortlist)/ROWS(_xlpm.shortlist),_xlfn.VSTACK(_xlpm.avg,_xlpm.davg)),"-")</f>
        <v>-</v>
      </c>
      <c r="AL40" s="44" t="str" cm="1">
        <f t="array" ref="AL40">IFERROR(_xlfn.LET(_xlpm.values,_xlfn.VSTACK(AL4,AL7,AL10,AL13,AL16,AL19,AL22,AL25,AL28,AL31,AL34,AL37),_xlpm.months,_xlfn.VSTACK($A$4,$A$7,$A$10,$A$13,$A$16,$A$19,$A$22,$A$25,$A$28,$A$31,$A$34,$A$37),_xlpm.dates,_xlfn.VSTACK(AL3,AL6,AL9,AL12,AL15,AL18,AL21,AL24,AL27,AL30,AL33,AL36),_xlpm.shortlist,_xlfn._xlws.FILTER(_xlpm.values,MONTH(_xlpm.dates)=MONTH(_xlpm.months)),_xlpm.avg,AVERAGE(_xlpm.shortlist),_xlpm.davg,SUM(_xlpm.shortlist)/ROWS(_xlpm.shortlist),_xlfn.VSTACK(_xlpm.avg,_xlpm.davg)),"-")</f>
        <v>-</v>
      </c>
      <c r="AM40" s="44" t="str" cm="1">
        <f t="array" ref="AM40">IFERROR(_xlfn.LET(_xlpm.values,_xlfn.VSTACK(AM4,AM7,AM10,AM13,AM16,AM19,AM22,AM25,AM28,AM31,AM34,AM37),_xlpm.months,_xlfn.VSTACK($A$4,$A$7,$A$10,$A$13,$A$16,$A$19,$A$22,$A$25,$A$28,$A$31,$A$34,$A$37),_xlpm.dates,_xlfn.VSTACK(AM3,AM6,AM9,AM12,AM15,AM18,AM21,AM24,AM27,AM30,AM33,AM36),_xlpm.shortlist,_xlfn._xlws.FILTER(_xlpm.values,MONTH(_xlpm.dates)=MONTH(_xlpm.months)),_xlpm.avg,AVERAGE(_xlpm.shortlist),_xlpm.davg,SUM(_xlpm.shortlist)/ROWS(_xlpm.shortlist),_xlfn.VSTACK(_xlpm.avg,_xlpm.davg)),"-")</f>
        <v>-</v>
      </c>
      <c r="AN40" s="44" t="str" cm="1">
        <f t="array" ref="AN40">IFERROR(_xlfn.LET(_xlpm.values,_xlfn.VSTACK(AN4,AN7,AN10,AN13,AN16,AN19,AN22,AN25,AN28,AN31,AN34,AN37),_xlpm.months,_xlfn.VSTACK($A$4,$A$7,$A$10,$A$13,$A$16,$A$19,$A$22,$A$25,$A$28,$A$31,$A$34,$A$37),_xlpm.dates,_xlfn.VSTACK(AN3,AN6,AN9,AN12,AN15,AN18,AN21,AN24,AN27,AN30,AN33,AN36),_xlpm.shortlist,_xlfn._xlws.FILTER(_xlpm.values,MONTH(_xlpm.dates)=MONTH(_xlpm.months)),_xlpm.avg,AVERAGE(_xlpm.shortlist),_xlpm.davg,SUM(_xlpm.shortlist)/ROWS(_xlpm.shortlist),_xlfn.VSTACK(_xlpm.avg,_xlpm.davg)),"-")</f>
        <v>-</v>
      </c>
      <c r="AO40" s="44" t="str" cm="1">
        <f t="array" ref="AO40">IFERROR(_xlfn.LET(_xlpm.values,_xlfn.VSTACK(AO4,AO7,AO10,AO13,AO16,AO19,AO22,AO25,AO28,AO31,AO34,AO37),_xlpm.months,_xlfn.VSTACK($A$4,$A$7,$A$10,$A$13,$A$16,$A$19,$A$22,$A$25,$A$28,$A$31,$A$34,$A$37),_xlpm.dates,_xlfn.VSTACK(AO3,AO6,AO9,AO12,AO15,AO18,AO21,AO24,AO27,AO30,AO33,AO36),_xlpm.shortlist,_xlfn._xlws.FILTER(_xlpm.values,MONTH(_xlpm.dates)=MONTH(_xlpm.months)),_xlpm.avg,AVERAGE(_xlpm.shortlist),_xlpm.davg,SUM(_xlpm.shortlist)/ROWS(_xlpm.shortlist),_xlfn.VSTACK(_xlpm.avg,_xlpm.davg)),"-")</f>
        <v>-</v>
      </c>
      <c r="AP40" s="44"/>
      <c r="AQ40" s="44"/>
      <c r="AR40" s="44"/>
      <c r="AU40" s="66" t="s">
        <v>74</v>
      </c>
      <c r="AV40" s="67" cm="1">
        <f t="array" ref="AV40">MAX(_xlfn.LET(_xlpm.values,_xlfn.HSTACK(_xlfn._xlws.FILTER(C4:AR4,IFERROR(MONTH(C3:AR3),0)=MONTH(A4)),_xlfn._xlws.FILTER(C7:AR7,MONTH(C6:AR6)=MONTH(A7)),_xlfn._xlws.FILTER(C10:AR10,MONTH(C9:AR9)=MONTH(A10)),_xlfn._xlws.FILTER(C13:AR13,MONTH(C12:AR12)=MONTH(A13)),_xlfn._xlws.FILTER(C16:AR16,MONTH(C15:AR15)=MONTH(A16)),_xlfn._xlws.FILTER(C19:AR19,MONTH(C18:AR18)=MONTH(A19)),_xlfn._xlws.FILTER(C22:AR22,MONTH(C21:AR21)=MONTH(A22)),_xlfn._xlws.FILTER(C25:AR25,MONTH(C24:AR24)=MONTH(A25)),_xlfn._xlws.FILTER(C28:AR28,MONTH(C27:AR27)=MONTH(A28)),_xlfn._xlws.FILTER(C31:AR31,MONTH(C30:AR30)=MONTH(A31)),_xlfn._xlws.FILTER(C34:AR34,MONTH(C33:AR33)=MONTH(A34)),_xlfn._xlws.FILTER(C37:AR37,MONTH(C36:AR36)=MONTH(A37))),_xlfn.SCAN(0,_xlpm.values,_xlfn.LAMBDA(_xlpm.a,_xlpm.v,IF(_xlpm.v&gt;0,_xlpm.a+1,0)))))</f>
        <v>0</v>
      </c>
      <c r="AW40" s="62"/>
      <c r="AY40" s="9" t="s">
        <v>72</v>
      </c>
      <c r="BA40" s="6"/>
    </row>
    <row r="41" spans="1:54" s="3" customFormat="1" ht="15.6" customHeight="1" x14ac:dyDescent="0.2">
      <c r="B41" s="43" t="s">
        <v>64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V41" s="64" t="s">
        <v>69</v>
      </c>
    </row>
    <row r="42" spans="1:54" s="3" customFormat="1" ht="17.25" customHeight="1" x14ac:dyDescent="0.2"/>
    <row r="43" spans="1:54" s="3" customFormat="1" ht="15.6" customHeight="1" x14ac:dyDescent="0.2"/>
    <row r="44" spans="1:54" s="3" customFormat="1" ht="15.6" customHeight="1" x14ac:dyDescent="0.2">
      <c r="A44" s="11"/>
      <c r="B44" s="18"/>
      <c r="C44" s="14"/>
      <c r="D44" s="14"/>
      <c r="E44" s="14"/>
      <c r="F44" s="14"/>
      <c r="G44" s="14"/>
      <c r="H44" s="14"/>
      <c r="I44" s="14"/>
      <c r="K44" s="14"/>
      <c r="L44" s="14"/>
      <c r="M44" s="14"/>
      <c r="N44" s="14"/>
      <c r="O44" s="14"/>
      <c r="P44" s="14"/>
      <c r="Q44" s="14"/>
      <c r="S44" s="14"/>
      <c r="T44" s="14"/>
      <c r="U44" s="14"/>
      <c r="V44" s="14"/>
      <c r="W44" s="14"/>
      <c r="X44" s="14"/>
      <c r="Y44" s="14"/>
      <c r="AA44" s="14"/>
      <c r="AB44" s="14"/>
      <c r="AC44" s="14"/>
      <c r="AD44" s="14"/>
      <c r="AE44" s="14"/>
      <c r="AF44" s="14"/>
      <c r="AG44" s="14"/>
      <c r="AI44" s="14"/>
      <c r="AJ44" s="14"/>
      <c r="AK44" s="14"/>
      <c r="AL44" s="14"/>
      <c r="AM44" s="14"/>
      <c r="AN44" s="14"/>
      <c r="AO44" s="14"/>
      <c r="AQ44" s="14"/>
      <c r="AR44" s="14"/>
      <c r="AX44" s="5"/>
      <c r="AY44" s="12" t="s">
        <v>26</v>
      </c>
      <c r="AZ44" s="5"/>
    </row>
    <row r="45" spans="1:54" s="3" customFormat="1" ht="15.6" customHeight="1" x14ac:dyDescent="0.2">
      <c r="A45" s="11"/>
      <c r="B45" s="18"/>
      <c r="C45" s="14"/>
      <c r="D45" s="14"/>
      <c r="E45" s="14"/>
      <c r="F45" s="14"/>
      <c r="G45" s="14"/>
      <c r="H45" s="14"/>
      <c r="I45" s="14"/>
      <c r="K45" s="14"/>
      <c r="L45" s="14"/>
      <c r="M45" s="14"/>
      <c r="N45" s="14"/>
      <c r="O45" s="14"/>
      <c r="P45" s="14"/>
      <c r="Q45" s="14"/>
      <c r="S45" s="14"/>
      <c r="T45" s="14"/>
      <c r="U45" s="14"/>
      <c r="V45" s="14"/>
      <c r="W45" s="14"/>
      <c r="X45" s="14"/>
      <c r="Y45" s="14"/>
      <c r="AA45" s="14"/>
      <c r="AB45" s="14"/>
      <c r="AC45" s="14"/>
      <c r="AD45" s="14"/>
      <c r="AE45" s="14"/>
      <c r="AF45" s="14"/>
      <c r="AG45" s="14"/>
      <c r="AI45" s="14"/>
      <c r="AJ45" s="14"/>
      <c r="AK45" s="14"/>
      <c r="AL45" s="14"/>
      <c r="AM45" s="14"/>
      <c r="AN45" s="14"/>
      <c r="AO45" s="14"/>
      <c r="AQ45" s="14"/>
      <c r="AR45" s="14"/>
      <c r="AY45" s="13" t="s">
        <v>13</v>
      </c>
    </row>
    <row r="46" spans="1:54" s="3" customFormat="1" ht="15.6" customHeight="1" x14ac:dyDescent="0.2">
      <c r="A46" s="11"/>
      <c r="B46" s="18"/>
      <c r="C46" s="14"/>
      <c r="D46" s="14"/>
      <c r="E46" s="14"/>
      <c r="F46" s="14"/>
      <c r="G46" s="14"/>
      <c r="H46" s="14"/>
      <c r="I46" s="14"/>
      <c r="K46" s="14"/>
      <c r="L46" s="14"/>
      <c r="M46" s="14"/>
      <c r="N46" s="14"/>
      <c r="O46" s="14"/>
      <c r="P46" s="14"/>
      <c r="Q46" s="14"/>
      <c r="S46" s="14"/>
      <c r="T46" s="14"/>
      <c r="U46" s="14"/>
      <c r="V46" s="14"/>
      <c r="W46" s="14"/>
      <c r="X46" s="14"/>
      <c r="Y46" s="14"/>
      <c r="AA46" s="14"/>
      <c r="AB46" s="14"/>
      <c r="AC46" s="14"/>
      <c r="AD46" s="14"/>
      <c r="AE46" s="14"/>
      <c r="AF46" s="14"/>
      <c r="AG46" s="14"/>
      <c r="AI46" s="14"/>
      <c r="AJ46" s="14"/>
      <c r="AK46" s="14"/>
      <c r="AL46" s="14"/>
      <c r="AM46" s="14"/>
      <c r="AN46" s="14"/>
      <c r="AO46" s="14"/>
      <c r="AQ46" s="14"/>
      <c r="AR46" s="14"/>
      <c r="AY46" s="13" t="s">
        <v>15</v>
      </c>
    </row>
    <row r="47" spans="1:54" s="3" customFormat="1" ht="15.6" customHeight="1" x14ac:dyDescent="0.2">
      <c r="A47" s="11"/>
      <c r="B47" s="18"/>
      <c r="C47" s="14"/>
      <c r="D47" s="14"/>
      <c r="E47" s="14"/>
      <c r="F47" s="14"/>
      <c r="G47" s="14"/>
      <c r="H47" s="14"/>
      <c r="I47" s="14"/>
      <c r="K47" s="14"/>
      <c r="L47" s="14"/>
      <c r="M47" s="14"/>
      <c r="N47" s="14"/>
      <c r="O47" s="14"/>
      <c r="P47" s="14"/>
      <c r="Q47" s="14"/>
      <c r="S47" s="14"/>
      <c r="T47" s="14"/>
      <c r="U47" s="14"/>
      <c r="V47" s="14"/>
      <c r="W47" s="14"/>
      <c r="X47" s="14"/>
      <c r="Y47" s="14"/>
      <c r="AA47" s="14"/>
      <c r="AB47" s="14"/>
      <c r="AC47" s="14"/>
      <c r="AD47" s="14"/>
      <c r="AE47" s="14"/>
      <c r="AF47" s="14"/>
      <c r="AG47" s="14"/>
      <c r="AI47" s="14"/>
      <c r="AJ47" s="14"/>
      <c r="AK47" s="14"/>
      <c r="AL47" s="14"/>
      <c r="AM47" s="14"/>
      <c r="AN47" s="14"/>
      <c r="AO47" s="14"/>
      <c r="AQ47" s="14"/>
      <c r="AR47" s="14"/>
      <c r="AY47" s="13" t="s">
        <v>16</v>
      </c>
    </row>
    <row r="48" spans="1:54" s="3" customFormat="1" ht="15.6" customHeight="1" x14ac:dyDescent="0.2">
      <c r="A48" s="11"/>
      <c r="B48" s="18"/>
      <c r="C48" s="14"/>
      <c r="D48" s="14"/>
      <c r="E48" s="14"/>
      <c r="F48" s="14"/>
      <c r="G48" s="14"/>
      <c r="H48" s="14"/>
      <c r="I48" s="14"/>
      <c r="K48" s="14"/>
      <c r="L48" s="14"/>
      <c r="M48" s="14"/>
      <c r="N48" s="14"/>
      <c r="O48" s="14"/>
      <c r="P48" s="14"/>
      <c r="Q48" s="14"/>
      <c r="S48" s="14"/>
      <c r="T48" s="14"/>
      <c r="U48" s="14"/>
      <c r="V48" s="14"/>
      <c r="W48" s="14"/>
      <c r="X48" s="14"/>
      <c r="Y48" s="14"/>
      <c r="AA48" s="14"/>
      <c r="AB48" s="14"/>
      <c r="AC48" s="14"/>
      <c r="AD48" s="14"/>
      <c r="AE48" s="14"/>
      <c r="AF48" s="14"/>
      <c r="AG48" s="14"/>
      <c r="AI48" s="14"/>
      <c r="AJ48" s="14"/>
      <c r="AK48" s="14"/>
      <c r="AL48" s="14"/>
      <c r="AM48" s="14"/>
      <c r="AN48" s="14"/>
      <c r="AO48" s="14"/>
      <c r="AQ48" s="14"/>
      <c r="AR48" s="14"/>
      <c r="AY48" s="13" t="s">
        <v>17</v>
      </c>
    </row>
    <row r="49" spans="1:52" s="3" customFormat="1" ht="15.6" customHeight="1" x14ac:dyDescent="0.2">
      <c r="A49" s="11"/>
      <c r="B49" s="18"/>
      <c r="C49" s="14"/>
      <c r="D49" s="14"/>
      <c r="E49" s="14"/>
      <c r="F49" s="14"/>
      <c r="G49" s="14"/>
      <c r="H49" s="14"/>
      <c r="I49" s="14"/>
      <c r="K49" s="14"/>
      <c r="L49" s="14"/>
      <c r="M49" s="14"/>
      <c r="N49" s="14"/>
      <c r="O49" s="14"/>
      <c r="P49" s="14"/>
      <c r="Q49" s="14"/>
      <c r="S49" s="14"/>
      <c r="T49" s="14"/>
      <c r="U49" s="14"/>
      <c r="V49" s="14"/>
      <c r="W49" s="14"/>
      <c r="X49" s="14"/>
      <c r="Y49" s="14"/>
      <c r="AA49" s="14"/>
      <c r="AB49" s="14"/>
      <c r="AC49" s="14"/>
      <c r="AD49" s="14"/>
      <c r="AE49" s="14"/>
      <c r="AF49" s="14"/>
      <c r="AG49" s="14"/>
      <c r="AI49" s="14"/>
      <c r="AJ49" s="14"/>
      <c r="AK49" s="14"/>
      <c r="AL49" s="14"/>
      <c r="AM49" s="14"/>
      <c r="AN49" s="14"/>
      <c r="AO49" s="14"/>
      <c r="AQ49" s="14"/>
      <c r="AR49" s="14"/>
      <c r="AY49" s="13" t="s">
        <v>18</v>
      </c>
    </row>
    <row r="50" spans="1:52" s="3" customFormat="1" ht="15.6" customHeight="1" x14ac:dyDescent="0.2">
      <c r="A50" s="11"/>
      <c r="B50" s="18"/>
      <c r="C50" s="14"/>
      <c r="D50" s="14"/>
      <c r="E50" s="14"/>
      <c r="F50" s="14"/>
      <c r="G50" s="14"/>
      <c r="H50" s="14"/>
      <c r="I50" s="14"/>
      <c r="K50" s="14"/>
      <c r="L50" s="14"/>
      <c r="M50" s="14"/>
      <c r="N50" s="14"/>
      <c r="O50" s="14"/>
      <c r="P50" s="14"/>
      <c r="Q50" s="14"/>
      <c r="S50" s="14"/>
      <c r="T50" s="14"/>
      <c r="U50" s="14"/>
      <c r="V50" s="14"/>
      <c r="W50" s="14"/>
      <c r="X50" s="14"/>
      <c r="Y50" s="14"/>
      <c r="AA50" s="14"/>
      <c r="AB50" s="14"/>
      <c r="AC50" s="14"/>
      <c r="AD50" s="14"/>
      <c r="AE50" s="14"/>
      <c r="AF50" s="14"/>
      <c r="AG50" s="14"/>
      <c r="AI50" s="14"/>
      <c r="AJ50" s="14"/>
      <c r="AK50" s="14"/>
      <c r="AL50" s="14"/>
      <c r="AM50" s="14"/>
      <c r="AN50" s="14"/>
      <c r="AO50" s="14"/>
      <c r="AQ50" s="14"/>
      <c r="AR50" s="14"/>
      <c r="AY50" s="13" t="s">
        <v>19</v>
      </c>
    </row>
    <row r="51" spans="1:52" s="3" customFormat="1" ht="15.6" customHeight="1" x14ac:dyDescent="0.2">
      <c r="A51" s="11"/>
      <c r="B51" s="18"/>
      <c r="C51" s="14"/>
      <c r="D51" s="14"/>
      <c r="E51" s="14"/>
      <c r="F51" s="14"/>
      <c r="G51" s="14"/>
      <c r="H51" s="14"/>
      <c r="I51" s="14"/>
      <c r="K51" s="14"/>
      <c r="L51" s="14"/>
      <c r="M51" s="14"/>
      <c r="N51" s="14"/>
      <c r="O51" s="14"/>
      <c r="P51" s="14"/>
      <c r="Q51" s="14"/>
      <c r="S51" s="14"/>
      <c r="T51" s="14"/>
      <c r="U51" s="14"/>
      <c r="V51" s="14"/>
      <c r="W51" s="14"/>
      <c r="X51" s="14"/>
      <c r="Y51" s="14"/>
      <c r="AA51" s="14"/>
      <c r="AB51" s="14"/>
      <c r="AC51" s="14"/>
      <c r="AD51" s="14"/>
      <c r="AE51" s="14"/>
      <c r="AF51" s="14"/>
      <c r="AG51" s="14"/>
      <c r="AI51" s="14"/>
      <c r="AJ51" s="14"/>
      <c r="AK51" s="14"/>
      <c r="AL51" s="14"/>
      <c r="AM51" s="14"/>
      <c r="AN51" s="14"/>
      <c r="AO51" s="14"/>
      <c r="AQ51" s="14"/>
      <c r="AR51" s="14"/>
      <c r="AY51" s="13" t="s">
        <v>20</v>
      </c>
    </row>
    <row r="52" spans="1:52" s="3" customFormat="1" ht="15.6" customHeight="1" x14ac:dyDescent="0.2">
      <c r="A52" s="11"/>
      <c r="B52" s="18"/>
      <c r="C52" s="14"/>
      <c r="D52" s="14"/>
      <c r="E52" s="14"/>
      <c r="F52" s="14"/>
      <c r="G52" s="14"/>
      <c r="H52" s="14"/>
      <c r="I52" s="14"/>
      <c r="K52" s="14"/>
      <c r="L52" s="14"/>
      <c r="M52" s="14"/>
      <c r="N52" s="14"/>
      <c r="O52" s="14"/>
      <c r="P52" s="14"/>
      <c r="Q52" s="14"/>
      <c r="S52" s="14"/>
      <c r="T52" s="14"/>
      <c r="U52" s="14"/>
      <c r="V52" s="14"/>
      <c r="W52" s="14"/>
      <c r="X52" s="14"/>
      <c r="Y52" s="14"/>
      <c r="AA52" s="14"/>
      <c r="AB52" s="14"/>
      <c r="AC52" s="14"/>
      <c r="AD52" s="14"/>
      <c r="AE52" s="14"/>
      <c r="AF52" s="14"/>
      <c r="AG52" s="14"/>
      <c r="AI52" s="14"/>
      <c r="AJ52" s="14"/>
      <c r="AK52" s="14"/>
      <c r="AL52" s="14"/>
      <c r="AM52" s="14"/>
      <c r="AN52" s="14"/>
      <c r="AO52" s="14"/>
      <c r="AQ52" s="14"/>
      <c r="AR52" s="14"/>
      <c r="AY52" s="13" t="s">
        <v>21</v>
      </c>
    </row>
    <row r="53" spans="1:52" s="3" customFormat="1" ht="15.6" customHeight="1" x14ac:dyDescent="0.2">
      <c r="A53" s="11"/>
      <c r="B53" s="18"/>
      <c r="C53" s="14"/>
      <c r="D53" s="14"/>
      <c r="E53" s="14"/>
      <c r="F53" s="14"/>
      <c r="G53" s="14"/>
      <c r="H53" s="14"/>
      <c r="I53" s="14"/>
      <c r="K53" s="14"/>
      <c r="L53" s="14"/>
      <c r="M53" s="14"/>
      <c r="N53" s="14"/>
      <c r="O53" s="14"/>
      <c r="P53" s="14"/>
      <c r="Q53" s="14"/>
      <c r="S53" s="14"/>
      <c r="T53" s="14"/>
      <c r="U53" s="14"/>
      <c r="V53" s="14"/>
      <c r="W53" s="14"/>
      <c r="X53" s="14"/>
      <c r="Y53" s="14"/>
      <c r="AA53" s="14"/>
      <c r="AB53" s="14"/>
      <c r="AC53" s="14"/>
      <c r="AD53" s="14"/>
      <c r="AE53" s="14"/>
      <c r="AF53" s="14"/>
      <c r="AG53" s="14"/>
      <c r="AI53" s="14"/>
      <c r="AJ53" s="14"/>
      <c r="AK53" s="14"/>
      <c r="AL53" s="14"/>
      <c r="AM53" s="14"/>
      <c r="AN53" s="14"/>
      <c r="AO53" s="14"/>
      <c r="AQ53" s="14"/>
      <c r="AR53" s="14"/>
      <c r="AY53" s="13" t="s">
        <v>22</v>
      </c>
    </row>
    <row r="54" spans="1:52" s="3" customFormat="1" ht="15.6" customHeight="1" x14ac:dyDescent="0.2">
      <c r="A54" s="11"/>
      <c r="B54" s="18"/>
      <c r="C54" s="14"/>
      <c r="D54" s="14"/>
      <c r="E54" s="14"/>
      <c r="F54" s="14"/>
      <c r="G54" s="14"/>
      <c r="H54" s="14"/>
      <c r="I54" s="14"/>
      <c r="K54" s="14"/>
      <c r="L54" s="14"/>
      <c r="M54" s="14"/>
      <c r="N54" s="14"/>
      <c r="O54" s="14"/>
      <c r="P54" s="14"/>
      <c r="Q54" s="14"/>
      <c r="S54" s="14"/>
      <c r="T54" s="14"/>
      <c r="U54" s="14"/>
      <c r="V54" s="14"/>
      <c r="W54" s="14"/>
      <c r="X54" s="14"/>
      <c r="Y54" s="14"/>
      <c r="AA54" s="14"/>
      <c r="AB54" s="14"/>
      <c r="AC54" s="14"/>
      <c r="AD54" s="14"/>
      <c r="AE54" s="14"/>
      <c r="AF54" s="14"/>
      <c r="AG54" s="14"/>
      <c r="AI54" s="14"/>
      <c r="AJ54" s="14"/>
      <c r="AK54" s="14"/>
      <c r="AL54" s="14"/>
      <c r="AM54" s="14"/>
      <c r="AN54" s="14"/>
      <c r="AO54" s="14"/>
      <c r="AQ54" s="14"/>
      <c r="AR54" s="14"/>
      <c r="AY54" s="13" t="s">
        <v>23</v>
      </c>
    </row>
    <row r="55" spans="1:52" s="3" customFormat="1" ht="15.6" customHeight="1" x14ac:dyDescent="0.2">
      <c r="A55" s="11"/>
      <c r="B55" s="18"/>
      <c r="C55" s="14"/>
      <c r="D55" s="14"/>
      <c r="E55" s="14"/>
      <c r="F55" s="14"/>
      <c r="G55" s="14"/>
      <c r="H55" s="14"/>
      <c r="I55" s="14"/>
      <c r="K55" s="14"/>
      <c r="L55" s="14"/>
      <c r="M55" s="14"/>
      <c r="N55" s="14"/>
      <c r="O55" s="14"/>
      <c r="P55" s="14"/>
      <c r="Q55" s="14"/>
      <c r="S55" s="14"/>
      <c r="T55" s="14"/>
      <c r="U55" s="14"/>
      <c r="V55" s="14"/>
      <c r="W55" s="14"/>
      <c r="X55" s="14"/>
      <c r="Y55" s="14"/>
      <c r="AA55" s="14"/>
      <c r="AB55" s="14"/>
      <c r="AC55" s="14"/>
      <c r="AD55" s="14"/>
      <c r="AE55" s="14"/>
      <c r="AF55" s="14"/>
      <c r="AG55" s="14"/>
      <c r="AI55" s="14"/>
      <c r="AJ55" s="14"/>
      <c r="AK55" s="14"/>
      <c r="AL55" s="14"/>
      <c r="AM55" s="14"/>
      <c r="AN55" s="14"/>
      <c r="AO55" s="14"/>
      <c r="AQ55" s="14"/>
      <c r="AR55" s="14"/>
      <c r="AY55" s="13" t="s">
        <v>24</v>
      </c>
    </row>
    <row r="56" spans="1:52" s="3" customFormat="1" ht="15.6" customHeight="1" x14ac:dyDescent="0.2">
      <c r="A56" s="11"/>
      <c r="B56" s="18"/>
      <c r="C56" s="14"/>
      <c r="D56" s="14"/>
      <c r="E56" s="14"/>
      <c r="F56" s="14"/>
      <c r="G56" s="14"/>
      <c r="H56" s="14"/>
      <c r="I56" s="14"/>
      <c r="K56" s="14"/>
      <c r="L56" s="14"/>
      <c r="M56" s="14"/>
      <c r="N56" s="14"/>
      <c r="O56" s="14"/>
      <c r="P56" s="14"/>
      <c r="Q56" s="14"/>
      <c r="S56" s="14"/>
      <c r="T56" s="14"/>
      <c r="U56" s="14"/>
      <c r="V56" s="14"/>
      <c r="W56" s="14"/>
      <c r="X56" s="14"/>
      <c r="Y56" s="14"/>
      <c r="AA56" s="14"/>
      <c r="AB56" s="14"/>
      <c r="AC56" s="14"/>
      <c r="AD56" s="14"/>
      <c r="AE56" s="14"/>
      <c r="AF56" s="14"/>
      <c r="AG56" s="14"/>
      <c r="AI56" s="14"/>
      <c r="AJ56" s="14"/>
      <c r="AK56" s="14"/>
      <c r="AL56" s="14"/>
      <c r="AM56" s="14"/>
      <c r="AN56" s="14"/>
      <c r="AO56" s="14"/>
      <c r="AQ56" s="14"/>
      <c r="AR56" s="14"/>
      <c r="AY56" s="13" t="s">
        <v>25</v>
      </c>
    </row>
    <row r="57" spans="1:52" s="3" customFormat="1" ht="15.6" customHeight="1" x14ac:dyDescent="0.2">
      <c r="A57" s="11"/>
      <c r="B57" s="18"/>
      <c r="C57" s="14"/>
      <c r="D57" s="14"/>
      <c r="E57" s="14"/>
      <c r="F57" s="14"/>
      <c r="G57" s="14"/>
      <c r="H57" s="14"/>
      <c r="I57" s="14"/>
      <c r="K57" s="14"/>
      <c r="L57" s="14"/>
      <c r="M57" s="14"/>
      <c r="N57" s="14"/>
      <c r="O57" s="14"/>
      <c r="P57" s="14"/>
      <c r="Q57" s="14"/>
      <c r="S57" s="14"/>
      <c r="T57" s="14"/>
      <c r="U57" s="14"/>
      <c r="V57" s="14"/>
      <c r="W57" s="14"/>
      <c r="X57" s="14"/>
      <c r="Y57" s="14"/>
      <c r="AA57" s="14"/>
      <c r="AB57" s="14"/>
      <c r="AC57" s="14"/>
      <c r="AD57" s="14"/>
      <c r="AE57" s="14"/>
      <c r="AF57" s="14"/>
      <c r="AG57" s="14"/>
      <c r="AI57" s="14"/>
      <c r="AJ57" s="14"/>
      <c r="AK57" s="14"/>
      <c r="AL57" s="14"/>
      <c r="AM57" s="14"/>
      <c r="AN57" s="14"/>
      <c r="AO57" s="14"/>
      <c r="AQ57" s="14"/>
      <c r="AR57" s="14"/>
    </row>
    <row r="58" spans="1:52" s="3" customFormat="1" ht="15.6" customHeight="1" x14ac:dyDescent="0.2">
      <c r="A58" s="11"/>
      <c r="B58" s="18"/>
      <c r="C58" s="14"/>
      <c r="D58" s="14"/>
      <c r="E58" s="14"/>
      <c r="F58" s="14"/>
      <c r="G58" s="14"/>
      <c r="H58" s="14"/>
      <c r="I58" s="14"/>
      <c r="K58" s="14"/>
      <c r="L58" s="14"/>
      <c r="M58" s="14"/>
      <c r="N58" s="14"/>
      <c r="O58" s="14"/>
      <c r="P58" s="14"/>
      <c r="Q58" s="14"/>
      <c r="S58" s="14"/>
      <c r="T58" s="14"/>
      <c r="U58" s="14"/>
      <c r="V58" s="14"/>
      <c r="W58" s="14"/>
      <c r="X58" s="14"/>
      <c r="Y58" s="14"/>
      <c r="AA58" s="14"/>
      <c r="AB58" s="14"/>
      <c r="AC58" s="14"/>
      <c r="AD58" s="14"/>
      <c r="AE58" s="14"/>
      <c r="AF58" s="14"/>
      <c r="AG58" s="14"/>
      <c r="AI58" s="14"/>
      <c r="AJ58" s="14"/>
      <c r="AK58" s="14"/>
      <c r="AL58" s="14"/>
      <c r="AM58" s="14"/>
      <c r="AN58" s="14"/>
      <c r="AO58" s="14"/>
      <c r="AQ58" s="14"/>
      <c r="AR58" s="14"/>
      <c r="AY58" s="12" t="s">
        <v>27</v>
      </c>
    </row>
    <row r="59" spans="1:52" s="3" customFormat="1" ht="15.6" customHeight="1" x14ac:dyDescent="0.2">
      <c r="A59" s="11"/>
      <c r="B59" s="18"/>
      <c r="C59" s="14"/>
      <c r="D59" s="14"/>
      <c r="E59" s="14"/>
      <c r="F59" s="14"/>
      <c r="G59" s="14"/>
      <c r="H59" s="14"/>
      <c r="I59" s="14"/>
      <c r="K59" s="14"/>
      <c r="L59" s="14"/>
      <c r="M59" s="14"/>
      <c r="N59" s="14"/>
      <c r="O59" s="14"/>
      <c r="P59" s="14"/>
      <c r="Q59" s="14"/>
      <c r="S59" s="14"/>
      <c r="T59" s="14"/>
      <c r="U59" s="14"/>
      <c r="V59" s="14"/>
      <c r="W59" s="14"/>
      <c r="X59" s="14"/>
      <c r="Y59" s="14"/>
      <c r="AA59" s="14"/>
      <c r="AB59" s="14"/>
      <c r="AC59" s="14"/>
      <c r="AD59" s="14"/>
      <c r="AE59" s="14"/>
      <c r="AF59" s="14"/>
      <c r="AG59" s="14"/>
      <c r="AI59" s="14"/>
      <c r="AJ59" s="14"/>
      <c r="AK59" s="14"/>
      <c r="AL59" s="14"/>
      <c r="AM59" s="14"/>
      <c r="AN59" s="14"/>
      <c r="AO59" s="14"/>
      <c r="AQ59" s="14"/>
      <c r="AR59" s="14"/>
      <c r="AY59" s="13" t="s">
        <v>9</v>
      </c>
    </row>
    <row r="60" spans="1:52" s="3" customFormat="1" ht="15.6" customHeight="1" x14ac:dyDescent="0.2">
      <c r="A60" s="11"/>
      <c r="B60" s="18"/>
      <c r="C60" s="14"/>
      <c r="D60" s="14"/>
      <c r="E60" s="14"/>
      <c r="F60" s="14"/>
      <c r="G60" s="14"/>
      <c r="H60" s="14"/>
      <c r="I60" s="14"/>
      <c r="K60" s="14"/>
      <c r="L60" s="14"/>
      <c r="M60" s="14"/>
      <c r="N60" s="14"/>
      <c r="O60" s="14"/>
      <c r="P60" s="14"/>
      <c r="Q60" s="14"/>
      <c r="S60" s="14"/>
      <c r="T60" s="14"/>
      <c r="U60" s="14"/>
      <c r="V60" s="14"/>
      <c r="W60" s="14"/>
      <c r="X60" s="14"/>
      <c r="Y60" s="14"/>
      <c r="AA60" s="14"/>
      <c r="AB60" s="14"/>
      <c r="AC60" s="14"/>
      <c r="AD60" s="14"/>
      <c r="AE60" s="14"/>
      <c r="AF60" s="14"/>
      <c r="AG60" s="14"/>
      <c r="AI60" s="14"/>
      <c r="AJ60" s="14"/>
      <c r="AK60" s="14"/>
      <c r="AL60" s="14"/>
      <c r="AM60" s="14"/>
      <c r="AN60" s="14"/>
      <c r="AO60" s="14"/>
      <c r="AQ60" s="14"/>
      <c r="AR60" s="14"/>
      <c r="AY60" s="13" t="s">
        <v>30</v>
      </c>
    </row>
    <row r="61" spans="1:52" s="3" customFormat="1" ht="15.6" customHeight="1" x14ac:dyDescent="0.2">
      <c r="A61" s="11"/>
      <c r="B61" s="16"/>
      <c r="C61" s="14"/>
      <c r="D61" s="14"/>
      <c r="E61" s="14"/>
      <c r="F61" s="14"/>
      <c r="G61" s="14"/>
      <c r="H61" s="14"/>
      <c r="I61" s="14"/>
      <c r="K61" s="14"/>
      <c r="L61" s="14"/>
      <c r="M61" s="14"/>
      <c r="N61" s="14"/>
      <c r="O61" s="14"/>
      <c r="P61" s="14"/>
      <c r="Q61" s="14"/>
      <c r="S61" s="14"/>
      <c r="T61" s="14"/>
      <c r="U61" s="14"/>
      <c r="V61" s="14"/>
      <c r="W61" s="14"/>
      <c r="X61" s="14"/>
      <c r="Y61" s="14"/>
      <c r="AA61" s="14"/>
      <c r="AB61" s="14"/>
      <c r="AC61" s="14"/>
      <c r="AD61" s="14"/>
      <c r="AE61" s="14"/>
      <c r="AF61" s="14"/>
      <c r="AG61" s="14"/>
      <c r="AI61" s="14"/>
      <c r="AJ61" s="14"/>
      <c r="AK61" s="14"/>
      <c r="AL61" s="14"/>
      <c r="AM61" s="14"/>
      <c r="AN61" s="14"/>
      <c r="AO61" s="14"/>
      <c r="AQ61" s="14"/>
      <c r="AR61" s="14"/>
      <c r="AS61" s="1"/>
      <c r="AT61" s="1"/>
      <c r="AU61" s="1"/>
      <c r="AV61" s="1"/>
      <c r="AW61" s="1"/>
      <c r="AY61" s="13" t="s">
        <v>10</v>
      </c>
    </row>
    <row r="62" spans="1:52" s="3" customFormat="1" ht="15.6" customHeight="1" x14ac:dyDescent="0.2">
      <c r="A62" s="11"/>
      <c r="B62" s="16"/>
      <c r="C62" s="14"/>
      <c r="D62" s="14"/>
      <c r="E62" s="14"/>
      <c r="F62" s="14"/>
      <c r="G62" s="14"/>
      <c r="H62" s="14"/>
      <c r="I62" s="14"/>
      <c r="K62" s="14"/>
      <c r="L62" s="14"/>
      <c r="M62" s="14"/>
      <c r="N62" s="14"/>
      <c r="O62" s="14"/>
      <c r="P62" s="14"/>
      <c r="Q62" s="14"/>
      <c r="S62" s="14"/>
      <c r="T62" s="14"/>
      <c r="U62" s="14"/>
      <c r="V62" s="14"/>
      <c r="W62" s="14"/>
      <c r="X62" s="14"/>
      <c r="Y62" s="14"/>
      <c r="AA62" s="14"/>
      <c r="AB62" s="14"/>
      <c r="AC62" s="14"/>
      <c r="AD62" s="14"/>
      <c r="AE62" s="14"/>
      <c r="AF62" s="14"/>
      <c r="AG62" s="14"/>
      <c r="AI62" s="14"/>
      <c r="AJ62" s="14"/>
      <c r="AK62" s="14"/>
      <c r="AL62" s="14"/>
      <c r="AM62" s="14"/>
      <c r="AN62" s="14"/>
      <c r="AO62" s="14"/>
      <c r="AQ62" s="14"/>
      <c r="AR62" s="14"/>
      <c r="AS62" s="1"/>
      <c r="AT62" s="1"/>
      <c r="AU62" s="1"/>
      <c r="AV62" s="1"/>
      <c r="AW62" s="1"/>
      <c r="AY62" s="13" t="s">
        <v>28</v>
      </c>
    </row>
    <row r="63" spans="1:52" s="3" customFormat="1" ht="15.6" customHeight="1" x14ac:dyDescent="0.2">
      <c r="A63" s="11"/>
      <c r="B63" s="16"/>
      <c r="C63" s="14"/>
      <c r="D63" s="14"/>
      <c r="E63" s="14"/>
      <c r="F63" s="14"/>
      <c r="G63" s="14"/>
      <c r="H63" s="14"/>
      <c r="I63" s="14"/>
      <c r="K63" s="14"/>
      <c r="L63" s="14"/>
      <c r="M63" s="14"/>
      <c r="N63" s="14"/>
      <c r="O63" s="14"/>
      <c r="P63" s="14"/>
      <c r="Q63" s="14"/>
      <c r="S63" s="14"/>
      <c r="T63" s="14"/>
      <c r="U63" s="14"/>
      <c r="V63" s="14"/>
      <c r="W63" s="14"/>
      <c r="X63" s="14"/>
      <c r="Y63" s="14"/>
      <c r="AA63" s="14"/>
      <c r="AB63" s="14"/>
      <c r="AC63" s="14"/>
      <c r="AD63" s="14"/>
      <c r="AE63" s="14"/>
      <c r="AF63" s="14"/>
      <c r="AG63" s="14"/>
      <c r="AI63" s="14"/>
      <c r="AJ63" s="14"/>
      <c r="AK63" s="14"/>
      <c r="AL63" s="14"/>
      <c r="AM63" s="14"/>
      <c r="AN63" s="14"/>
      <c r="AO63" s="14"/>
      <c r="AQ63" s="14"/>
      <c r="AR63" s="14"/>
      <c r="AS63" s="1"/>
      <c r="AT63" s="1"/>
      <c r="AU63" s="1"/>
      <c r="AV63" s="1"/>
      <c r="AW63" s="1"/>
      <c r="AX63" s="1"/>
      <c r="AY63" s="13" t="s">
        <v>11</v>
      </c>
      <c r="AZ63" s="1"/>
    </row>
    <row r="64" spans="1:52" s="3" customFormat="1" ht="15.6" customHeight="1" x14ac:dyDescent="0.2">
      <c r="A64" s="11"/>
      <c r="B64" s="16"/>
      <c r="C64" s="14"/>
      <c r="D64" s="14"/>
      <c r="E64" s="14"/>
      <c r="F64" s="14"/>
      <c r="G64" s="14"/>
      <c r="H64" s="14"/>
      <c r="I64" s="14"/>
      <c r="K64" s="14"/>
      <c r="L64" s="14"/>
      <c r="M64" s="14"/>
      <c r="N64" s="14"/>
      <c r="O64" s="14"/>
      <c r="P64" s="14"/>
      <c r="Q64" s="14"/>
      <c r="S64" s="14"/>
      <c r="T64" s="14"/>
      <c r="U64" s="14"/>
      <c r="V64" s="14"/>
      <c r="W64" s="14"/>
      <c r="X64" s="14"/>
      <c r="Y64" s="14"/>
      <c r="AA64" s="14"/>
      <c r="AB64" s="14"/>
      <c r="AC64" s="14"/>
      <c r="AD64" s="14"/>
      <c r="AE64" s="14"/>
      <c r="AF64" s="14"/>
      <c r="AG64" s="14"/>
      <c r="AI64" s="14"/>
      <c r="AJ64" s="14"/>
      <c r="AK64" s="14"/>
      <c r="AL64" s="14"/>
      <c r="AM64" s="14"/>
      <c r="AN64" s="14"/>
      <c r="AO64" s="14"/>
      <c r="AQ64" s="14"/>
      <c r="AR64" s="14"/>
      <c r="AS64" s="1"/>
      <c r="AT64" s="1"/>
      <c r="AU64" s="1"/>
      <c r="AV64" s="1"/>
      <c r="AW64" s="1"/>
      <c r="AX64" s="1"/>
      <c r="AY64" s="13" t="s">
        <v>29</v>
      </c>
      <c r="AZ64" s="1"/>
    </row>
    <row r="65" spans="51:51" x14ac:dyDescent="0.2">
      <c r="AY65" s="13" t="s">
        <v>12</v>
      </c>
    </row>
    <row r="66" spans="51:51" x14ac:dyDescent="0.2">
      <c r="AY66" s="11"/>
    </row>
    <row r="67" spans="51:51" x14ac:dyDescent="0.2">
      <c r="AY67" s="3"/>
    </row>
  </sheetData>
  <mergeCells count="2">
    <mergeCell ref="B1:H1"/>
    <mergeCell ref="AB1:AR1"/>
  </mergeCells>
  <conditionalFormatting sqref="C2:I2 K2:Q2 S2:Y2 AA2:AG2 AI2:AO2 AQ2:AR2">
    <cfRule type="expression" dxfId="7" priority="477">
      <formula>NETWORKDAYS.INTL(C3,C3,$AZ$18)=0</formula>
    </cfRule>
  </conditionalFormatting>
  <conditionalFormatting sqref="C3:I3 K3:Q3 S3:Y3 AA3:AG3 AI3:AO3 AQ3:AR3 C6:I6 K6:Q6 S6:Y6 AA6:AG6 AI6:AO6 AQ6:AR6 C9:I9 K9:Q9 S9:Y9 AA9:AG9 AI9:AO9 AQ9:AR9 C12:I12 K12:Q12 S12:Y12 AA12:AG12 AI12:AO12 AQ12:AR12 C15:I15 K15:Q15 S15:Y15 AA15:AG15 AI15:AO15 AQ15:AR15 C18:I18 K18:Q18 S18:Y18 AA18:AG18 AI18:AO18 AQ18:AR18 C21:I21 K21:Q21 S21:Y21 AA21:AG21 AI21:AO21 AQ21:AR21 C24:I24 K24:Q24 S24:Y24 AA24:AG24 AI24:AO24 AQ24:AR24 C27:I27 K27:Q27 S27:Y27 AA27:AG27 AI27:AO27 AQ27:AR27 C30:I30 K30:Q30 S30:Y30 AA30:AG30 AI30:AO30 AQ30:AR30 C33:I33 K33:Q33 S33:Y33 AA33:AG33 AI33:AO33 AQ33:AR33 C36:I36 K36:Q36 S36:Y36 AA36:AG36 AI36:AO36 AQ36:AR36">
    <cfRule type="expression" dxfId="6" priority="483">
      <formula>MONTH(C3)&lt;&gt;MONTH($A4)</formula>
    </cfRule>
    <cfRule type="expression" dxfId="5" priority="484">
      <formula>NETWORKDAYS.INTL(C3,C3,$AZ$18)&lt;&gt;1</formula>
    </cfRule>
  </conditionalFormatting>
  <conditionalFormatting sqref="C4:I4 C7:I7 C10:I10 C13:I13 C16:I16 C19:I19 C22:I22 C25:I25 C28:I28 C31:I31 C34:I34 C37:I37">
    <cfRule type="expression" dxfId="4" priority="7">
      <formula>DAY(C3)&gt;10</formula>
    </cfRule>
  </conditionalFormatting>
  <conditionalFormatting sqref="C4:I4 K4:Q4 S4:Y4 AA4:AG4 AI4:AO4 C7:I7 K7:Q7 S7:Y7 AA7:AG7 AI7:AO7 C10:I10 K10:Q10 S10:Y10 AA10:AG10 AI10:AO10 C13:I13 K13:Q13 S13:Y13 AA13:AG13 AI13:AO13 C16:I16 K16:Q16 S16:Y16 AA16:AG16 AI16:AO16 C19:I19 K19:Q19 S19:Y19 AA19:AG19 AI19:AO19 C22:I22 K22:Q22 S22:Y22 AA22:AG22 AI22:AO22 C25:I25 K25:Q25 S25:Y25 AA25:AG25 AI25:AO25 C28:I28 K28:Q28 S28:Y28 AA28:AG28 AI28:AO28 C31:I31 K31:Q31 S31:Y31 AA31:AG31 AI31:AO31 C34:I34 K34:Q34 S34:Y34 AA34:AG34 AI34:AO34 C37:I37 K37:Q37 S37:Y37 AA37:AG37 AI37:AO37 AQ4:AR4 AQ7:AR7 AQ10:AR10 AQ13:AR13 AQ16:AR16 AQ19:AR19 AQ22:AR22 AQ25:AR25 AQ28:AR28 AQ31:AR31 AQ34:AR34 AQ37:AR37">
    <cfRule type="expression" dxfId="3" priority="5">
      <formula>MONTH(C3)=MONTH($A4)</formula>
    </cfRule>
  </conditionalFormatting>
  <conditionalFormatting sqref="C39:AR39">
    <cfRule type="expression" dxfId="2" priority="2">
      <formula>NETWORKDAYS.INTL(C3,C3,$AZ$18)=0</formula>
    </cfRule>
  </conditionalFormatting>
  <conditionalFormatting sqref="I2:J4 Q2:R4 Y2:Z4 AG2:AH4 AO2:AP4 I6:J7 Q6:R7 Y6:Z7 AG6:AH7 AO6:AP7 I9:J10 Q9:R10 Y9:Z10 AG9:AH10 AO9:AP10 I12:J13 Q12:R13 Y12:Z13 AG12:AH13 AO12:AP13 I15:J16 Q15:R16 Y15:Z16 AG15:AH16 AO15:AP16 I18:J19 Q18:R19 Y18:Z19 AG18:AH19 AO18:AP19 I21:J22 Q21:R22 Y21:Z22 AG21:AH22 AO21:AP22 I24:J25 Q24:R25 Y24:Z25 AG24:AH25 AO24:AP25 I27:J28 Q27:R28 Y27:Z28 AG27:AH28 AO27:AP28 I30:J31 Q30:R31 Y30:Z31 AG30:AH31 AO30:AP31 I33:J34 Q33:R34 Y33:Z34 AG33:AH34 AO33:AP34 I36:J37 Q36:R37 Y36:Z37 AG36:AH37 AO36:AP37">
    <cfRule type="expression" dxfId="1" priority="4">
      <formula>FALSE</formula>
    </cfRule>
  </conditionalFormatting>
  <conditionalFormatting sqref="AI4:AO4 AQ4:AR4 AI7:AO7 AQ7:AR7 AI10:AO10 AQ10:AR10 AI13:AO13 AQ13:AR13 AI16:AO16 AQ16:AR16 AI19:AO19 AQ19:AR19 AI22:AO22 AQ22:AR22 AI25:AO25 AQ25:AR25 AI28:AO28 AQ28:AR28 AI31:AO31 AQ31:AR31 AI34:AO34 AQ34:AR34 AI37:AO37 AQ37:AR37">
    <cfRule type="expression" dxfId="0" priority="6">
      <formula>DAY(AI3)&lt;14</formula>
    </cfRule>
  </conditionalFormatting>
  <conditionalFormatting sqref="AV4:AV37 AV40">
    <cfRule type="dataBar" priority="3">
      <dataBar>
        <cfvo type="num" val="0"/>
        <cfvo type="num" val="31"/>
        <color rgb="FFFF6600"/>
      </dataBar>
      <extLst>
        <ext xmlns:x14="http://schemas.microsoft.com/office/spreadsheetml/2009/9/main" uri="{B025F937-C7B1-47D3-B67F-A62EFF666E3E}">
          <x14:id>{84799C3E-3C10-4016-8AB6-16C1291AA291}</x14:id>
        </ext>
      </extLst>
    </cfRule>
  </conditionalFormatting>
  <conditionalFormatting sqref="AZ26:AZ27 C37:AR37 C4:AR4 C10:AR10 C13:AR13 C16:AR16 C19:AR19 C22:AR22 C25:AR25 C28:AR28 C31:AR31 C34:AR34 C7:AR7 C40:AR41">
    <cfRule type="colorScale" priority="8">
      <colorScale>
        <cfvo type="num" val="$AZ$26"/>
        <cfvo type="num" val="$AZ$27"/>
        <color theme="5" tint="0.79998168889431442"/>
        <color theme="5"/>
      </colorScale>
    </cfRule>
  </conditionalFormatting>
  <dataValidations count="2">
    <dataValidation type="textLength" operator="equal" allowBlank="1" showInputMessage="1" showErrorMessage="1" errorTitle="Weekend String" error="The weekend string needs to be 7 characters long, consisting of 0s and 1s (zeros and ones)." promptTitle="Weekend String" prompt="Enter a string of 7 characters for Monday through Sunday where 1 (one) is a weekend and 0 (zero) is a work day." sqref="AZ18" xr:uid="{D2147893-F3F3-4F20-BE70-449E9378FD43}">
      <formula1>7</formula1>
    </dataValidation>
    <dataValidation type="list" allowBlank="1" sqref="C5:AR5 C8:AR8 C11:AR11 C14:AR14 C17:AR17 C20:AR20 C23:AR23 C26:AR26 C29:AR29 C32:AR32 C35:AR35 C38:AR38" xr:uid="{88E577FF-4BC0-4494-893A-2C55651DD5BE}">
      <formula1>moods</formula1>
    </dataValidation>
  </dataValidations>
  <hyperlinks>
    <hyperlink ref="AX4" r:id="rId1" xr:uid="{F7F95062-3AF9-4339-821F-8BD66FE98D5E}"/>
    <hyperlink ref="AX2" r:id="rId2" xr:uid="{8EC9CED3-8071-40B4-83EB-046A5A2CC20F}"/>
  </hyperlinks>
  <printOptions horizontalCentered="1"/>
  <pageMargins left="0.35" right="0.35" top="0.35" bottom="0.75" header="0.3" footer="0.3"/>
  <pageSetup scale="80" orientation="landscape" r:id="rId3"/>
  <headerFooter>
    <oddFooter>&amp;L&amp;9&amp;K01+043https://www.vertex42.com/templates/habit-tracker.html&amp;R&amp;9&amp;K01+043© 2026 Vertex42.com. Free to print.</oddFooter>
  </headerFooter>
  <drawing r:id="rId4"/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4799C3E-3C10-4016-8AB6-16C1291AA291}">
            <x14:dataBar minLength="0" maxLength="100" border="1" negativeBarBorderColorSameAsPositive="0">
              <x14:cfvo type="num">
                <xm:f>0</xm:f>
              </x14:cfvo>
              <x14:cfvo type="num">
                <xm:f>31</xm:f>
              </x14:cfvo>
              <x14:borderColor rgb="FFC00000"/>
              <x14:negativeFillColor rgb="FFFF0000"/>
              <x14:negativeBorderColor rgb="FFFF0000"/>
              <x14:axisColor rgb="FF000000"/>
            </x14:dataBar>
          </x14:cfRule>
          <xm:sqref>AV4:AV37 AV40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3C0E6-5877-4648-ABFB-A473163373D5}">
  <dimension ref="A1:C19"/>
  <sheetViews>
    <sheetView showGridLines="0" workbookViewId="0"/>
  </sheetViews>
  <sheetFormatPr defaultRowHeight="14.25" x14ac:dyDescent="0.2"/>
  <cols>
    <col min="1" max="1" width="2.85546875" style="61" customWidth="1"/>
    <col min="2" max="2" width="71.5703125" style="61" customWidth="1"/>
    <col min="3" max="3" width="22.28515625" style="50" customWidth="1"/>
    <col min="4" max="16384" width="9.140625" style="50"/>
  </cols>
  <sheetData>
    <row r="1" spans="1:3" ht="32.1" customHeight="1" x14ac:dyDescent="0.2">
      <c r="A1" s="47"/>
      <c r="B1" s="48" t="s">
        <v>65</v>
      </c>
      <c r="C1" s="49"/>
    </row>
    <row r="2" spans="1:3" ht="15" x14ac:dyDescent="0.2">
      <c r="A2" s="51"/>
      <c r="B2" s="52"/>
      <c r="C2" s="53"/>
    </row>
    <row r="3" spans="1:3" ht="15" x14ac:dyDescent="0.2">
      <c r="A3" s="51"/>
      <c r="B3" s="54" t="s">
        <v>1</v>
      </c>
      <c r="C3" s="53"/>
    </row>
    <row r="4" spans="1:3" x14ac:dyDescent="0.2">
      <c r="A4" s="51"/>
      <c r="B4" s="55" t="s">
        <v>67</v>
      </c>
      <c r="C4" s="53"/>
    </row>
    <row r="5" spans="1:3" ht="15" x14ac:dyDescent="0.2">
      <c r="A5" s="51"/>
      <c r="B5" s="56"/>
      <c r="C5" s="53"/>
    </row>
    <row r="6" spans="1:3" ht="15.75" x14ac:dyDescent="0.25">
      <c r="A6" s="51"/>
      <c r="B6" s="57" t="s">
        <v>40</v>
      </c>
      <c r="C6" s="53"/>
    </row>
    <row r="7" spans="1:3" ht="15" x14ac:dyDescent="0.2">
      <c r="A7" s="51"/>
      <c r="B7" s="56"/>
      <c r="C7" s="53"/>
    </row>
    <row r="8" spans="1:3" ht="30" x14ac:dyDescent="0.2">
      <c r="A8" s="51"/>
      <c r="B8" s="56" t="s">
        <v>2</v>
      </c>
      <c r="C8" s="53"/>
    </row>
    <row r="9" spans="1:3" ht="15" x14ac:dyDescent="0.2">
      <c r="A9" s="51"/>
      <c r="B9" s="56"/>
      <c r="C9" s="53"/>
    </row>
    <row r="10" spans="1:3" ht="30" x14ac:dyDescent="0.2">
      <c r="A10" s="51"/>
      <c r="B10" s="56" t="s">
        <v>3</v>
      </c>
      <c r="C10" s="53"/>
    </row>
    <row r="11" spans="1:3" ht="15" x14ac:dyDescent="0.2">
      <c r="A11" s="51"/>
      <c r="B11" s="56"/>
      <c r="C11" s="53"/>
    </row>
    <row r="12" spans="1:3" ht="30" x14ac:dyDescent="0.2">
      <c r="A12" s="51"/>
      <c r="B12" s="56" t="s">
        <v>4</v>
      </c>
      <c r="C12" s="53"/>
    </row>
    <row r="13" spans="1:3" ht="15" x14ac:dyDescent="0.2">
      <c r="A13" s="51"/>
      <c r="B13" s="56"/>
      <c r="C13" s="53"/>
    </row>
    <row r="14" spans="1:3" ht="15.75" x14ac:dyDescent="0.25">
      <c r="A14" s="51"/>
      <c r="B14" s="57" t="s">
        <v>32</v>
      </c>
      <c r="C14" s="53"/>
    </row>
    <row r="15" spans="1:3" ht="15" x14ac:dyDescent="0.2">
      <c r="A15" s="51"/>
      <c r="B15" s="58" t="s">
        <v>31</v>
      </c>
      <c r="C15" s="53"/>
    </row>
    <row r="16" spans="1:3" ht="15" x14ac:dyDescent="0.2">
      <c r="A16" s="51"/>
      <c r="B16" s="59"/>
      <c r="C16" s="53"/>
    </row>
    <row r="17" spans="1:3" ht="15" x14ac:dyDescent="0.2">
      <c r="A17" s="51"/>
      <c r="B17" s="60" t="s">
        <v>66</v>
      </c>
      <c r="C17" s="53"/>
    </row>
    <row r="18" spans="1:3" x14ac:dyDescent="0.2">
      <c r="A18" s="51"/>
      <c r="B18" s="51"/>
      <c r="C18" s="53"/>
    </row>
    <row r="19" spans="1:3" x14ac:dyDescent="0.2">
      <c r="A19" s="51"/>
      <c r="B19" s="51"/>
      <c r="C19" s="53"/>
    </row>
  </sheetData>
  <hyperlinks>
    <hyperlink ref="B15" r:id="rId1" xr:uid="{CC31025C-BFF5-4B1F-9B74-771A0BDD8CA5}"/>
    <hyperlink ref="B4" r:id="rId2" xr:uid="{A0ACA0D0-9996-4B73-BAAA-224C2A376466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HabitTracker</vt:lpstr>
      <vt:lpstr>©</vt:lpstr>
      <vt:lpstr>calendar_days</vt:lpstr>
      <vt:lpstr>data_cells</vt:lpstr>
      <vt:lpstr>dividers</vt:lpstr>
      <vt:lpstr>mood_cells</vt:lpstr>
      <vt:lpstr>moods</vt:lpstr>
      <vt:lpstr>HabitTracker!Print_Area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Habit Tracker with Heat Map</dc:title>
  <dc:creator>Vertex42.com</dc:creator>
  <dc:description>(c) 2026 Vertex42 LLC. All rights reserved.</dc:description>
  <cp:lastModifiedBy>Vertex42.com</cp:lastModifiedBy>
  <cp:lastPrinted>2026-10-08T22:53:20Z</cp:lastPrinted>
  <dcterms:created xsi:type="dcterms:W3CDTF">2008-12-11T21:42:43Z</dcterms:created>
  <dcterms:modified xsi:type="dcterms:W3CDTF">2026-10-14T00:03:28Z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2026 Vertex42 LLC</vt:lpwstr>
  </property>
  <property fmtid="{D5CDD505-2E9C-101B-9397-08002B2CF9AE}" pid="3" name="Version">
    <vt:lpwstr>1.0.0</vt:lpwstr>
  </property>
  <property fmtid="{D5CDD505-2E9C-101B-9397-08002B2CF9AE}" pid="4" name="Source">
    <vt:lpwstr>https://www.vertex42.com/templates/habit-tracker.html</vt:lpwstr>
  </property>
</Properties>
</file>