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VERTEX42\TEMPLATES\TEMPLATE - Engineering\"/>
    </mc:Choice>
  </mc:AlternateContent>
  <xr:revisionPtr revIDLastSave="0" documentId="13_ncr:1_{31153144-CBD1-4CCC-A1A4-C54C7D5D39E9}" xr6:coauthVersionLast="47" xr6:coauthVersionMax="47" xr10:uidLastSave="{00000000-0000-0000-0000-000000000000}"/>
  <bookViews>
    <workbookView xWindow="16380" yWindow="0" windowWidth="31695" windowHeight="23385" xr2:uid="{00000000-000D-0000-FFFF-FFFF00000000}"/>
  </bookViews>
  <sheets>
    <sheet name="4Bar" sheetId="1" r:id="rId1"/>
  </sheets>
  <definedNames>
    <definedName name="chart_PointX" localSheetId="0">_xlfn.ANCHORARRAY('4Bar'!$C$58)</definedName>
    <definedName name="chart_PointY" localSheetId="0">_xlfn.ANCHORARRAY('4Bar'!$D$58)</definedName>
    <definedName name="valuevx">42.314159</definedName>
    <definedName name="vertex42_copyright" hidden="1">"© 2025 Vertex42 LLC"</definedName>
    <definedName name="vertex42_id" hidden="1">"four-bar-linkage.xlsx"</definedName>
    <definedName name="vertex42_title" hidden="1">"4-Bar Linkage Model with Data Table"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6" i="1" l="1"/>
  <c r="C17" i="1"/>
  <c r="C16" i="1"/>
  <c r="C13" i="1"/>
  <c r="C15" i="1"/>
  <c r="C14" i="1"/>
  <c r="E13" i="1" s="1"/>
  <c r="B8" i="1"/>
  <c r="D8" i="1"/>
  <c r="I59" i="1" a="1"/>
  <c r="I60" i="1" a="1"/>
  <c r="I61" i="1" a="1"/>
  <c r="I62" i="1" a="1"/>
  <c r="I63" i="1" a="1"/>
  <c r="I64" i="1" a="1"/>
  <c r="I65" i="1" a="1"/>
  <c r="I66" i="1" a="1"/>
  <c r="I67" i="1" a="1"/>
  <c r="I68" i="1" a="1"/>
  <c r="I69" i="1" a="1"/>
  <c r="I70" i="1" a="1"/>
  <c r="I71" i="1" a="1"/>
  <c r="I72" i="1" a="1"/>
  <c r="I73" i="1" a="1"/>
  <c r="I74" i="1" a="1"/>
  <c r="I75" i="1" a="1"/>
  <c r="I76" i="1" a="1"/>
  <c r="I77" i="1" a="1"/>
  <c r="I78" i="1" a="1"/>
  <c r="I79" i="1" a="1"/>
  <c r="I80" i="1" a="1"/>
  <c r="I81" i="1" a="1"/>
  <c r="I82" i="1" a="1"/>
  <c r="I83" i="1" a="1"/>
  <c r="I84" i="1" a="1"/>
  <c r="I85" i="1" a="1"/>
  <c r="I86" i="1" a="1"/>
  <c r="I87" i="1" a="1"/>
  <c r="I88" i="1" a="1"/>
  <c r="I89" i="1" a="1"/>
  <c r="I90" i="1" a="1"/>
  <c r="I91" i="1" a="1"/>
  <c r="I92" i="1" a="1"/>
  <c r="I93" i="1" a="1"/>
  <c r="I94" i="1" a="1"/>
  <c r="I95" i="1" a="1"/>
  <c r="I96" i="1" a="1"/>
  <c r="I97" i="1" a="1"/>
  <c r="I98" i="1" a="1"/>
  <c r="I99" i="1" a="1"/>
  <c r="I100" i="1" a="1"/>
  <c r="I101" i="1" a="1"/>
  <c r="I102" i="1" a="1"/>
  <c r="I103" i="1" a="1"/>
  <c r="I104" i="1" a="1"/>
  <c r="I105" i="1" a="1"/>
  <c r="I106" i="1" a="1"/>
  <c r="I107" i="1" a="1"/>
  <c r="I108" i="1" a="1"/>
  <c r="I109" i="1" a="1"/>
  <c r="I110" i="1" a="1"/>
  <c r="I111" i="1" a="1"/>
  <c r="I112" i="1" a="1"/>
  <c r="I113" i="1" a="1"/>
  <c r="I114" i="1" a="1"/>
  <c r="I115" i="1" a="1"/>
  <c r="I116" i="1" a="1"/>
  <c r="I117" i="1" a="1"/>
  <c r="I118" i="1" a="1"/>
  <c r="I119" i="1" a="1"/>
  <c r="I120" i="1" a="1"/>
  <c r="I121" i="1" a="1"/>
  <c r="I122" i="1" a="1"/>
  <c r="I123" i="1" a="1"/>
  <c r="I124" i="1" a="1"/>
  <c r="I125" i="1" a="1"/>
  <c r="I126" i="1" a="1"/>
  <c r="I127" i="1" a="1"/>
  <c r="I128" i="1" a="1"/>
  <c r="I129" i="1" a="1"/>
  <c r="I130" i="1" a="1"/>
  <c r="I131" i="1" a="1"/>
  <c r="I132" i="1" a="1"/>
  <c r="I133" i="1" a="1"/>
  <c r="I134" i="1" a="1"/>
  <c r="I135" i="1" a="1"/>
  <c r="I136" i="1" a="1"/>
  <c r="I137" i="1" a="1"/>
  <c r="I138" i="1" a="1"/>
  <c r="I139" i="1" a="1"/>
  <c r="I140" i="1" a="1"/>
  <c r="I141" i="1" a="1"/>
  <c r="I142" i="1" a="1"/>
  <c r="I143" i="1" a="1"/>
  <c r="I144" i="1" a="1"/>
  <c r="I145" i="1" a="1"/>
  <c r="I146" i="1" a="1"/>
  <c r="I147" i="1" a="1"/>
  <c r="I148" i="1" a="1"/>
  <c r="I149" i="1" a="1"/>
  <c r="I150" i="1" a="1"/>
  <c r="I151" i="1" a="1"/>
  <c r="I152" i="1" a="1"/>
  <c r="I153" i="1" a="1"/>
  <c r="I154" i="1" a="1"/>
  <c r="I155" i="1" a="1"/>
  <c r="I156" i="1" a="1"/>
  <c r="I157" i="1" a="1"/>
  <c r="I158" i="1" a="1"/>
  <c r="I159" i="1" a="1"/>
  <c r="I160" i="1" a="1"/>
  <c r="I161" i="1" a="1"/>
  <c r="I162" i="1" a="1"/>
  <c r="I163" i="1" a="1"/>
  <c r="I164" i="1" a="1"/>
  <c r="I165" i="1" a="1"/>
  <c r="I166" i="1" a="1"/>
  <c r="I167" i="1" a="1"/>
  <c r="I168" i="1" a="1"/>
  <c r="I169" i="1" a="1"/>
  <c r="I170" i="1" a="1"/>
  <c r="I171" i="1" a="1"/>
  <c r="I172" i="1" a="1"/>
  <c r="I173" i="1" a="1"/>
  <c r="I174" i="1" a="1"/>
  <c r="I175" i="1" a="1"/>
  <c r="I176" i="1" a="1"/>
  <c r="I177" i="1" a="1"/>
  <c r="I178" i="1" a="1"/>
  <c r="I179" i="1" a="1"/>
  <c r="I180" i="1" a="1"/>
  <c r="I181" i="1" a="1"/>
  <c r="I182" i="1" a="1"/>
  <c r="I183" i="1" a="1"/>
  <c r="I184" i="1" a="1"/>
  <c r="I185" i="1" a="1"/>
  <c r="I186" i="1" a="1"/>
  <c r="I187" i="1" a="1"/>
  <c r="I188" i="1" a="1"/>
  <c r="I189" i="1" a="1"/>
  <c r="I190" i="1" a="1"/>
  <c r="I191" i="1" a="1"/>
  <c r="I192" i="1" a="1"/>
  <c r="I193" i="1" a="1"/>
  <c r="I194" i="1" a="1"/>
  <c r="I195" i="1" a="1"/>
  <c r="I196" i="1" a="1"/>
  <c r="I197" i="1" a="1"/>
  <c r="I198" i="1" a="1"/>
  <c r="I199" i="1" a="1"/>
  <c r="I200" i="1" a="1"/>
  <c r="I201" i="1" a="1"/>
  <c r="I202" i="1" a="1"/>
  <c r="I203" i="1" a="1"/>
  <c r="I204" i="1" a="1"/>
  <c r="I205" i="1" a="1"/>
  <c r="I206" i="1" a="1"/>
  <c r="I207" i="1" a="1"/>
  <c r="I208" i="1" a="1"/>
  <c r="I209" i="1" a="1"/>
  <c r="I210" i="1" a="1"/>
  <c r="I211" i="1" a="1"/>
  <c r="I212" i="1" a="1"/>
  <c r="I213" i="1" a="1"/>
  <c r="I214" i="1" a="1"/>
  <c r="I215" i="1" a="1"/>
  <c r="I216" i="1" a="1"/>
  <c r="I217" i="1" a="1"/>
  <c r="I218" i="1" a="1"/>
  <c r="I219" i="1" a="1"/>
  <c r="I220" i="1" a="1"/>
  <c r="I221" i="1" a="1"/>
  <c r="I222" i="1" a="1"/>
  <c r="I223" i="1" a="1"/>
  <c r="I224" i="1" a="1"/>
  <c r="I225" i="1" a="1"/>
  <c r="I226" i="1" a="1"/>
  <c r="I227" i="1" a="1"/>
  <c r="I228" i="1" a="1"/>
  <c r="I229" i="1" a="1"/>
  <c r="I230" i="1" a="1"/>
  <c r="I231" i="1" a="1"/>
  <c r="I232" i="1" a="1"/>
  <c r="I233" i="1" a="1"/>
  <c r="I234" i="1" a="1"/>
  <c r="I235" i="1" a="1"/>
  <c r="I236" i="1" a="1"/>
  <c r="I237" i="1" a="1"/>
  <c r="I238" i="1" a="1"/>
  <c r="I239" i="1" a="1"/>
  <c r="I240" i="1" a="1"/>
  <c r="I241" i="1" a="1"/>
  <c r="I242" i="1" a="1"/>
  <c r="I243" i="1" a="1"/>
  <c r="I244" i="1" a="1"/>
  <c r="I245" i="1" a="1"/>
  <c r="I246" i="1" a="1"/>
  <c r="I247" i="1" a="1"/>
  <c r="I248" i="1" a="1"/>
  <c r="I249" i="1" a="1"/>
  <c r="I250" i="1" a="1"/>
  <c r="I251" i="1" a="1"/>
  <c r="I252" i="1" a="1"/>
  <c r="I253" i="1" a="1"/>
  <c r="I254" i="1" a="1"/>
  <c r="I255" i="1" a="1"/>
  <c r="I256" i="1" a="1"/>
  <c r="I257" i="1" a="1"/>
  <c r="I258" i="1" a="1"/>
  <c r="I259" i="1" a="1"/>
  <c r="I260" i="1" a="1"/>
  <c r="I261" i="1" a="1"/>
  <c r="I262" i="1" a="1"/>
  <c r="I263" i="1" a="1"/>
  <c r="I264" i="1" a="1"/>
  <c r="I265" i="1" a="1"/>
  <c r="I266" i="1" a="1"/>
  <c r="I267" i="1" a="1"/>
  <c r="I268" i="1" a="1"/>
  <c r="I269" i="1" a="1"/>
  <c r="I270" i="1" a="1"/>
  <c r="I271" i="1" a="1"/>
  <c r="I272" i="1" a="1"/>
  <c r="I273" i="1" a="1"/>
  <c r="I274" i="1" a="1"/>
  <c r="I275" i="1" a="1"/>
  <c r="I276" i="1" a="1"/>
  <c r="I277" i="1" a="1"/>
  <c r="I278" i="1" a="1"/>
  <c r="I279" i="1" a="1"/>
  <c r="I280" i="1" a="1"/>
  <c r="I281" i="1" a="1"/>
  <c r="I282" i="1" a="1"/>
  <c r="I283" i="1" a="1"/>
  <c r="I284" i="1" a="1"/>
  <c r="I285" i="1" a="1"/>
  <c r="I286" i="1" a="1"/>
  <c r="I287" i="1" a="1"/>
  <c r="I288" i="1" a="1"/>
  <c r="I289" i="1" a="1"/>
  <c r="I290" i="1" a="1"/>
  <c r="I291" i="1" a="1"/>
  <c r="I292" i="1" a="1"/>
  <c r="I293" i="1" a="1"/>
  <c r="I294" i="1" a="1"/>
  <c r="I295" i="1" a="1"/>
  <c r="I296" i="1" a="1"/>
  <c r="I297" i="1" a="1"/>
  <c r="I298" i="1" a="1"/>
  <c r="I299" i="1" a="1"/>
  <c r="I300" i="1" a="1"/>
  <c r="I301" i="1" a="1"/>
  <c r="I302" i="1" a="1"/>
  <c r="I303" i="1" a="1"/>
  <c r="I304" i="1" a="1"/>
  <c r="I305" i="1" a="1"/>
  <c r="I306" i="1" a="1"/>
  <c r="I307" i="1" a="1"/>
  <c r="I308" i="1" a="1"/>
  <c r="I309" i="1" a="1"/>
  <c r="I310" i="1" a="1"/>
  <c r="I311" i="1" a="1"/>
  <c r="I312" i="1" a="1"/>
  <c r="I313" i="1" a="1"/>
  <c r="I314" i="1" a="1"/>
  <c r="I315" i="1" a="1"/>
  <c r="I316" i="1" a="1"/>
  <c r="I317" i="1" a="1"/>
  <c r="I318" i="1" a="1"/>
  <c r="I319" i="1" a="1"/>
  <c r="I320" i="1" a="1"/>
  <c r="I321" i="1" a="1"/>
  <c r="I322" i="1" a="1"/>
  <c r="I323" i="1" a="1"/>
  <c r="I324" i="1" a="1"/>
  <c r="I325" i="1" a="1"/>
  <c r="I326" i="1" a="1"/>
  <c r="I327" i="1" a="1"/>
  <c r="I328" i="1" a="1"/>
  <c r="I329" i="1" a="1"/>
  <c r="I330" i="1" a="1"/>
  <c r="I331" i="1" a="1"/>
  <c r="I332" i="1" a="1"/>
  <c r="I333" i="1" a="1"/>
  <c r="I334" i="1" a="1"/>
  <c r="I335" i="1" a="1"/>
  <c r="I336" i="1" a="1"/>
  <c r="I337" i="1" a="1"/>
  <c r="I338" i="1" a="1"/>
  <c r="I339" i="1" a="1"/>
  <c r="I340" i="1" a="1"/>
  <c r="I341" i="1" a="1"/>
  <c r="I342" i="1" a="1"/>
  <c r="I343" i="1" a="1"/>
  <c r="I344" i="1" a="1"/>
  <c r="I345" i="1" a="1"/>
  <c r="I346" i="1" a="1"/>
  <c r="I347" i="1" a="1"/>
  <c r="I348" i="1" a="1"/>
  <c r="I349" i="1" a="1"/>
  <c r="I350" i="1" a="1"/>
  <c r="I351" i="1" a="1"/>
  <c r="I352" i="1" a="1"/>
  <c r="I353" i="1" a="1"/>
  <c r="I354" i="1" a="1"/>
  <c r="I355" i="1" a="1"/>
  <c r="I356" i="1" a="1"/>
  <c r="I357" i="1" a="1"/>
  <c r="I358" i="1" a="1"/>
  <c r="I359" i="1" a="1"/>
  <c r="I360" i="1" a="1"/>
  <c r="I361" i="1" a="1"/>
  <c r="I362" i="1" a="1"/>
  <c r="I363" i="1" a="1"/>
  <c r="I364" i="1" a="1"/>
  <c r="I365" i="1" a="1"/>
  <c r="I366" i="1" a="1"/>
  <c r="I367" i="1" a="1"/>
  <c r="I368" i="1" a="1"/>
  <c r="I369" i="1" a="1"/>
  <c r="I370" i="1" a="1"/>
  <c r="I371" i="1" a="1"/>
  <c r="I372" i="1" a="1"/>
  <c r="I373" i="1" a="1"/>
  <c r="I374" i="1" a="1"/>
  <c r="I375" i="1" a="1"/>
  <c r="I376" i="1" a="1"/>
  <c r="I377" i="1" a="1"/>
  <c r="I378" i="1" a="1"/>
  <c r="I379" i="1" a="1"/>
  <c r="I380" i="1" a="1"/>
  <c r="I381" i="1" a="1"/>
  <c r="I382" i="1" a="1"/>
  <c r="I383" i="1" a="1"/>
  <c r="I384" i="1" a="1"/>
  <c r="I385" i="1" a="1"/>
  <c r="I386" i="1" a="1"/>
  <c r="I387" i="1" a="1"/>
  <c r="I388" i="1" a="1"/>
  <c r="I389" i="1" a="1"/>
  <c r="I390" i="1" a="1"/>
  <c r="I391" i="1" a="1"/>
  <c r="I392" i="1" a="1"/>
  <c r="I393" i="1" a="1"/>
  <c r="I394" i="1" a="1"/>
  <c r="I395" i="1" a="1"/>
  <c r="I396" i="1" a="1"/>
  <c r="I397" i="1" a="1"/>
  <c r="I398" i="1" a="1"/>
  <c r="I399" i="1" a="1"/>
  <c r="I400" i="1" a="1"/>
  <c r="I401" i="1" a="1"/>
  <c r="I402" i="1" a="1"/>
  <c r="I403" i="1" a="1"/>
  <c r="I404" i="1" a="1"/>
  <c r="I405" i="1" a="1"/>
  <c r="I406" i="1" a="1"/>
  <c r="I407" i="1" a="1"/>
  <c r="I408" i="1" a="1"/>
  <c r="I409" i="1" a="1"/>
  <c r="I410" i="1" a="1"/>
  <c r="I411" i="1" a="1"/>
  <c r="I412" i="1" a="1"/>
  <c r="I413" i="1" a="1"/>
  <c r="I414" i="1" a="1"/>
  <c r="I415" i="1" a="1"/>
  <c r="I416" i="1" a="1"/>
  <c r="I417" i="1" a="1"/>
  <c r="I58" i="1" a="1"/>
  <c r="D33" i="1"/>
  <c r="C33" i="1"/>
  <c r="F58" i="1" a="1"/>
  <c r="F58" i="1" s="1"/>
  <c r="D38" i="1"/>
  <c r="C38" i="1"/>
  <c r="I59" i="1" l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6" i="1"/>
  <c r="I103" i="1"/>
  <c r="I105" i="1"/>
  <c r="I169" i="1"/>
  <c r="I170" i="1"/>
  <c r="I171" i="1"/>
  <c r="I187" i="1"/>
  <c r="I172" i="1"/>
  <c r="I188" i="1"/>
  <c r="I195" i="1"/>
  <c r="I193" i="1"/>
  <c r="I190" i="1"/>
  <c r="I191" i="1"/>
  <c r="I189" i="1"/>
  <c r="I194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25" i="1"/>
  <c r="I227" i="1"/>
  <c r="I230" i="1"/>
  <c r="I233" i="1"/>
  <c r="I235" i="1"/>
  <c r="I241" i="1"/>
  <c r="I244" i="1"/>
  <c r="I248" i="1"/>
  <c r="I259" i="1"/>
  <c r="I268" i="1"/>
  <c r="I274" i="1"/>
  <c r="I281" i="1"/>
  <c r="I287" i="1"/>
  <c r="I294" i="1"/>
  <c r="I302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3" i="1"/>
  <c r="I224" i="1"/>
  <c r="I226" i="1"/>
  <c r="I228" i="1"/>
  <c r="I231" i="1"/>
  <c r="I232" i="1"/>
  <c r="I234" i="1"/>
  <c r="I240" i="1"/>
  <c r="I243" i="1"/>
  <c r="I245" i="1"/>
  <c r="I256" i="1"/>
  <c r="I261" i="1"/>
  <c r="I269" i="1"/>
  <c r="I273" i="1"/>
  <c r="I280" i="1"/>
  <c r="I286" i="1"/>
  <c r="I292" i="1"/>
  <c r="I297" i="1"/>
  <c r="I301" i="1"/>
  <c r="I222" i="1"/>
  <c r="I229" i="1"/>
  <c r="I247" i="1"/>
  <c r="I258" i="1"/>
  <c r="I262" i="1"/>
  <c r="I272" i="1"/>
  <c r="I279" i="1"/>
  <c r="I285" i="1"/>
  <c r="I290" i="1"/>
  <c r="I295" i="1"/>
  <c r="I300" i="1"/>
  <c r="I236" i="1"/>
  <c r="I237" i="1"/>
  <c r="I238" i="1"/>
  <c r="I239" i="1"/>
  <c r="I242" i="1"/>
  <c r="I246" i="1"/>
  <c r="I257" i="1"/>
  <c r="I267" i="1"/>
  <c r="I277" i="1"/>
  <c r="I284" i="1"/>
  <c r="I291" i="1"/>
  <c r="I298" i="1"/>
  <c r="I306" i="1"/>
  <c r="I249" i="1"/>
  <c r="I250" i="1"/>
  <c r="I251" i="1"/>
  <c r="I252" i="1"/>
  <c r="I253" i="1"/>
  <c r="I254" i="1"/>
  <c r="I255" i="1"/>
  <c r="I260" i="1"/>
  <c r="I271" i="1"/>
  <c r="I278" i="1"/>
  <c r="I283" i="1"/>
  <c r="I289" i="1"/>
  <c r="I296" i="1"/>
  <c r="I304" i="1"/>
  <c r="I263" i="1"/>
  <c r="I264" i="1"/>
  <c r="I265" i="1"/>
  <c r="I266" i="1"/>
  <c r="I270" i="1"/>
  <c r="I275" i="1"/>
  <c r="I282" i="1"/>
  <c r="I288" i="1"/>
  <c r="I293" i="1"/>
  <c r="I299" i="1"/>
  <c r="I305" i="1"/>
  <c r="I276" i="1"/>
  <c r="I308" i="1"/>
  <c r="I303" i="1"/>
  <c r="I307" i="1"/>
  <c r="I192" i="1"/>
  <c r="I76" i="1"/>
  <c r="I109" i="1"/>
  <c r="I146" i="1"/>
  <c r="I94" i="1"/>
  <c r="I110" i="1"/>
  <c r="I148" i="1"/>
  <c r="I95" i="1"/>
  <c r="I97" i="1"/>
  <c r="I98" i="1"/>
  <c r="I99" i="1"/>
  <c r="I100" i="1"/>
  <c r="I101" i="1"/>
  <c r="I102" i="1"/>
  <c r="I104" i="1"/>
  <c r="I106" i="1"/>
  <c r="I107" i="1"/>
  <c r="I108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30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7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379" i="1"/>
  <c r="I383" i="1"/>
  <c r="I392" i="1"/>
  <c r="I396" i="1"/>
  <c r="I403" i="1"/>
  <c r="I408" i="1"/>
  <c r="I411" i="1"/>
  <c r="I416" i="1"/>
  <c r="I145" i="1"/>
  <c r="I168" i="1"/>
  <c r="I380" i="1"/>
  <c r="I389" i="1"/>
  <c r="I400" i="1"/>
  <c r="I410" i="1"/>
  <c r="I111" i="1"/>
  <c r="I381" i="1"/>
  <c r="I388" i="1"/>
  <c r="I401" i="1"/>
  <c r="I409" i="1"/>
  <c r="I417" i="1"/>
  <c r="I310" i="1"/>
  <c r="I312" i="1"/>
  <c r="I313" i="1"/>
  <c r="I315" i="1"/>
  <c r="I317" i="1"/>
  <c r="I318" i="1"/>
  <c r="I320" i="1"/>
  <c r="I322" i="1"/>
  <c r="I323" i="1"/>
  <c r="I325" i="1"/>
  <c r="I326" i="1"/>
  <c r="I328" i="1"/>
  <c r="I330" i="1"/>
  <c r="I332" i="1"/>
  <c r="I346" i="1"/>
  <c r="I349" i="1"/>
  <c r="I350" i="1"/>
  <c r="I366" i="1"/>
  <c r="I371" i="1"/>
  <c r="I374" i="1"/>
  <c r="I376" i="1"/>
  <c r="I385" i="1"/>
  <c r="I391" i="1"/>
  <c r="I395" i="1"/>
  <c r="I402" i="1"/>
  <c r="I406" i="1"/>
  <c r="I414" i="1"/>
  <c r="I58" i="1"/>
  <c r="I309" i="1"/>
  <c r="I311" i="1"/>
  <c r="I314" i="1"/>
  <c r="I316" i="1"/>
  <c r="I319" i="1"/>
  <c r="I321" i="1"/>
  <c r="I324" i="1"/>
  <c r="I327" i="1"/>
  <c r="I329" i="1"/>
  <c r="I331" i="1"/>
  <c r="I345" i="1"/>
  <c r="I348" i="1"/>
  <c r="I365" i="1"/>
  <c r="I368" i="1"/>
  <c r="I372" i="1"/>
  <c r="I377" i="1"/>
  <c r="I390" i="1"/>
  <c r="I397" i="1"/>
  <c r="I407" i="1"/>
  <c r="I412" i="1"/>
  <c r="I131" i="1"/>
  <c r="I399" i="1"/>
  <c r="I394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7" i="1"/>
  <c r="I364" i="1"/>
  <c r="I369" i="1"/>
  <c r="I373" i="1"/>
  <c r="I378" i="1"/>
  <c r="I384" i="1"/>
  <c r="I386" i="1"/>
  <c r="I393" i="1"/>
  <c r="I404" i="1"/>
  <c r="I413" i="1"/>
  <c r="I129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7" i="1"/>
  <c r="I370" i="1"/>
  <c r="I375" i="1"/>
  <c r="I382" i="1"/>
  <c r="I387" i="1"/>
  <c r="I398" i="1"/>
  <c r="I405" i="1"/>
  <c r="I415" i="1"/>
  <c r="I149" i="1"/>
  <c r="C48" i="1"/>
  <c r="D48" i="1"/>
  <c r="D54" i="1"/>
  <c r="C54" i="1"/>
  <c r="C20" i="1" l="1"/>
  <c r="D34" i="1" l="1"/>
  <c r="C34" i="1"/>
  <c r="C21" i="1"/>
  <c r="C22" i="1" s="1"/>
  <c r="D39" i="1" l="1"/>
  <c r="D40" i="1" s="1"/>
  <c r="D42" i="1"/>
  <c r="D45" i="1" s="1"/>
  <c r="C39" i="1"/>
  <c r="C40" i="1" s="1"/>
  <c r="C42" i="1"/>
  <c r="C45" i="1" s="1"/>
  <c r="C25" i="1"/>
  <c r="C26" i="1"/>
  <c r="C23" i="1"/>
  <c r="C24" i="1"/>
  <c r="C27" i="1" l="1"/>
  <c r="C28" i="1"/>
  <c r="D36" i="1" l="1"/>
  <c r="C36" i="1"/>
  <c r="C35" i="1"/>
  <c r="C46" i="1"/>
  <c r="D46" i="1"/>
  <c r="D35" i="1"/>
  <c r="D50" i="1"/>
  <c r="C50" i="1"/>
  <c r="G57" i="1" l="1"/>
  <c r="D43" i="1"/>
  <c r="D58" i="1" a="1"/>
  <c r="D58" i="1" s="1"/>
  <c r="D44" i="1"/>
  <c r="D49" i="1"/>
  <c r="C44" i="1"/>
  <c r="C49" i="1"/>
  <c r="C58" i="1" a="1"/>
  <c r="C58" i="1" s="1"/>
  <c r="C4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<sst xmlns="http://schemas.openxmlformats.org/spreadsheetml/2006/main" count="65" uniqueCount="57">
  <si>
    <t>◄ Crank Angle</t>
  </si>
  <si>
    <t>P</t>
  </si>
  <si>
    <t>Independent Variable</t>
  </si>
  <si>
    <t>X</t>
  </si>
  <si>
    <t>Y</t>
  </si>
  <si>
    <t>A₀</t>
  </si>
  <si>
    <t>B₀</t>
  </si>
  <si>
    <t>A</t>
  </si>
  <si>
    <t>B</t>
  </si>
  <si>
    <t>LINK 2</t>
  </si>
  <si>
    <t>LINK 3</t>
  </si>
  <si>
    <t>LINK 4</t>
  </si>
  <si>
    <t>Design Variables (Constants)</t>
  </si>
  <si>
    <t>LINK 1</t>
  </si>
  <si>
    <t>Point P</t>
  </si>
  <si>
    <t>Calculations</t>
  </si>
  <si>
    <t>θ₂</t>
  </si>
  <si>
    <t>Label 2</t>
  </si>
  <si>
    <t>Label 4</t>
  </si>
  <si>
    <t>Label 3</t>
  </si>
  <si>
    <t>must be &lt;</t>
  </si>
  <si>
    <t>Step, ∆θ₂</t>
  </si>
  <si>
    <t>Point, P</t>
  </si>
  <si>
    <t>Link 2, R₂</t>
  </si>
  <si>
    <t>Link 3, R₃</t>
  </si>
  <si>
    <t>Link 4, R₄</t>
  </si>
  <si>
    <r>
      <t>θ</t>
    </r>
    <r>
      <rPr>
        <vertAlign val="subscript"/>
        <sz val="11"/>
        <color theme="1"/>
        <rFont val="Calibri"/>
        <family val="2"/>
        <scheme val="minor"/>
      </rPr>
      <t xml:space="preserve">2B </t>
    </r>
    <r>
      <rPr>
        <sz val="11"/>
        <color theme="1"/>
        <rFont val="Calibri"/>
        <family val="2"/>
        <scheme val="minor"/>
      </rPr>
      <t xml:space="preserve"> (∠AA₀B₀)</t>
    </r>
  </si>
  <si>
    <r>
      <t>θ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(∠PAB)</t>
    </r>
  </si>
  <si>
    <r>
      <t>δ</t>
    </r>
    <r>
      <rPr>
        <vertAlign val="subscript"/>
        <sz val="11"/>
        <color theme="1"/>
        <rFont val="Calibri"/>
        <family val="2"/>
        <scheme val="minor"/>
      </rPr>
      <t>AB₀</t>
    </r>
  </si>
  <si>
    <t>β° (∠A₀B₀A)</t>
  </si>
  <si>
    <t>λ° (∠AB₀B)</t>
  </si>
  <si>
    <t>ψ° (∠BAB₀)</t>
  </si>
  <si>
    <t>γ° (∠ABB₀)</t>
  </si>
  <si>
    <t>θ₃</t>
  </si>
  <si>
    <t>θ₄</t>
  </si>
  <si>
    <t>Values for Graphing</t>
  </si>
  <si>
    <t>Min</t>
  </si>
  <si>
    <t>Max</t>
  </si>
  <si>
    <t>%</t>
  </si>
  <si>
    <t>Sliders adjust the % from 0 (Min) to 100 (Max)</t>
  </si>
  <si>
    <t>Edit These</t>
  </si>
  <si>
    <t>POINT, P</t>
  </si>
  <si>
    <t>θ,P</t>
  </si>
  <si>
    <t>Ground, R₁ (A₀B₀)</t>
  </si>
  <si>
    <t>Some Assumptions / Notes</t>
  </si>
  <si>
    <t>Angle in Degrees, θ₂</t>
  </si>
  <si>
    <t>θ₁ (degrees)</t>
  </si>
  <si>
    <t>Animation (Using Circular Reference)</t>
  </si>
  <si>
    <t>Using Circ. Ref.</t>
  </si>
  <si>
    <r>
      <t>Data Table: Px;Py</t>
    </r>
    <r>
      <rPr>
        <sz val="11"/>
        <color theme="1"/>
        <rFont val="Calibri"/>
        <family val="2"/>
        <scheme val="minor"/>
      </rPr>
      <t xml:space="preserve">  (clear purple cells if using circ.ref. animation)</t>
    </r>
  </si>
  <si>
    <t>• Angles θ₁, θ₂, θ₃, θ₄ are CCW relative to the X-axis</t>
  </si>
  <si>
    <t>• Constraints are based on Link 2 being a crank (full 360°)</t>
  </si>
  <si>
    <t>• For Animation: File &gt; Options &gt; Formulas &gt; Enable Iterative Calculation, Max = 1</t>
  </si>
  <si>
    <t>• If using animation,  must delete the Data Table (Data Table forces 360 iterations)</t>
  </si>
  <si>
    <t>4-Bar Linkage Model with Data Table</t>
  </si>
  <si>
    <t>https://www.vertex42.com/edu/four-bar-linkage.html</t>
  </si>
  <si>
    <t xml:space="preserve">© 2025 Vertex42 LLC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</si>
</sst>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4" tint="0.3999755851924192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Alignment="1">
      <alignment horizontal="left"/>
    </xf>
    <xf numFmtId="0" fontId="0" fillId="2" borderId="0" xfId="0" applyFill="1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3" borderId="0" xfId="0" applyFill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2" borderId="0" xfId="0" applyFont="1" applyFill="1"/>
    <xf numFmtId="0" fontId="0" fillId="5" borderId="1" xfId="0" applyFill="1" applyBorder="1" applyAlignment="1">
      <alignment horizontal="center"/>
    </xf>
    <xf numFmtId="0" fontId="1" fillId="6" borderId="0" xfId="0" applyFont="1" applyFill="1"/>
    <xf numFmtId="0" fontId="0" fillId="6" borderId="0" xfId="0" applyFill="1"/>
    <xf numFmtId="0" fontId="6" fillId="0" borderId="0" xfId="0" applyFont="1"/>
    <xf numFmtId="0" fontId="1" fillId="0" borderId="2" xfId="0" applyFon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4" borderId="5" xfId="0" applyFill="1" applyBorder="1"/>
    <xf numFmtId="0" fontId="0" fillId="3" borderId="6" xfId="0" applyFill="1" applyBorder="1" applyAlignment="1">
      <alignment horizontal="center"/>
    </xf>
    <xf numFmtId="0" fontId="0" fillId="4" borderId="7" xfId="0" applyFill="1" applyBorder="1"/>
    <xf numFmtId="0" fontId="0" fillId="3" borderId="0" xfId="0" applyFill="1" applyAlignment="1">
      <alignment horizontal="right"/>
    </xf>
    <xf numFmtId="0" fontId="1" fillId="0" borderId="0" xfId="0" applyFont="1" applyAlignment="1">
      <alignment horizontal="left"/>
    </xf>
    <xf numFmtId="0" fontId="0" fillId="3" borderId="1" xfId="0" applyFill="1" applyBorder="1" applyAlignment="1">
      <alignment horizontal="center"/>
    </xf>
    <xf numFmtId="0" fontId="6" fillId="0" borderId="0" xfId="0" applyFont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right"/>
    </xf>
    <xf numFmtId="0" fontId="9" fillId="7" borderId="0" xfId="0" applyFont="1" applyFill="1" applyAlignment="1">
      <alignment horizontal="right" vertical="center"/>
    </xf>
    <xf numFmtId="0" fontId="0" fillId="3" borderId="3" xfId="0" applyFill="1" applyBorder="1"/>
    <xf numFmtId="0" fontId="8" fillId="7" borderId="0" xfId="0" applyFont="1" applyFill="1" applyAlignment="1">
      <alignment horizontal="left" indent="1"/>
    </xf>
    <xf numFmtId="0" fontId="11" fillId="7" borderId="0" xfId="1" applyFont="1" applyFill="1" applyAlignment="1">
      <alignment horizontal="left" vertical="center" indent="1"/>
    </xf>
    <xf numFmtId="0" fontId="1" fillId="2" borderId="0" xfId="0" applyFont="1" applyFill="1" applyAlignment="1">
      <alignment horizontal="left" indent="1"/>
    </xf>
    <xf numFmtId="0" fontId="1" fillId="6" borderId="0" xfId="0" applyFont="1" applyFill="1" applyAlignment="1">
      <alignment horizontal="left" indent="1"/>
    </xf>
  </cellXfs>
  <cellStyles count="2">
    <cellStyle name="Hyperlink" xfId="1" builtinId="8"/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424560262076434E-2"/>
          <c:y val="2.945958427613141E-2"/>
          <c:w val="0.93830453423741911"/>
          <c:h val="0.94108083144773713"/>
        </c:manualLayout>
      </c:layout>
      <c:scatterChart>
        <c:scatterStyle val="lineMarker"/>
        <c:varyColors val="0"/>
        <c:ser>
          <c:idx val="1"/>
          <c:order val="0"/>
          <c:tx>
            <c:v>Link 2</c:v>
          </c:tx>
          <c:spPr>
            <a:ln w="165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'4Bar'!$C$38:$C$39</c:f>
              <c:numCache>
                <c:formatCode>General</c:formatCode>
                <c:ptCount val="2"/>
                <c:pt idx="0">
                  <c:v>0</c:v>
                </c:pt>
                <c:pt idx="1">
                  <c:v>1.672652864998917</c:v>
                </c:pt>
              </c:numCache>
            </c:numRef>
          </c:xVal>
          <c:yVal>
            <c:numRef>
              <c:f>'4Bar'!$D$38:$D$39</c:f>
              <c:numCache>
                <c:formatCode>General</c:formatCode>
                <c:ptCount val="2"/>
                <c:pt idx="0">
                  <c:v>0</c:v>
                </c:pt>
                <c:pt idx="1">
                  <c:v>0.60879585511969037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B69-4710-B191-87E883691CAF}"/>
            </c:ext>
          </c:extLst>
        </c:ser>
        <c:ser>
          <c:idx val="0"/>
          <c:order val="1"/>
          <c:tx>
            <c:v>Link 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6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5.3562880502057111E-2"/>
                </c:manualLayout>
              </c:layout>
              <c:tx>
                <c:rich>
                  <a:bodyPr/>
                  <a:lstStyle/>
                  <a:p>
                    <a:fld id="{EDB62677-6643-4794-8D93-777E729F768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FC05-4FA4-846A-393364B96395}"/>
                </c:ext>
              </c:extLst>
            </c:dLbl>
            <c:dLbl>
              <c:idx val="1"/>
              <c:layout>
                <c:manualLayout>
                  <c:x val="4.5472985287160232E-3"/>
                  <c:y val="5.0884736476954157E-2"/>
                </c:manualLayout>
              </c:layout>
              <c:tx>
                <c:rich>
                  <a:bodyPr/>
                  <a:lstStyle/>
                  <a:p>
                    <a:fld id="{3AF7733B-C8BC-46F3-8441-5001E9348CD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FC05-4FA4-846A-393364B963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'4Bar'!$C$53:$C$54</c:f>
              <c:numCache>
                <c:formatCode>General</c:formatCode>
                <c:ptCount val="2"/>
                <c:pt idx="0">
                  <c:v>0</c:v>
                </c:pt>
                <c:pt idx="1">
                  <c:v>3.9392310120488321</c:v>
                </c:pt>
              </c:numCache>
            </c:numRef>
          </c:xVal>
          <c:yVal>
            <c:numRef>
              <c:f>'4Bar'!$D$53:$D$54</c:f>
              <c:numCache>
                <c:formatCode>General</c:formatCode>
                <c:ptCount val="2"/>
                <c:pt idx="0">
                  <c:v>0</c:v>
                </c:pt>
                <c:pt idx="1">
                  <c:v>0.69459271066772132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'4Bar'!$B$32:$B$33</c15:f>
                <c15:dlblRangeCache>
                  <c:ptCount val="2"/>
                  <c:pt idx="0">
                    <c:v>A₀</c:v>
                  </c:pt>
                  <c:pt idx="1">
                    <c:v>B₀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EB69-4710-B191-87E883691CAF}"/>
            </c:ext>
          </c:extLst>
        </c:ser>
        <c:ser>
          <c:idx val="2"/>
          <c:order val="2"/>
          <c:tx>
            <c:v>Link 3</c:v>
          </c:tx>
          <c:spPr>
            <a:ln w="15240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x"/>
              <c:size val="8"/>
              <c:spPr>
                <a:noFill/>
                <a:ln w="15875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C05-4FA4-846A-393364B96395}"/>
              </c:ext>
            </c:extLst>
          </c:dPt>
          <c:dLbls>
            <c:dLbl>
              <c:idx val="0"/>
              <c:layout>
                <c:manualLayout>
                  <c:x val="3.8458801493367938E-2"/>
                  <c:y val="-1.874700817571999E-2"/>
                </c:manualLayout>
              </c:layout>
              <c:tx>
                <c:rich>
                  <a:bodyPr/>
                  <a:lstStyle/>
                  <a:p>
                    <a:fld id="{CB8CA59E-767E-4F5C-825E-EAFB5545C0F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FC05-4FA4-846A-393364B96395}"/>
                </c:ext>
              </c:extLst>
            </c:dLbl>
            <c:dLbl>
              <c:idx val="1"/>
              <c:layout>
                <c:manualLayout>
                  <c:x val="2.0462843379222856E-2"/>
                  <c:y val="5.0884736476954281E-2"/>
                </c:manualLayout>
              </c:layout>
              <c:tx>
                <c:rich>
                  <a:bodyPr/>
                  <a:lstStyle/>
                  <a:p>
                    <a:fld id="{1354E309-B9EE-4119-ACCC-E7FE5B47CFF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FC05-4FA4-846A-393364B96395}"/>
                </c:ext>
              </c:extLst>
            </c:dLbl>
            <c:dLbl>
              <c:idx val="2"/>
              <c:layout>
                <c:manualLayout>
                  <c:x val="4.0925686758445545E-2"/>
                  <c:y val="1.3390720125514278E-2"/>
                </c:manualLayout>
              </c:layout>
              <c:tx>
                <c:rich>
                  <a:bodyPr/>
                  <a:lstStyle/>
                  <a:p>
                    <a:fld id="{422650E9-5B2E-4B08-B363-88C1F7F1BB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FC05-4FA4-846A-393364B9639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FC05-4FA4-846A-393364B963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'4Bar'!$C$42:$C$45</c:f>
              <c:numCache>
                <c:formatCode>General</c:formatCode>
                <c:ptCount val="4"/>
                <c:pt idx="0">
                  <c:v>1.672652864998917</c:v>
                </c:pt>
                <c:pt idx="1">
                  <c:v>-0.23308363355029504</c:v>
                </c:pt>
                <c:pt idx="2">
                  <c:v>2.2463152394589478</c:v>
                </c:pt>
                <c:pt idx="3">
                  <c:v>1.672652864998917</c:v>
                </c:pt>
              </c:numCache>
            </c:numRef>
          </c:xVal>
          <c:yVal>
            <c:numRef>
              <c:f>'4Bar'!$D$42:$D$45</c:f>
              <c:numCache>
                <c:formatCode>General</c:formatCode>
                <c:ptCount val="4"/>
                <c:pt idx="0">
                  <c:v>0.60879585511969037</c:v>
                </c:pt>
                <c:pt idx="1">
                  <c:v>3.0284173953811813</c:v>
                </c:pt>
                <c:pt idx="2">
                  <c:v>3.2676135397548887</c:v>
                </c:pt>
                <c:pt idx="3">
                  <c:v>0.60879585511969037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'4Bar'!$B$34:$B$36</c15:f>
                <c15:dlblRangeCache>
                  <c:ptCount val="3"/>
                  <c:pt idx="0">
                    <c:v>A</c:v>
                  </c:pt>
                  <c:pt idx="1">
                    <c:v>P</c:v>
                  </c:pt>
                  <c:pt idx="2">
                    <c:v>B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EB69-4710-B191-87E883691CAF}"/>
            </c:ext>
          </c:extLst>
        </c:ser>
        <c:ser>
          <c:idx val="3"/>
          <c:order val="3"/>
          <c:tx>
            <c:v>Link 4</c:v>
          </c:tx>
          <c:spPr>
            <a:ln w="152400" cap="rnd">
              <a:solidFill>
                <a:schemeClr val="accent3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9525">
                <a:noFill/>
              </a:ln>
              <a:effectLst/>
            </c:spPr>
          </c:marker>
          <c:xVal>
            <c:numRef>
              <c:f>'4Bar'!$C$48:$C$49</c:f>
              <c:numCache>
                <c:formatCode>General</c:formatCode>
                <c:ptCount val="2"/>
                <c:pt idx="0">
                  <c:v>3.9392310120488321</c:v>
                </c:pt>
                <c:pt idx="1">
                  <c:v>2.2463152394589478</c:v>
                </c:pt>
              </c:numCache>
            </c:numRef>
          </c:xVal>
          <c:yVal>
            <c:numRef>
              <c:f>'4Bar'!$D$48:$D$49</c:f>
              <c:numCache>
                <c:formatCode>General</c:formatCode>
                <c:ptCount val="2"/>
                <c:pt idx="0">
                  <c:v>0.69459271066772132</c:v>
                </c:pt>
                <c:pt idx="1">
                  <c:v>3.2676135397548887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B69-4710-B191-87E883691CAF}"/>
            </c:ext>
          </c:extLst>
        </c:ser>
        <c:ser>
          <c:idx val="4"/>
          <c:order val="4"/>
          <c:tx>
            <c:v>Point, P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'4Bar'!chart_PointX</c:f>
              <c:numCache>
                <c:formatCode>General</c:formatCode>
                <c:ptCount val="1"/>
                <c:pt idx="0">
                  <c:v>-0.23308363355029504</c:v>
                </c:pt>
              </c:numCache>
            </c:numRef>
          </c:xVal>
          <c:yVal>
            <c:numRef>
              <c:f>'4Bar'!chart_PointY</c:f>
              <c:numCache>
                <c:formatCode>General</c:formatCode>
                <c:ptCount val="1"/>
                <c:pt idx="0">
                  <c:v>3.0284173953811813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C05-4FA4-846A-393364B96395}"/>
            </c:ext>
          </c:extLst>
        </c:ser>
        <c:ser>
          <c:idx val="5"/>
          <c:order val="5"/>
          <c:tx>
            <c:v>Path</c:v>
          </c:tx>
          <c:spPr>
            <a:ln w="19050" cap="rnd">
              <a:noFill/>
              <a:round/>
            </a:ln>
            <a:effectLst/>
          </c:spPr>
          <c:marker>
            <c:symbol val="x"/>
            <c:size val="2"/>
            <c:spPr>
              <a:noFill/>
              <a:ln w="3175">
                <a:solidFill>
                  <a:schemeClr val="accent1"/>
                </a:solidFill>
              </a:ln>
              <a:effectLst/>
            </c:spPr>
          </c:marker>
          <c:xVal>
            <c:numRef>
              <c:f>'4Bar'!$I$58:$I$417</c:f>
              <c:numCache>
                <c:formatCode>General</c:formatCode>
                <c:ptCount val="360"/>
                <c:pt idx="0">
                  <c:v>-0.70826110631729</c:v>
                </c:pt>
                <c:pt idx="1">
                  <c:v>-0.68895170503244996</c:v>
                </c:pt>
                <c:pt idx="2">
                  <c:v>-0.66913915615489505</c:v>
                </c:pt>
                <c:pt idx="3">
                  <c:v>-0.64881480284666604</c:v>
                </c:pt>
                <c:pt idx="4">
                  <c:v>-0.62797288788474104</c:v>
                </c:pt>
                <c:pt idx="5">
                  <c:v>-0.60661080052765504</c:v>
                </c:pt>
                <c:pt idx="6">
                  <c:v>-0.584729295991812</c:v>
                </c:pt>
                <c:pt idx="7">
                  <c:v>-0.56233268210033804</c:v>
                </c:pt>
                <c:pt idx="8">
                  <c:v>-0.53942896812782903</c:v>
                </c:pt>
                <c:pt idx="9">
                  <c:v>-0.51602997150554597</c:v>
                </c:pt>
                <c:pt idx="10">
                  <c:v>-0.49215137886025201</c:v>
                </c:pt>
                <c:pt idx="11">
                  <c:v>-0.46781275881169299</c:v>
                </c:pt>
                <c:pt idx="12">
                  <c:v>-0.44303752502050298</c:v>
                </c:pt>
                <c:pt idx="13">
                  <c:v>-0.41785284911960402</c:v>
                </c:pt>
                <c:pt idx="14">
                  <c:v>-0.392289524338026</c:v>
                </c:pt>
                <c:pt idx="15">
                  <c:v>-0.36638178179198899</c:v>
                </c:pt>
                <c:pt idx="16">
                  <c:v>-0.340167062527018</c:v>
                </c:pt>
                <c:pt idx="17">
                  <c:v>-0.313685749407634</c:v>
                </c:pt>
                <c:pt idx="18">
                  <c:v>-0.28698086382840698</c:v>
                </c:pt>
                <c:pt idx="19">
                  <c:v>-0.26009773293257599</c:v>
                </c:pt>
                <c:pt idx="20">
                  <c:v>-0.23308363355029499</c:v>
                </c:pt>
                <c:pt idx="21">
                  <c:v>-0.20598741939380599</c:v>
                </c:pt>
                <c:pt idx="22">
                  <c:v>-0.17885913817058799</c:v>
                </c:pt>
                <c:pt idx="23">
                  <c:v>-0.15174964520174999</c:v>
                </c:pt>
                <c:pt idx="24">
                  <c:v>-0.12471021987773701</c:v>
                </c:pt>
                <c:pt idx="25">
                  <c:v>-9.7792190866797399E-2</c:v>
                </c:pt>
                <c:pt idx="26">
                  <c:v>-7.1046575441198898E-2</c:v>
                </c:pt>
                <c:pt idx="27">
                  <c:v>-4.4523737630754297E-2</c:v>
                </c:pt>
                <c:pt idx="28">
                  <c:v>-1.82730691852417E-2</c:v>
                </c:pt>
                <c:pt idx="29">
                  <c:v>7.6573034428084599E-3</c:v>
                </c:pt>
                <c:pt idx="30">
                  <c:v>3.3220783665744803E-2</c:v>
                </c:pt>
                <c:pt idx="31">
                  <c:v>5.8372539217546503E-2</c:v>
                </c:pt>
                <c:pt idx="32">
                  <c:v>8.3069705569194005E-2</c:v>
                </c:pt>
                <c:pt idx="33">
                  <c:v>0.107271558047372</c:v>
                </c:pt>
                <c:pt idx="34">
                  <c:v>0.13093965300695001</c:v>
                </c:pt>
                <c:pt idx="35">
                  <c:v>0.154037938934387</c:v>
                </c:pt>
                <c:pt idx="36">
                  <c:v>0.176532838802302</c:v>
                </c:pt>
                <c:pt idx="37">
                  <c:v>0.198393305352631</c:v>
                </c:pt>
                <c:pt idx="38">
                  <c:v>0.219590851259993</c:v>
                </c:pt>
                <c:pt idx="39">
                  <c:v>0.24009955632167901</c:v>
                </c:pt>
                <c:pt idx="40">
                  <c:v>0.25989605394287901</c:v>
                </c:pt>
                <c:pt idx="41">
                  <c:v>0.27895949924325802</c:v>
                </c:pt>
                <c:pt idx="42">
                  <c:v>0.29727152111173599</c:v>
                </c:pt>
                <c:pt idx="43">
                  <c:v>0.31481616049001099</c:v>
                </c:pt>
                <c:pt idx="44">
                  <c:v>0.331579797080092</c:v>
                </c:pt>
                <c:pt idx="45">
                  <c:v>0.34755106655563101</c:v>
                </c:pt>
                <c:pt idx="46">
                  <c:v>0.36272077021902799</c:v>
                </c:pt>
                <c:pt idx="47">
                  <c:v>0.37708177889281502</c:v>
                </c:pt>
                <c:pt idx="48">
                  <c:v>0.39062893267133197</c:v>
                </c:pt>
                <c:pt idx="49">
                  <c:v>0.40335893799202199</c:v>
                </c:pt>
                <c:pt idx="50">
                  <c:v>0.41527026331958</c:v>
                </c:pt>
                <c:pt idx="51">
                  <c:v>0.426363034573848</c:v>
                </c:pt>
                <c:pt idx="52">
                  <c:v>0.43663893127692899</c:v>
                </c:pt>
                <c:pt idx="53">
                  <c:v>0.44610108424811901</c:v>
                </c:pt>
                <c:pt idx="54">
                  <c:v>0.45475397553876201</c:v>
                </c:pt>
                <c:pt idx="55">
                  <c:v>0.46260334117356799</c:v>
                </c:pt>
                <c:pt idx="56">
                  <c:v>0.469656077151066</c:v>
                </c:pt>
                <c:pt idx="57">
                  <c:v>0.47592014905353802</c:v>
                </c:pt>
                <c:pt idx="58">
                  <c:v>0.48140450552597902</c:v>
                </c:pt>
                <c:pt idx="59">
                  <c:v>0.48611899580381901</c:v>
                </c:pt>
                <c:pt idx="60">
                  <c:v>0.49007429139984499</c:v>
                </c:pt>
                <c:pt idx="61">
                  <c:v>0.49328181200127702</c:v>
                </c:pt>
                <c:pt idx="62">
                  <c:v>0.49575365557733397</c:v>
                </c:pt>
                <c:pt idx="63">
                  <c:v>0.49750253265551397</c:v>
                </c:pt>
                <c:pt idx="64">
                  <c:v>0.49854170468986397</c:v>
                </c:pt>
                <c:pt idx="65">
                  <c:v>0.49888492641638799</c:v>
                </c:pt>
                <c:pt idx="66">
                  <c:v>0.49854639206843498</c:v>
                </c:pt>
                <c:pt idx="67">
                  <c:v>0.49754068530776102</c:v>
                </c:pt>
                <c:pt idx="68">
                  <c:v>0.49588273271429001</c:v>
                </c:pt>
                <c:pt idx="69">
                  <c:v>0.493587760668878</c:v>
                </c:pt>
                <c:pt idx="70">
                  <c:v>0.49067125545780799</c:v>
                </c:pt>
                <c:pt idx="71">
                  <c:v>0.48714892642507501</c:v>
                </c:pt>
                <c:pt idx="72">
                  <c:v>0.48303667199820899</c:v>
                </c:pt>
                <c:pt idx="73">
                  <c:v>0.478350548414743</c:v>
                </c:pt>
                <c:pt idx="74">
                  <c:v>0.47310674097969302</c:v>
                </c:pt>
                <c:pt idx="75">
                  <c:v>0.46732153768863699</c:v>
                </c:pt>
                <c:pt idx="76">
                  <c:v>0.46101130505628402</c:v>
                </c:pt>
                <c:pt idx="77">
                  <c:v>0.45419246599645102</c:v>
                </c:pt>
                <c:pt idx="78">
                  <c:v>0.44688147960590102</c:v>
                </c:pt>
                <c:pt idx="79">
                  <c:v>0.43909482271140399</c:v>
                </c:pt>
                <c:pt idx="80">
                  <c:v>0.43084897304648301</c:v>
                </c:pt>
                <c:pt idx="81">
                  <c:v>0.42216039393154903</c:v>
                </c:pt>
                <c:pt idx="82">
                  <c:v>0.41304552033828801</c:v>
                </c:pt>
                <c:pt idx="83">
                  <c:v>0.40352074622635198</c:v>
                </c:pt>
                <c:pt idx="84">
                  <c:v>0.39360241304737498</c:v>
                </c:pt>
                <c:pt idx="85">
                  <c:v>0.383306799318056</c:v>
                </c:pt>
                <c:pt idx="86">
                  <c:v>0.37265011117076202</c:v>
                </c:pt>
                <c:pt idx="87">
                  <c:v>0.36164847379622</c:v>
                </c:pt>
                <c:pt idx="88">
                  <c:v>0.35031792369903098</c:v>
                </c:pt>
                <c:pt idx="89">
                  <c:v>0.33867440169241098</c:v>
                </c:pt>
                <c:pt idx="90">
                  <c:v>0.32673374656392401</c:v>
                </c:pt>
                <c:pt idx="91">
                  <c:v>0.31451168934926399</c:v>
                </c:pt>
                <c:pt idx="92">
                  <c:v>0.30202384815574101</c:v>
                </c:pt>
                <c:pt idx="93">
                  <c:v>0.289285723481853</c:v>
                </c:pt>
                <c:pt idx="94">
                  <c:v>0.27631269398343</c:v>
                </c:pt>
                <c:pt idx="95">
                  <c:v>0.26312001264083301</c:v>
                </c:pt>
                <c:pt idx="96">
                  <c:v>0.249722803285362</c:v>
                </c:pt>
                <c:pt idx="97">
                  <c:v>0.23613605744647101</c:v>
                </c:pt>
                <c:pt idx="98">
                  <c:v>0.22237463148449099</c:v>
                </c:pt>
                <c:pt idx="99">
                  <c:v>0.208453243976572</c:v>
                </c:pt>
                <c:pt idx="100">
                  <c:v>0.19438647332619699</c:v>
                </c:pt>
                <c:pt idx="101">
                  <c:v>0.18018875556914099</c:v>
                </c:pt>
                <c:pt idx="102">
                  <c:v>0.165874382350996</c:v>
                </c:pt>
                <c:pt idx="103">
                  <c:v>0.15145749905356601</c:v>
                </c:pt>
                <c:pt idx="104">
                  <c:v>0.136952103049196</c:v>
                </c:pt>
                <c:pt idx="105">
                  <c:v>0.122372042064012</c:v>
                </c:pt>
                <c:pt idx="106">
                  <c:v>0.107731012632496</c:v>
                </c:pt>
                <c:pt idx="107">
                  <c:v>9.3042558627292299E-2</c:v>
                </c:pt>
                <c:pt idx="108">
                  <c:v>7.8320069849457302E-2</c:v>
                </c:pt>
                <c:pt idx="109">
                  <c:v>6.3576780665423993E-2</c:v>
                </c:pt>
                <c:pt idx="110">
                  <c:v>4.8825768678063902E-2</c:v>
                </c:pt>
                <c:pt idx="111">
                  <c:v>3.4079953420032803E-2</c:v>
                </c:pt>
                <c:pt idx="112">
                  <c:v>1.9352095058404399E-2</c:v>
                </c:pt>
                <c:pt idx="113">
                  <c:v>4.6547931002279804E-3</c:v>
                </c:pt>
                <c:pt idx="114">
                  <c:v>-9.9995149108023096E-3</c:v>
                </c:pt>
                <c:pt idx="115">
                  <c:v>-2.45985547159689E-2</c:v>
                </c:pt>
                <c:pt idx="116">
                  <c:v>-3.91302166904905E-2</c:v>
                </c:pt>
                <c:pt idx="117">
                  <c:v>-5.3582557228705099E-2</c:v>
                </c:pt>
                <c:pt idx="118">
                  <c:v>-6.7943800174196295E-2</c:v>
                </c:pt>
                <c:pt idx="119">
                  <c:v>-8.2202338303634298E-2</c:v>
                </c:pt>
                <c:pt idx="120">
                  <c:v>-9.6346734873240594E-2</c:v>
                </c:pt>
                <c:pt idx="121">
                  <c:v>-0.110365725236946</c:v>
                </c:pt>
                <c:pt idx="122">
                  <c:v>-0.12424821854578599</c:v>
                </c:pt>
                <c:pt idx="123">
                  <c:v>-0.13798329953850999</c:v>
                </c:pt>
                <c:pt idx="124">
                  <c:v>-0.151560230434032</c:v>
                </c:pt>
                <c:pt idx="125">
                  <c:v>-0.16496845293721399</c:v>
                </c:pt>
                <c:pt idx="126">
                  <c:v>-0.178197590370374</c:v>
                </c:pt>
                <c:pt idx="127">
                  <c:v>-0.191237449944169</c:v>
                </c:pt>
                <c:pt idx="128">
                  <c:v>-0.204078025182792</c:v>
                </c:pt>
                <c:pt idx="129">
                  <c:v>-0.21670949852017299</c:v>
                </c:pt>
                <c:pt idx="130">
                  <c:v>-0.22912224408569901</c:v>
                </c:pt>
                <c:pt idx="131">
                  <c:v>-0.241306830700173</c:v>
                </c:pt>
                <c:pt idx="132">
                  <c:v>-0.25325402510542899</c:v>
                </c:pt>
                <c:pt idx="133">
                  <c:v>-0.264954795453826</c:v>
                </c:pt>
                <c:pt idx="134">
                  <c:v>-0.27640031508750301</c:v>
                </c:pt>
                <c:pt idx="135">
                  <c:v>-0.28758196664115698</c:v>
                </c:pt>
                <c:pt idx="136">
                  <c:v>-0.29849134650676401</c:v>
                </c:pt>
                <c:pt idx="137">
                  <c:v>-0.30912026970415502</c:v>
                </c:pt>
                <c:pt idx="138">
                  <c:v>-0.31946077520755001</c:v>
                </c:pt>
                <c:pt idx="139">
                  <c:v>-0.32950513178541802</c:v>
                </c:pt>
                <c:pt idx="140">
                  <c:v>-0.339245844419583</c:v>
                </c:pt>
                <c:pt idx="141">
                  <c:v>-0.34867566137940098</c:v>
                </c:pt>
                <c:pt idx="142">
                  <c:v>-0.35778758203835198</c:v>
                </c:pt>
                <c:pt idx="143">
                  <c:v>-0.36657486553401603</c:v>
                </c:pt>
                <c:pt idx="144">
                  <c:v>-0.37503104038830098</c:v>
                </c:pt>
                <c:pt idx="145">
                  <c:v>-0.383149915223571</c:v>
                </c:pt>
                <c:pt idx="146">
                  <c:v>-0.39092559073238597</c:v>
                </c:pt>
                <c:pt idx="147">
                  <c:v>-0.39835247308473098</c:v>
                </c:pt>
                <c:pt idx="148">
                  <c:v>-0.40542528898765501</c:v>
                </c:pt>
                <c:pt idx="149">
                  <c:v>-0.41213910264897502</c:v>
                </c:pt>
                <c:pt idx="150">
                  <c:v>-0.418489334940647</c:v>
                </c:pt>
                <c:pt idx="151">
                  <c:v>-0.42447178510987199</c:v>
                </c:pt>
                <c:pt idx="152">
                  <c:v>-0.430082655448701</c:v>
                </c:pt>
                <c:pt idx="153">
                  <c:v>-0.43531857940849</c:v>
                </c:pt>
                <c:pt idx="154">
                  <c:v>-0.440176653736221</c:v>
                </c:pt>
                <c:pt idx="155">
                  <c:v>-0.44465447531959101</c:v>
                </c:pt>
                <c:pt idx="156">
                  <c:v>-0.44875018356041602</c:v>
                </c:pt>
                <c:pt idx="157">
                  <c:v>-0.45246250925720599</c:v>
                </c:pt>
                <c:pt idx="158">
                  <c:v>-0.455790831173712</c:v>
                </c:pt>
                <c:pt idx="159">
                  <c:v>-0.45873524170952201</c:v>
                </c:pt>
                <c:pt idx="160">
                  <c:v>-0.46129662338076799</c:v>
                </c:pt>
                <c:pt idx="161">
                  <c:v>-0.46347673817660401</c:v>
                </c:pt>
                <c:pt idx="162">
                  <c:v>-0.465278332295196</c:v>
                </c:pt>
                <c:pt idx="163">
                  <c:v>-0.46670525930034101</c:v>
                </c:pt>
                <c:pt idx="164">
                  <c:v>-0.46776262539847102</c:v>
                </c:pt>
                <c:pt idx="165">
                  <c:v>-0.468456961343166</c:v>
                </c:pt>
                <c:pt idx="166">
                  <c:v>-0.46879642646042202</c:v>
                </c:pt>
                <c:pt idx="167">
                  <c:v>-0.46879105148832201</c:v>
                </c:pt>
                <c:pt idx="168">
                  <c:v>-0.46845302837491998</c:v>
                </c:pt>
                <c:pt idx="169">
                  <c:v>-0.46779705691178702</c:v>
                </c:pt>
                <c:pt idx="170">
                  <c:v>-0.466840760118586</c:v>
                </c:pt>
                <c:pt idx="171">
                  <c:v>-0.46560518262723399</c:v>
                </c:pt>
                <c:pt idx="172">
                  <c:v>-0.46411538887537601</c:v>
                </c:pt>
                <c:pt idx="173">
                  <c:v>-0.46240118052600498</c:v>
                </c:pt>
                <c:pt idx="174">
                  <c:v>-0.46049795480317701</c:v>
                </c:pt>
                <c:pt idx="175">
                  <c:v>-0.45844772664783001</c:v>
                </c:pt>
                <c:pt idx="176">
                  <c:v>-0.45630033646417401</c:v>
                </c:pt>
                <c:pt idx="177">
                  <c:v>-0.45411485955990799</c:v>
                </c:pt>
                <c:pt idx="178">
                  <c:v>-0.45196121964902702</c:v>
                </c:pt>
                <c:pt idx="179">
                  <c:v>-0.44992198156997298</c:v>
                </c:pt>
                <c:pt idx="180">
                  <c:v>-0.44809424995395503</c:v>
                </c:pt>
                <c:pt idx="181">
                  <c:v>-0.44659152113600897</c:v>
                </c:pt>
                <c:pt idx="182">
                  <c:v>-0.445545215153764</c:v>
                </c:pt>
                <c:pt idx="183">
                  <c:v>-0.44510544875181002</c:v>
                </c:pt>
                <c:pt idx="184">
                  <c:v>-0.4454404118859</c:v>
                </c:pt>
                <c:pt idx="185">
                  <c:v>-0.44673352916647402</c:v>
                </c:pt>
                <c:pt idx="186">
                  <c:v>-0.44917753196563598</c:v>
                </c:pt>
                <c:pt idx="187">
                  <c:v>-0.45296480440713799</c:v>
                </c:pt>
                <c:pt idx="188">
                  <c:v>-0.45827406754462302</c:v>
                </c:pt>
                <c:pt idx="189">
                  <c:v>-0.46525465540495597</c:v>
                </c:pt>
                <c:pt idx="190">
                  <c:v>-0.474011004090722</c:v>
                </c:pt>
                <c:pt idx="191">
                  <c:v>-0.48459083811357601</c:v>
                </c:pt>
                <c:pt idx="192">
                  <c:v>-0.49698017270511202</c:v>
                </c:pt>
                <c:pt idx="193">
                  <c:v>-0.511106497320026</c:v>
                </c:pt>
                <c:pt idx="194">
                  <c:v>-0.52684909566334004</c:v>
                </c:pt>
                <c:pt idx="195">
                  <c:v>-0.54405358981053098</c:v>
                </c:pt>
                <c:pt idx="196">
                  <c:v>-0.56254726674448197</c:v>
                </c:pt>
                <c:pt idx="197">
                  <c:v>-0.58215247332555298</c:v>
                </c:pt>
                <c:pt idx="198">
                  <c:v>-0.60269666806725497</c:v>
                </c:pt>
                <c:pt idx="199">
                  <c:v>-0.62401890771093604</c:v>
                </c:pt>
                <c:pt idx="200">
                  <c:v>-0.64597328463904202</c:v>
                </c:pt>
                <c:pt idx="201">
                  <c:v>-0.668430114330961</c:v>
                </c:pt>
                <c:pt idx="202">
                  <c:v>-0.691275654570362</c:v>
                </c:pt>
                <c:pt idx="203">
                  <c:v>-0.71441098281401405</c:v>
                </c:pt>
                <c:pt idx="204">
                  <c:v>-0.73775047425558105</c:v>
                </c:pt>
                <c:pt idx="205">
                  <c:v>-0.76122016383841495</c:v>
                </c:pt>
                <c:pt idx="206">
                  <c:v>-0.78475615694725698</c:v>
                </c:pt>
                <c:pt idx="207">
                  <c:v>-0.80830317354908998</c:v>
                </c:pt>
                <c:pt idx="208">
                  <c:v>-0.83181326059059901</c:v>
                </c:pt>
                <c:pt idx="209">
                  <c:v>-0.85524467843956697</c:v>
                </c:pt>
                <c:pt idx="210">
                  <c:v>-0.87856095172571302</c:v>
                </c:pt>
                <c:pt idx="211">
                  <c:v>-0.90173006782107501</c:v>
                </c:pt>
                <c:pt idx="212">
                  <c:v>-0.92472380389446696</c:v>
                </c:pt>
                <c:pt idx="213">
                  <c:v>-0.94751716376907802</c:v>
                </c:pt>
                <c:pt idx="214">
                  <c:v>-0.97008790737878403</c:v>
                </c:pt>
                <c:pt idx="215">
                  <c:v>-0.99241615768783398</c:v>
                </c:pt>
                <c:pt idx="216">
                  <c:v>-1.0144840720941699</c:v>
                </c:pt>
                <c:pt idx="217">
                  <c:v>-1.0362755673639199</c:v>
                </c:pt>
                <c:pt idx="218">
                  <c:v>-1.0577760889527601</c:v>
                </c:pt>
                <c:pt idx="219">
                  <c:v>-1.0789724171305199</c:v>
                </c:pt>
                <c:pt idx="220">
                  <c:v>-1.0998525036450899</c:v>
                </c:pt>
                <c:pt idx="221">
                  <c:v>-1.12040533376325</c:v>
                </c:pt>
                <c:pt idx="222">
                  <c:v>-1.14062080943757</c:v>
                </c:pt>
                <c:pt idx="223">
                  <c:v>-1.1604896500984501</c:v>
                </c:pt>
                <c:pt idx="224">
                  <c:v>-1.18000330818569</c:v>
                </c:pt>
                <c:pt idx="225">
                  <c:v>-1.19915389703744</c:v>
                </c:pt>
                <c:pt idx="226">
                  <c:v>-1.2179341291668899</c:v>
                </c:pt>
                <c:pt idx="227">
                  <c:v>-1.2363372632942899</c:v>
                </c:pt>
                <c:pt idx="228">
                  <c:v>-1.2543570587783299</c:v>
                </c:pt>
                <c:pt idx="229">
                  <c:v>-1.27198773631791</c:v>
                </c:pt>
                <c:pt idx="230">
                  <c:v>-1.2892239439815001</c:v>
                </c:pt>
                <c:pt idx="231">
                  <c:v>-1.30606072777528</c:v>
                </c:pt>
                <c:pt idx="232">
                  <c:v>-1.3224935060874301</c:v>
                </c:pt>
                <c:pt idx="233">
                  <c:v>-1.3385180474514</c:v>
                </c:pt>
                <c:pt idx="234">
                  <c:v>-1.3541304511574399</c:v>
                </c:pt>
                <c:pt idx="235">
                  <c:v>-1.3693271303143999</c:v>
                </c:pt>
                <c:pt idx="236">
                  <c:v>-1.38410479702395</c:v>
                </c:pt>
                <c:pt idx="237">
                  <c:v>-1.3984604493796899</c:v>
                </c:pt>
                <c:pt idx="238">
                  <c:v>-1.4123913600459099</c:v>
                </c:pt>
                <c:pt idx="239">
                  <c:v>-1.4258950662064001</c:v>
                </c:pt>
                <c:pt idx="240">
                  <c:v>-1.4389693607032099</c:v>
                </c:pt>
                <c:pt idx="241">
                  <c:v>-1.45161228421096</c:v>
                </c:pt>
                <c:pt idx="242">
                  <c:v>-1.4638221183131801</c:v>
                </c:pt>
                <c:pt idx="243">
                  <c:v>-1.4755973793656501</c:v>
                </c:pt>
                <c:pt idx="244">
                  <c:v>-1.4869368130469101</c:v>
                </c:pt>
                <c:pt idx="245">
                  <c:v>-1.49783938950936</c:v>
                </c:pt>
                <c:pt idx="246">
                  <c:v>-1.5083042990553199</c:v>
                </c:pt>
                <c:pt idx="247">
                  <c:v>-1.51833094827251</c:v>
                </c:pt>
                <c:pt idx="248">
                  <c:v>-1.52791895657113</c:v>
                </c:pt>
                <c:pt idx="249">
                  <c:v>-1.53706815307203</c:v>
                </c:pt>
                <c:pt idx="250">
                  <c:v>-1.5457785738016601</c:v>
                </c:pt>
                <c:pt idx="251">
                  <c:v>-1.55405045915443</c:v>
                </c:pt>
                <c:pt idx="252">
                  <c:v>-1.5618842515878799</c:v>
                </c:pt>
                <c:pt idx="253">
                  <c:v>-1.5692805935199201</c:v>
                </c:pt>
                <c:pt idx="254">
                  <c:v>-1.5762403254006601</c:v>
                </c:pt>
                <c:pt idx="255">
                  <c:v>-1.5827644839344901</c:v>
                </c:pt>
                <c:pt idx="256">
                  <c:v>-1.5888543004303799</c:v>
                </c:pt>
                <c:pt idx="257">
                  <c:v>-1.59451119926061</c:v>
                </c:pt>
                <c:pt idx="258">
                  <c:v>-1.59973679641032</c:v>
                </c:pt>
                <c:pt idx="259">
                  <c:v>-1.6045328981012601</c:v>
                </c:pt>
                <c:pt idx="260">
                  <c:v>-1.6089014994753099</c:v>
                </c:pt>
                <c:pt idx="261">
                  <c:v>-1.61284478332382</c:v>
                </c:pt>
                <c:pt idx="262">
                  <c:v>-1.6163651188504</c:v>
                </c:pt>
                <c:pt idx="263">
                  <c:v>-1.6194650604552601</c:v>
                </c:pt>
                <c:pt idx="264">
                  <c:v>-1.6221473465301499</c:v>
                </c:pt>
                <c:pt idx="265">
                  <c:v>-1.6244148982533999</c:v>
                </c:pt>
                <c:pt idx="266">
                  <c:v>-1.6262708183752701</c:v>
                </c:pt>
                <c:pt idx="267">
                  <c:v>-1.62771838998372</c:v>
                </c:pt>
                <c:pt idx="268">
                  <c:v>-1.6287610752416899</c:v>
                </c:pt>
                <c:pt idx="269">
                  <c:v>-1.62940251408634</c:v>
                </c:pt>
                <c:pt idx="270">
                  <c:v>-1.62964652288154</c:v>
                </c:pt>
                <c:pt idx="271">
                  <c:v>-1.6294970930144099</c:v>
                </c:pt>
                <c:pt idx="272">
                  <c:v>-1.62895838942685</c:v>
                </c:pt>
                <c:pt idx="273">
                  <c:v>-1.6280347490729199</c:v>
                </c:pt>
                <c:pt idx="274">
                  <c:v>-1.6267306792924701</c:v>
                </c:pt>
                <c:pt idx="275">
                  <c:v>-1.62505085609149</c:v>
                </c:pt>
                <c:pt idx="276">
                  <c:v>-1.6230001223188899</c:v>
                </c:pt>
                <c:pt idx="277">
                  <c:v>-1.6205834857294299</c:v>
                </c:pt>
                <c:pt idx="278">
                  <c:v>-1.6178061169215501</c:v>
                </c:pt>
                <c:pt idx="279">
                  <c:v>-1.61467334713874</c:v>
                </c:pt>
                <c:pt idx="280">
                  <c:v>-1.6111906659220401</c:v>
                </c:pt>
                <c:pt idx="281">
                  <c:v>-1.6073637186007901</c:v>
                </c:pt>
                <c:pt idx="282">
                  <c:v>-1.60319830360795</c:v>
                </c:pt>
                <c:pt idx="283">
                  <c:v>-1.5987003696051001</c:v>
                </c:pt>
                <c:pt idx="284">
                  <c:v>-1.5938760124017299</c:v>
                </c:pt>
                <c:pt idx="285">
                  <c:v>-1.5887314716521099</c:v>
                </c:pt>
                <c:pt idx="286">
                  <c:v>-1.58327312731173</c:v>
                </c:pt>
                <c:pt idx="287">
                  <c:v>-1.5775074958345501</c:v>
                </c:pt>
                <c:pt idx="288">
                  <c:v>-1.5714412260902999</c:v>
                </c:pt>
                <c:pt idx="289">
                  <c:v>-1.5650810949804099</c:v>
                </c:pt>
                <c:pt idx="290">
                  <c:v>-1.5584340027288699</c:v>
                </c:pt>
                <c:pt idx="291">
                  <c:v>-1.5515069678231701</c:v>
                </c:pt>
                <c:pt idx="292">
                  <c:v>-1.5443071215786599</c:v>
                </c:pt>
                <c:pt idx="293">
                  <c:v>-1.53684170229761</c:v>
                </c:pt>
                <c:pt idx="294">
                  <c:v>-1.52911804899258</c:v>
                </c:pt>
                <c:pt idx="295">
                  <c:v>-1.52114359464148</c:v>
                </c:pt>
                <c:pt idx="296">
                  <c:v>-1.5129258589396399</c:v>
                </c:pt>
                <c:pt idx="297">
                  <c:v>-1.5044724405119401</c:v>
                </c:pt>
                <c:pt idx="298">
                  <c:v>-1.4957910085457899</c:v>
                </c:pt>
                <c:pt idx="299">
                  <c:v>-1.4868892938031899</c:v>
                </c:pt>
                <c:pt idx="300">
                  <c:v>-1.4777750789678501</c:v>
                </c:pt>
                <c:pt idx="301">
                  <c:v>-1.4684561882806599</c:v>
                </c:pt>
                <c:pt idx="302">
                  <c:v>-1.45894047641444</c:v>
                </c:pt>
                <c:pt idx="303">
                  <c:v>-1.4492358165361601</c:v>
                </c:pt>
                <c:pt idx="304">
                  <c:v>-1.43935008750251</c:v>
                </c:pt>
                <c:pt idx="305">
                  <c:v>-1.42929116013219</c:v>
                </c:pt>
                <c:pt idx="306">
                  <c:v>-1.41906688249603</c:v>
                </c:pt>
                <c:pt idx="307">
                  <c:v>-1.4086850641639399</c:v>
                </c:pt>
                <c:pt idx="308">
                  <c:v>-1.3981534593457801</c:v>
                </c:pt>
                <c:pt idx="309">
                  <c:v>-1.38747974886181</c:v>
                </c:pt>
                <c:pt idx="310">
                  <c:v>-1.3766715208771201</c:v>
                </c:pt>
                <c:pt idx="311">
                  <c:v>-1.36573625033407</c:v>
                </c:pt>
                <c:pt idx="312">
                  <c:v>-1.35468127701679</c:v>
                </c:pt>
                <c:pt idx="313">
                  <c:v>-1.3435137821824601</c:v>
                </c:pt>
                <c:pt idx="314">
                  <c:v>-1.3322407636965301</c:v>
                </c:pt>
                <c:pt idx="315">
                  <c:v>-1.32086900961132</c:v>
                </c:pt>
                <c:pt idx="316">
                  <c:v>-1.30940507013274</c:v>
                </c:pt>
                <c:pt idx="317">
                  <c:v>-1.2978552279250399</c:v>
                </c:pt>
                <c:pt idx="318">
                  <c:v>-1.2862254667120701</c:v>
                </c:pt>
                <c:pt idx="319">
                  <c:v>-1.27452143814343</c:v>
                </c:pt>
                <c:pt idx="320">
                  <c:v>-1.26274842690634</c:v>
                </c:pt>
                <c:pt idx="321">
                  <c:v>-1.2509113140797801</c:v>
                </c:pt>
                <c:pt idx="322">
                  <c:v>-1.23901453874607</c:v>
                </c:pt>
                <c:pt idx="323">
                  <c:v>-1.2270620578972899</c:v>
                </c:pt>
                <c:pt idx="324">
                  <c:v>-1.21505730470052</c:v>
                </c:pt>
                <c:pt idx="325">
                  <c:v>-1.2030031452165999</c:v>
                </c:pt>
                <c:pt idx="326">
                  <c:v>-1.19090183370291</c:v>
                </c:pt>
                <c:pt idx="327">
                  <c:v>-1.17875496667205</c:v>
                </c:pt>
                <c:pt idx="328">
                  <c:v>-1.1665634359246499</c:v>
                </c:pt>
                <c:pt idx="329">
                  <c:v>-1.15432738082812</c:v>
                </c:pt>
                <c:pt idx="330">
                  <c:v>-1.1420461401719</c:v>
                </c:pt>
                <c:pt idx="331">
                  <c:v>-1.1297182039959099</c:v>
                </c:pt>
                <c:pt idx="332">
                  <c:v>-1.1173411658613099</c:v>
                </c:pt>
                <c:pt idx="333">
                  <c:v>-1.10491167611135</c:v>
                </c:pt>
                <c:pt idx="334">
                  <c:v>-1.0924253967551101</c:v>
                </c:pt>
                <c:pt idx="335">
                  <c:v>-1.07987695869736</c:v>
                </c:pt>
                <c:pt idx="336">
                  <c:v>-1.06725992213238</c:v>
                </c:pt>
                <c:pt idx="337">
                  <c:v>-1.0545667410175701</c:v>
                </c:pt>
                <c:pt idx="338">
                  <c:v>-1.0417887326419799</c:v>
                </c:pt>
                <c:pt idx="339">
                  <c:v>-1.0289160534027399</c:v>
                </c:pt>
                <c:pt idx="340">
                  <c:v>-1.01593768199706</c:v>
                </c:pt>
                <c:pt idx="341">
                  <c:v>-1.0028414113239099</c:v>
                </c:pt>
                <c:pt idx="342">
                  <c:v>-0.98961385046515304</c:v>
                </c:pt>
                <c:pt idx="343">
                  <c:v>-0.97624043817531603</c:v>
                </c:pt>
                <c:pt idx="344">
                  <c:v>-0.96270546934658296</c:v>
                </c:pt>
                <c:pt idx="345">
                  <c:v>-0.94899213592672604</c:v>
                </c:pt>
                <c:pt idx="346">
                  <c:v>-0.93508258374461695</c:v>
                </c:pt>
                <c:pt idx="347">
                  <c:v>-0.92095798663565698</c:v>
                </c:pt>
                <c:pt idx="348">
                  <c:v>-0.90659863915096595</c:v>
                </c:pt>
                <c:pt idx="349">
                  <c:v>-0.89198406897375604</c:v>
                </c:pt>
                <c:pt idx="350">
                  <c:v>-0.87709316994865905</c:v>
                </c:pt>
                <c:pt idx="351">
                  <c:v>-0.86190435635110096</c:v>
                </c:pt>
                <c:pt idx="352">
                  <c:v>-0.84639573868124895</c:v>
                </c:pt>
                <c:pt idx="353">
                  <c:v>-0.83054532086095301</c:v>
                </c:pt>
                <c:pt idx="354">
                  <c:v>-0.81433121824428301</c:v>
                </c:pt>
                <c:pt idx="355">
                  <c:v>-0.79773189532871103</c:v>
                </c:pt>
                <c:pt idx="356">
                  <c:v>-0.78072642148333404</c:v>
                </c:pt>
                <c:pt idx="357">
                  <c:v>-0.76329474240569295</c:v>
                </c:pt>
                <c:pt idx="358">
                  <c:v>-0.74541796439607899</c:v>
                </c:pt>
                <c:pt idx="359">
                  <c:v>-0.72707864791786003</c:v>
                </c:pt>
              </c:numCache>
            </c:numRef>
          </c:xVal>
          <c:yVal>
            <c:numRef>
              <c:f>'4Bar'!$J$58:$J$417</c:f>
              <c:numCache>
                <c:formatCode>General</c:formatCode>
                <c:ptCount val="360"/>
                <c:pt idx="0">
                  <c:v>1.81520154990807</c:v>
                </c:pt>
                <c:pt idx="1">
                  <c:v>1.87280795910025</c:v>
                </c:pt>
                <c:pt idx="2">
                  <c:v>1.93119241306634</c:v>
                </c:pt>
                <c:pt idx="3">
                  <c:v>1.9902880822603</c:v>
                </c:pt>
                <c:pt idx="4">
                  <c:v>2.05002468671039</c:v>
                </c:pt>
                <c:pt idx="5">
                  <c:v>2.1103288047869802</c:v>
                </c:pt>
                <c:pt idx="6">
                  <c:v>2.17112422758307</c:v>
                </c:pt>
                <c:pt idx="7">
                  <c:v>2.2323323553989498</c:v>
                </c:pt>
                <c:pt idx="8">
                  <c:v>2.29387263170468</c:v>
                </c:pt>
                <c:pt idx="9">
                  <c:v>2.3556630089108399</c:v>
                </c:pt>
                <c:pt idx="10">
                  <c:v>2.4176204393538998</c:v>
                </c:pt>
                <c:pt idx="11">
                  <c:v>2.4796613841385899</c:v>
                </c:pt>
                <c:pt idx="12">
                  <c:v>2.5417023319084899</c:v>
                </c:pt>
                <c:pt idx="13">
                  <c:v>2.6036603192676799</c:v>
                </c:pt>
                <c:pt idx="14">
                  <c:v>2.6654534444666398</c:v>
                </c:pt>
                <c:pt idx="15">
                  <c:v>2.7270013660997501</c:v>
                </c:pt>
                <c:pt idx="16">
                  <c:v>2.7882257789401699</c:v>
                </c:pt>
                <c:pt idx="17">
                  <c:v>2.8490508596390902</c:v>
                </c:pt>
                <c:pt idx="18">
                  <c:v>2.9094036758195099</c:v>
                </c:pt>
                <c:pt idx="19">
                  <c:v>2.9692145530629999</c:v>
                </c:pt>
                <c:pt idx="20">
                  <c:v>3.0284173953811799</c:v>
                </c:pt>
                <c:pt idx="21">
                  <c:v>3.0869499559391</c:v>
                </c:pt>
                <c:pt idx="22">
                  <c:v>3.1447540560065601</c:v>
                </c:pt>
                <c:pt idx="23">
                  <c:v>3.2017757513143401</c:v>
                </c:pt>
                <c:pt idx="24">
                  <c:v>3.25796544614062</c:v>
                </c:pt>
                <c:pt idx="25">
                  <c:v>3.3132779565155999</c:v>
                </c:pt>
                <c:pt idx="26">
                  <c:v>3.3676725248777202</c:v>
                </c:pt>
                <c:pt idx="27">
                  <c:v>3.4211127893226698</c:v>
                </c:pt>
                <c:pt idx="28">
                  <c:v>3.4735667112414301</c:v>
                </c:pt>
                <c:pt idx="29">
                  <c:v>3.5250064656408</c:v>
                </c:pt>
                <c:pt idx="30">
                  <c:v>3.5754082987781399</c:v>
                </c:pt>
                <c:pt idx="31">
                  <c:v>3.6247523579303</c:v>
                </c:pt>
                <c:pt idx="32">
                  <c:v>3.67302249816492</c:v>
                </c:pt>
                <c:pt idx="33">
                  <c:v>3.7202060709069702</c:v>
                </c:pt>
                <c:pt idx="34">
                  <c:v>3.7662936989127198</c:v>
                </c:pt>
                <c:pt idx="35">
                  <c:v>3.81127904199584</c:v>
                </c:pt>
                <c:pt idx="36">
                  <c:v>3.8551585575165399</c:v>
                </c:pt>
                <c:pt idx="37">
                  <c:v>3.8979312592631898</c:v>
                </c:pt>
                <c:pt idx="38">
                  <c:v>3.9395984779442799</c:v>
                </c:pt>
                <c:pt idx="39">
                  <c:v>3.9801636260831201</c:v>
                </c:pt>
                <c:pt idx="40">
                  <c:v>4.0196319696814999</c:v>
                </c:pt>
                <c:pt idx="41">
                  <c:v>4.05801040860384</c:v>
                </c:pt>
                <c:pt idx="42">
                  <c:v>4.0953072672383497</c:v>
                </c:pt>
                <c:pt idx="43">
                  <c:v>4.1315320966239204</c:v>
                </c:pt>
                <c:pt idx="44">
                  <c:v>4.16669548889534</c:v>
                </c:pt>
                <c:pt idx="45">
                  <c:v>4.20080890459794</c:v>
                </c:pt>
                <c:pt idx="46">
                  <c:v>4.2338845131576397</c:v>
                </c:pt>
                <c:pt idx="47">
                  <c:v>4.2659350465629498</c:v>
                </c:pt>
                <c:pt idx="48">
                  <c:v>4.2969736661217404</c:v>
                </c:pt>
                <c:pt idx="49">
                  <c:v>4.3270138419948898</c:v>
                </c:pt>
                <c:pt idx="50">
                  <c:v>4.35606924507952</c:v>
                </c:pt>
                <c:pt idx="51">
                  <c:v>4.3841536507131602</c:v>
                </c:pt>
                <c:pt idx="52">
                  <c:v>4.4112808535948602</c:v>
                </c:pt>
                <c:pt idx="53">
                  <c:v>4.43746459326535</c:v>
                </c:pt>
                <c:pt idx="54">
                  <c:v>4.4627184894549403</c:v>
                </c:pt>
                <c:pt idx="55">
                  <c:v>4.4870559865900601</c:v>
                </c:pt>
                <c:pt idx="56">
                  <c:v>4.51049030674608</c:v>
                </c:pt>
                <c:pt idx="57">
                  <c:v>4.5330344103417302</c:v>
                </c:pt>
                <c:pt idx="58">
                  <c:v>4.5547009638875098</c:v>
                </c:pt>
                <c:pt idx="59">
                  <c:v>4.5755023141245301</c:v>
                </c:pt>
                <c:pt idx="60">
                  <c:v>4.5954504679198296</c:v>
                </c:pt>
                <c:pt idx="61">
                  <c:v>4.6145570773175004</c:v>
                </c:pt>
                <c:pt idx="62">
                  <c:v>4.6328334291809004</c:v>
                </c:pt>
                <c:pt idx="63">
                  <c:v>4.6502904388986996</c:v>
                </c:pt>
                <c:pt idx="64">
                  <c:v>4.6669386476655799</c:v>
                </c:pt>
                <c:pt idx="65">
                  <c:v>4.6827882228862299</c:v>
                </c:pt>
                <c:pt idx="66">
                  <c:v>4.6978489612886403</c:v>
                </c:pt>
                <c:pt idx="67">
                  <c:v>4.71213029436848</c:v>
                </c:pt>
                <c:pt idx="68">
                  <c:v>4.7256412958213003</c:v>
                </c:pt>
                <c:pt idx="69">
                  <c:v>4.7383906906518796</c:v>
                </c:pt>
                <c:pt idx="70">
                  <c:v>4.7503868656810297</c:v>
                </c:pt>
                <c:pt idx="71">
                  <c:v>4.7616378811992499</c:v>
                </c:pt>
                <c:pt idx="72">
                  <c:v>4.7721514835436398</c:v>
                </c:pt>
                <c:pt idx="73">
                  <c:v>4.7819351183991099</c:v>
                </c:pt>
                <c:pt idx="74">
                  <c:v>4.7909959446483397</c:v>
                </c:pt>
                <c:pt idx="75">
                  <c:v>4.7993408486154499</c:v>
                </c:pt>
                <c:pt idx="76">
                  <c:v>4.8069764585680597</c:v>
                </c:pt>
                <c:pt idx="77">
                  <c:v>4.8139091593592402</c:v>
                </c:pt>
                <c:pt idx="78">
                  <c:v>4.8201451071070798</c:v>
                </c:pt>
                <c:pt idx="79">
                  <c:v>4.82569024382357</c:v>
                </c:pt>
                <c:pt idx="80">
                  <c:v>4.83055031191717</c:v>
                </c:pt>
                <c:pt idx="81">
                  <c:v>4.8347308685051003</c:v>
                </c:pt>
                <c:pt idx="82">
                  <c:v>4.8382372994812197</c:v>
                </c:pt>
                <c:pt idx="83">
                  <c:v>4.8410748332947504</c:v>
                </c:pt>
                <c:pt idx="84">
                  <c:v>4.8432485544027797</c:v>
                </c:pt>
                <c:pt idx="85">
                  <c:v>4.8447634163669004</c:v>
                </c:pt>
                <c:pt idx="86">
                  <c:v>4.8456242545701098</c:v>
                </c:pt>
                <c:pt idx="87">
                  <c:v>4.8458357985360996</c:v>
                </c:pt>
                <c:pt idx="88">
                  <c:v>4.8454026838373201</c:v>
                </c:pt>
                <c:pt idx="89">
                  <c:v>4.8443294635826</c:v>
                </c:pt>
                <c:pt idx="90">
                  <c:v>4.8426206194787298</c:v>
                </c:pt>
                <c:pt idx="91">
                  <c:v>4.8402805724632998</c:v>
                </c:pt>
                <c:pt idx="92">
                  <c:v>4.8373136929088902</c:v>
                </c:pt>
                <c:pt idx="93">
                  <c:v>4.8337243104009797</c:v>
                </c:pt>
                <c:pt idx="94">
                  <c:v>4.8295167230936604</c:v>
                </c:pt>
                <c:pt idx="95">
                  <c:v>4.82469520664909</c:v>
                </c:pt>
                <c:pt idx="96">
                  <c:v>4.8192640227678298</c:v>
                </c:pt>
                <c:pt idx="97">
                  <c:v>4.8132274273181999</c:v>
                </c:pt>
                <c:pt idx="98">
                  <c:v>4.8065896780740003</c:v>
                </c:pt>
                <c:pt idx="99">
                  <c:v>4.7993550420703297</c:v>
                </c:pt>
                <c:pt idx="100">
                  <c:v>4.7915278025879102</c:v>
                </c:pt>
                <c:pt idx="101">
                  <c:v>4.7831122657769498</c:v>
                </c:pt>
                <c:pt idx="102">
                  <c:v>4.7741127669315704</c:v>
                </c:pt>
                <c:pt idx="103">
                  <c:v>4.7645336764261801</c:v>
                </c:pt>
                <c:pt idx="104">
                  <c:v>4.7543794053255404</c:v>
                </c:pt>
                <c:pt idx="105">
                  <c:v>4.7436544106799001</c:v>
                </c:pt>
                <c:pt idx="106">
                  <c:v>4.73236320051699</c:v>
                </c:pt>
                <c:pt idx="107">
                  <c:v>4.7205103385424003</c:v>
                </c:pt>
                <c:pt idx="108">
                  <c:v>4.7081004485599802</c:v>
                </c:pt>
                <c:pt idx="109">
                  <c:v>4.6951382186235904</c:v>
                </c:pt>
                <c:pt idx="110">
                  <c:v>4.6816284049316703</c:v>
                </c:pt>
                <c:pt idx="111">
                  <c:v>4.6675758354758603</c:v>
                </c:pt>
                <c:pt idx="112">
                  <c:v>4.6529854134547204</c:v>
                </c:pt>
                <c:pt idx="113">
                  <c:v>4.6378621204635699</c:v>
                </c:pt>
                <c:pt idx="114">
                  <c:v>4.6222110194715098</c:v>
                </c:pt>
                <c:pt idx="115">
                  <c:v>4.6060372575960802</c:v>
                </c:pt>
                <c:pt idx="116">
                  <c:v>4.58934606868669</c:v>
                </c:pt>
                <c:pt idx="117">
                  <c:v>4.57214277572709</c:v>
                </c:pt>
                <c:pt idx="118">
                  <c:v>4.5544327930678596</c:v>
                </c:pt>
                <c:pt idx="119">
                  <c:v>4.5362216284993204</c:v>
                </c:pt>
                <c:pt idx="120">
                  <c:v>4.5175148851756202</c:v>
                </c:pt>
                <c:pt idx="121">
                  <c:v>4.4983182634009697</c:v>
                </c:pt>
                <c:pt idx="122">
                  <c:v>4.4786375622885997</c:v>
                </c:pt>
                <c:pt idx="123">
                  <c:v>4.4584786813038804</c:v>
                </c:pt>
                <c:pt idx="124">
                  <c:v>4.4378476217029004</c:v>
                </c:pt>
                <c:pt idx="125">
                  <c:v>4.4167504878782298</c:v>
                </c:pt>
                <c:pt idx="126">
                  <c:v>4.39519348862407</c:v>
                </c:pt>
                <c:pt idx="127">
                  <c:v>4.3731829383334997</c:v>
                </c:pt>
                <c:pt idx="128">
                  <c:v>4.3507252581412201</c:v>
                </c:pt>
                <c:pt idx="129">
                  <c:v>4.3278269770258904</c:v>
                </c:pt>
                <c:pt idx="130">
                  <c:v>4.3044947328870196</c:v>
                </c:pt>
                <c:pt idx="131">
                  <c:v>4.2807352736126596</c:v>
                </c:pt>
                <c:pt idx="132">
                  <c:v>4.25655545815526</c:v>
                </c:pt>
                <c:pt idx="133">
                  <c:v>4.23196225763449</c:v>
                </c:pt>
                <c:pt idx="134">
                  <c:v>4.2069627564876999</c:v>
                </c:pt>
                <c:pt idx="135">
                  <c:v>4.1815641536907897</c:v>
                </c:pt>
                <c:pt idx="136">
                  <c:v>4.15577376407429</c:v>
                </c:pt>
                <c:pt idx="137">
                  <c:v>4.1295990197627903</c:v>
                </c:pt>
                <c:pt idx="138">
                  <c:v>4.1030474717684804</c:v>
                </c:pt>
                <c:pt idx="139">
                  <c:v>4.0761267917739303</c:v>
                </c:pt>
                <c:pt idx="140">
                  <c:v>4.0488447741431797</c:v>
                </c:pt>
                <c:pt idx="141">
                  <c:v>4.0212093382057699</c:v>
                </c:pt>
                <c:pt idx="142">
                  <c:v>3.99322853086408</c:v>
                </c:pt>
                <c:pt idx="143">
                  <c:v>3.9649105295818101</c:v>
                </c:pt>
                <c:pt idx="144">
                  <c:v>3.93626364581938</c:v>
                </c:pt>
                <c:pt idx="145">
                  <c:v>3.9072963289923202</c:v>
                </c:pt>
                <c:pt idx="146">
                  <c:v>3.87801717103997</c:v>
                </c:pt>
                <c:pt idx="147">
                  <c:v>3.8484349117055898</c:v>
                </c:pt>
                <c:pt idx="148">
                  <c:v>3.8185584446455598</c:v>
                </c:pt>
                <c:pt idx="149">
                  <c:v>3.7883968245040802</c:v>
                </c:pt>
                <c:pt idx="150">
                  <c:v>3.7579592751131101</c:v>
                </c:pt>
                <c:pt idx="151">
                  <c:v>3.7272551990046598</c:v>
                </c:pt>
                <c:pt idx="152">
                  <c:v>3.69629418845498</c:v>
                </c:pt>
                <c:pt idx="153">
                  <c:v>3.6650860383196102</c:v>
                </c:pt>
                <c:pt idx="154">
                  <c:v>3.6336407609652799</c:v>
                </c:pt>
                <c:pt idx="155">
                  <c:v>3.60196860366112</c:v>
                </c:pt>
                <c:pt idx="156">
                  <c:v>3.57008006886038</c:v>
                </c:pt>
                <c:pt idx="157">
                  <c:v>3.5379859378860399</c:v>
                </c:pt>
                <c:pt idx="158">
                  <c:v>3.5056972986341299</c:v>
                </c:pt>
                <c:pt idx="159">
                  <c:v>3.4732255780300698</c:v>
                </c:pt>
                <c:pt idx="160">
                  <c:v>3.4405825801208398</c:v>
                </c:pt>
                <c:pt idx="161">
                  <c:v>3.4077805308656699</c:v>
                </c:pt>
                <c:pt idx="162">
                  <c:v>3.37483213090636</c:v>
                </c:pt>
                <c:pt idx="163">
                  <c:v>3.3417506178648702</c:v>
                </c:pt>
                <c:pt idx="164">
                  <c:v>3.3085498400386402</c:v>
                </c:pt>
                <c:pt idx="165">
                  <c:v>3.27524434375677</c:v>
                </c:pt>
                <c:pt idx="166">
                  <c:v>3.2418494771326398</c:v>
                </c:pt>
                <c:pt idx="167">
                  <c:v>3.2083815135161302</c:v>
                </c:pt>
                <c:pt idx="168">
                  <c:v>3.17485779861989</c:v>
                </c:pt>
                <c:pt idx="169">
                  <c:v>3.1412969260781098</c:v>
                </c:pt>
                <c:pt idx="170">
                  <c:v>3.1077189470856998</c:v>
                </c:pt>
                <c:pt idx="171">
                  <c:v>3.0741456207361302</c:v>
                </c:pt>
                <c:pt idx="172">
                  <c:v>3.0406007126576999</c:v>
                </c:pt>
                <c:pt idx="173">
                  <c:v>3.0071103504038601</c:v>
                </c:pt>
                <c:pt idx="174">
                  <c:v>2.9737034445208499</c:v>
                </c:pt>
                <c:pt idx="175">
                  <c:v>2.9404121838358201</c:v>
                </c:pt>
                <c:pt idx="176">
                  <c:v>2.90727261149984</c:v>
                </c:pt>
                <c:pt idx="177">
                  <c:v>2.8743252834146999</c:v>
                </c:pt>
                <c:pt idx="178">
                  <c:v>2.8416160008943399</c:v>
                </c:pt>
                <c:pt idx="179">
                  <c:v>2.8091965918504198</c:v>
                </c:pt>
                <c:pt idx="180">
                  <c:v>2.77712568548748</c:v>
                </c:pt>
                <c:pt idx="181">
                  <c:v>2.74546937976225</c:v>
                </c:pt>
                <c:pt idx="182">
                  <c:v>2.7143016346755502</c:v>
                </c:pt>
                <c:pt idx="183">
                  <c:v>2.6837041379467999</c:v>
                </c:pt>
                <c:pt idx="184">
                  <c:v>2.6537652938343599</c:v>
                </c:pt>
                <c:pt idx="185">
                  <c:v>2.6245779129982898</c:v>
                </c:pt>
                <c:pt idx="186">
                  <c:v>2.5962351941461201</c:v>
                </c:pt>
                <c:pt idx="187">
                  <c:v>2.5688247762871002</c:v>
                </c:pt>
                <c:pt idx="188">
                  <c:v>2.5424210817202999</c:v>
                </c:pt>
                <c:pt idx="189">
                  <c:v>2.5170768458323001</c:v>
                </c:pt>
                <c:pt idx="190">
                  <c:v>2.4928154307730499</c:v>
                </c:pt>
                <c:pt idx="191">
                  <c:v>2.46962585282518</c:v>
                </c:pt>
                <c:pt idx="192">
                  <c:v>2.4474620549661501</c:v>
                </c:pt>
                <c:pt idx="193">
                  <c:v>2.4262468269950999</c:v>
                </c:pt>
                <c:pt idx="194">
                  <c:v>2.4058794065918199</c:v>
                </c:pt>
                <c:pt idx="195">
                  <c:v>2.3862448666215901</c:v>
                </c:pt>
                <c:pt idx="196">
                  <c:v>2.3672232840718399</c:v>
                </c:pt>
                <c:pt idx="197">
                  <c:v>2.3486972568865498</c:v>
                </c:pt>
                <c:pt idx="198">
                  <c:v>2.33055715067036</c:v>
                </c:pt>
                <c:pt idx="199">
                  <c:v>2.3127041327399001</c:v>
                </c:pt>
                <c:pt idx="200">
                  <c:v>2.2950514272407401</c:v>
                </c:pt>
                <c:pt idx="201">
                  <c:v>2.2775243327393202</c:v>
                </c:pt>
                <c:pt idx="202">
                  <c:v>2.2600594892658501</c:v>
                </c:pt>
                <c:pt idx="203">
                  <c:v>2.2426037635754899</c:v>
                </c:pt>
                <c:pt idx="204">
                  <c:v>2.22511300000488</c:v>
                </c:pt>
                <c:pt idx="205">
                  <c:v>2.2075507860769101</c:v>
                </c:pt>
                <c:pt idx="206">
                  <c:v>2.1898873124373899</c:v>
                </c:pt>
                <c:pt idx="207">
                  <c:v>2.1720983618857099</c:v>
                </c:pt>
                <c:pt idx="208">
                  <c:v>2.1541644356773801</c:v>
                </c:pt>
                <c:pt idx="209">
                  <c:v>2.13607001089103</c:v>
                </c:pt>
                <c:pt idx="210">
                  <c:v>2.1178029158618599</c:v>
                </c:pt>
                <c:pt idx="211">
                  <c:v>2.0993538083275598</c:v>
                </c:pt>
                <c:pt idx="212">
                  <c:v>2.0807157409874102</c:v>
                </c:pt>
                <c:pt idx="213">
                  <c:v>2.0618838004129199</c:v>
                </c:pt>
                <c:pt idx="214">
                  <c:v>2.04285480696123</c:v>
                </c:pt>
                <c:pt idx="215">
                  <c:v>2.0236270651439101</c:v>
                </c:pt>
                <c:pt idx="216">
                  <c:v>2.00420015560081</c:v>
                </c:pt>
                <c:pt idx="217">
                  <c:v>1.9845747613362801</c:v>
                </c:pt>
                <c:pt idx="218">
                  <c:v>1.96475252216969</c:v>
                </c:pt>
                <c:pt idx="219">
                  <c:v>1.9447359124402901</c:v>
                </c:pt>
                <c:pt idx="220">
                  <c:v>1.92452813790795</c:v>
                </c:pt>
                <c:pt idx="221">
                  <c:v>1.90413304853205</c:v>
                </c:pt>
                <c:pt idx="222">
                  <c:v>1.88355506441589</c:v>
                </c:pt>
                <c:pt idx="223">
                  <c:v>1.86279911269626</c:v>
                </c:pt>
                <c:pt idx="224">
                  <c:v>1.84187057355845</c:v>
                </c:pt>
                <c:pt idx="225">
                  <c:v>1.8207752338819101</c:v>
                </c:pt>
                <c:pt idx="226">
                  <c:v>1.7995192472864301</c:v>
                </c:pt>
                <c:pt idx="227">
                  <c:v>1.7781090995634801</c:v>
                </c:pt>
                <c:pt idx="228">
                  <c:v>1.7565515786530701</c:v>
                </c:pt>
                <c:pt idx="229">
                  <c:v>1.73485374846914</c:v>
                </c:pt>
                <c:pt idx="230">
                  <c:v>1.7130229259942</c:v>
                </c:pt>
                <c:pt idx="231">
                  <c:v>1.6910666611596501</c:v>
                </c:pt>
                <c:pt idx="232">
                  <c:v>1.66899271910751</c:v>
                </c:pt>
                <c:pt idx="233">
                  <c:v>1.6468090644944799</c:v>
                </c:pt>
                <c:pt idx="234">
                  <c:v>1.6245238475530499</c:v>
                </c:pt>
                <c:pt idx="235">
                  <c:v>1.60214539166939</c:v>
                </c:pt>
                <c:pt idx="236">
                  <c:v>1.57968218227468</c:v>
                </c:pt>
                <c:pt idx="237">
                  <c:v>1.5571428568778001</c:v>
                </c:pt>
                <c:pt idx="238">
                  <c:v>1.5345361960930901</c:v>
                </c:pt>
                <c:pt idx="239">
                  <c:v>1.5118711155387901</c:v>
                </c:pt>
                <c:pt idx="240">
                  <c:v>1.4891566585000899</c:v>
                </c:pt>
                <c:pt idx="241">
                  <c:v>1.46640198926607</c:v>
                </c:pt>
                <c:pt idx="242">
                  <c:v>1.4436163870629799</c:v>
                </c:pt>
                <c:pt idx="243">
                  <c:v>1.42080924051738</c:v>
                </c:pt>
                <c:pt idx="244">
                  <c:v>1.3979900425920799</c:v>
                </c:pt>
                <c:pt idx="245">
                  <c:v>1.3751683859459001</c:v>
                </c:pt>
                <c:pt idx="246">
                  <c:v>1.35235395867502</c:v>
                </c:pt>
                <c:pt idx="247">
                  <c:v>1.32955654039981</c:v>
                </c:pt>
                <c:pt idx="248">
                  <c:v>1.30678599866598</c:v>
                </c:pt>
                <c:pt idx="249">
                  <c:v>1.2840522856331</c:v>
                </c:pt>
                <c:pt idx="250">
                  <c:v>1.2613654350277499</c:v>
                </c:pt>
                <c:pt idx="251">
                  <c:v>1.23873555934136</c:v>
                </c:pt>
                <c:pt idx="252">
                  <c:v>1.2161728472560001</c:v>
                </c:pt>
                <c:pt idx="253">
                  <c:v>1.19368756128364</c:v>
                </c:pt>
                <c:pt idx="254">
                  <c:v>1.17129003560673</c:v>
                </c:pt>
                <c:pt idx="255">
                  <c:v>1.14899067410977</c:v>
                </c:pt>
                <c:pt idx="256">
                  <c:v>1.1267999485931699</c:v>
                </c:pt>
                <c:pt idx="257">
                  <c:v>1.1047283971622901</c:v>
                </c:pt>
                <c:pt idx="258">
                  <c:v>1.0827866227857701</c:v>
                </c:pt>
                <c:pt idx="259">
                  <c:v>1.0609852920184299</c:v>
                </c:pt>
                <c:pt idx="260">
                  <c:v>1.0393351338849799</c:v>
                </c:pt>
                <c:pt idx="261">
                  <c:v>1.0178469389218701</c:v>
                </c:pt>
                <c:pt idx="262">
                  <c:v>0.99653155837517304</c:v>
                </c:pt>
                <c:pt idx="263">
                  <c:v>0.97539990355337003</c:v>
                </c:pt>
                <c:pt idx="264">
                  <c:v>0.954462945334275</c:v>
                </c:pt>
                <c:pt idx="265">
                  <c:v>0.93373171382622</c:v>
                </c:pt>
                <c:pt idx="266">
                  <c:v>0.913217298183858</c:v>
                </c:pt>
                <c:pt idx="267">
                  <c:v>0.89293084657960298</c:v>
                </c:pt>
                <c:pt idx="268">
                  <c:v>0.87288356633198505</c:v>
                </c:pt>
                <c:pt idx="269">
                  <c:v>0.85308672419266196</c:v>
                </c:pt>
                <c:pt idx="270">
                  <c:v>0.83355164679409099</c:v>
                </c:pt>
                <c:pt idx="271">
                  <c:v>0.81428972126010601</c:v>
                </c:pt>
                <c:pt idx="272">
                  <c:v>0.79531239598195003</c:v>
                </c:pt>
                <c:pt idx="273">
                  <c:v>0.77663118156238897</c:v>
                </c:pt>
                <c:pt idx="274">
                  <c:v>0.75825765193078198</c:v>
                </c:pt>
                <c:pt idx="275">
                  <c:v>0.74020344563196305</c:v>
                </c:pt>
                <c:pt idx="276">
                  <c:v>0.72248026729191905</c:v>
                </c:pt>
                <c:pt idx="277">
                  <c:v>0.70509988926322997</c:v>
                </c:pt>
                <c:pt idx="278">
                  <c:v>0.68807415345309098</c:v>
                </c:pt>
                <c:pt idx="279">
                  <c:v>0.67141497333681699</c:v>
                </c:pt>
                <c:pt idx="280">
                  <c:v>0.65513433615929795</c:v>
                </c:pt>
                <c:pt idx="281">
                  <c:v>0.63924430532685295</c:v>
                </c:pt>
                <c:pt idx="282">
                  <c:v>0.62375702299147595</c:v>
                </c:pt>
                <c:pt idx="283">
                  <c:v>0.60868471282912495</c:v>
                </c:pt>
                <c:pt idx="284">
                  <c:v>0.59403968301315402</c:v>
                </c:pt>
                <c:pt idx="285">
                  <c:v>0.57983432938345603</c:v>
                </c:pt>
                <c:pt idx="286">
                  <c:v>0.566081138811104</c:v>
                </c:pt>
                <c:pt idx="287">
                  <c:v>0.55279269275750298</c:v>
                </c:pt>
                <c:pt idx="288">
                  <c:v>0.53998167102599703</c:v>
                </c:pt>
                <c:pt idx="289">
                  <c:v>0.52766085570282495</c:v>
                </c:pt>
                <c:pt idx="290">
                  <c:v>0.51584313528294401</c:v>
                </c:pt>
                <c:pt idx="291">
                  <c:v>0.50454150897473604</c:v>
                </c:pt>
                <c:pt idx="292">
                  <c:v>0.49376909117590301</c:v>
                </c:pt>
                <c:pt idx="293">
                  <c:v>0.48353911611086098</c:v>
                </c:pt>
                <c:pt idx="294">
                  <c:v>0.47386494261774098</c:v>
                </c:pt>
                <c:pt idx="295">
                  <c:v>0.46476005907050999</c:v>
                </c:pt>
                <c:pt idx="296">
                  <c:v>0.45623808841893299</c:v>
                </c:pt>
                <c:pt idx="297">
                  <c:v>0.44831279332583401</c:v>
                </c:pt>
                <c:pt idx="298">
                  <c:v>0.44099808137746599</c:v>
                </c:pt>
                <c:pt idx="299">
                  <c:v>0.43430801033883099</c:v>
                </c:pt>
                <c:pt idx="300">
                  <c:v>0.42825679342108802</c:v>
                </c:pt>
                <c:pt idx="301">
                  <c:v>0.42285880452330998</c:v>
                </c:pt>
                <c:pt idx="302">
                  <c:v>0.41812858340500603</c:v>
                </c:pt>
                <c:pt idx="303">
                  <c:v>0.414080840739666</c:v>
                </c:pt>
                <c:pt idx="304">
                  <c:v>0.41073046299257199</c:v>
                </c:pt>
                <c:pt idx="305">
                  <c:v>0.40809251705837801</c:v>
                </c:pt>
                <c:pt idx="306">
                  <c:v>0.406182254585504</c:v>
                </c:pt>
                <c:pt idx="307">
                  <c:v>0.40501511590490802</c:v>
                </c:pt>
                <c:pt idx="308">
                  <c:v>0.40460673347059301</c:v>
                </c:pt>
                <c:pt idx="309">
                  <c:v>0.404972934707787</c:v>
                </c:pt>
                <c:pt idx="310">
                  <c:v>0.40612974415250402</c:v>
                </c:pt>
                <c:pt idx="311">
                  <c:v>0.40809338475257001</c:v>
                </c:pt>
                <c:pt idx="312">
                  <c:v>0.41088027818574802</c:v>
                </c:pt>
                <c:pt idx="313">
                  <c:v>0.41450704403463001</c:v>
                </c:pt>
                <c:pt idx="314">
                  <c:v>0.41899049764100299</c:v>
                </c:pt>
                <c:pt idx="315">
                  <c:v>0.42434764644405298</c:v>
                </c:pt>
                <c:pt idx="316">
                  <c:v>0.43059568458716901</c:v>
                </c:pt>
                <c:pt idx="317">
                  <c:v>0.43775198555748202</c:v>
                </c:pt>
                <c:pt idx="318">
                  <c:v>0.44583409260016499</c:v>
                </c:pt>
                <c:pt idx="319">
                  <c:v>0.45485970662666902</c:v>
                </c:pt>
                <c:pt idx="320">
                  <c:v>0.46484667131206597</c:v>
                </c:pt>
                <c:pt idx="321">
                  <c:v>0.47581295505211801</c:v>
                </c:pt>
                <c:pt idx="322">
                  <c:v>0.48777662942552402</c:v>
                </c:pt>
                <c:pt idx="323">
                  <c:v>0.50075584378166604</c:v>
                </c:pt>
                <c:pt idx="324">
                  <c:v>0.51476879554927302</c:v>
                </c:pt>
                <c:pt idx="325">
                  <c:v>0.52983369583739404</c:v>
                </c:pt>
                <c:pt idx="326">
                  <c:v>0.54596872987760003</c:v>
                </c:pt>
                <c:pt idx="327">
                  <c:v>0.56319201183608303</c:v>
                </c:pt>
                <c:pt idx="328">
                  <c:v>0.58152153350741398</c:v>
                </c:pt>
                <c:pt idx="329">
                  <c:v>0.60097510638893803</c:v>
                </c:pt>
                <c:pt idx="330">
                  <c:v>0.62157029662784502</c:v>
                </c:pt>
                <c:pt idx="331">
                  <c:v>0.64332435233276997</c:v>
                </c:pt>
                <c:pt idx="332">
                  <c:v>0.66625412275039297</c:v>
                </c:pt>
                <c:pt idx="333">
                  <c:v>0.69037596882649999</c:v>
                </c:pt>
                <c:pt idx="334">
                  <c:v>0.71570566470232999</c:v>
                </c:pt>
                <c:pt idx="335">
                  <c:v>0.74225828974299402</c:v>
                </c:pt>
                <c:pt idx="336">
                  <c:v>0.77004811075734603</c:v>
                </c:pt>
                <c:pt idx="337">
                  <c:v>0.79908845415045704</c:v>
                </c:pt>
                <c:pt idx="338">
                  <c:v>0.82939156785290302</c:v>
                </c:pt>
                <c:pt idx="339">
                  <c:v>0.86096847299758295</c:v>
                </c:pt>
                <c:pt idx="340">
                  <c:v>0.89382880546719801</c:v>
                </c:pt>
                <c:pt idx="341">
                  <c:v>0.92798064761479504</c:v>
                </c:pt>
                <c:pt idx="342">
                  <c:v>0.96343035066785798</c:v>
                </c:pt>
                <c:pt idx="343">
                  <c:v>1.0001823485632599</c:v>
                </c:pt>
                <c:pt idx="344">
                  <c:v>1.03823896422613</c:v>
                </c:pt>
                <c:pt idx="345">
                  <c:v>1.07760020959828</c:v>
                </c:pt>
                <c:pt idx="346">
                  <c:v>1.1182635810394099</c:v>
                </c:pt>
                <c:pt idx="347">
                  <c:v>1.1602238520614501</c:v>
                </c:pt>
                <c:pt idx="348">
                  <c:v>1.20347286570837</c:v>
                </c:pt>
                <c:pt idx="349">
                  <c:v>1.24799932925144</c:v>
                </c:pt>
                <c:pt idx="350">
                  <c:v>1.2937886142246899</c:v>
                </c:pt>
                <c:pt idx="351">
                  <c:v>1.3408225651639101</c:v>
                </c:pt>
                <c:pt idx="352">
                  <c:v>1.3890793207226799</c:v>
                </c:pt>
                <c:pt idx="353">
                  <c:v>1.4385331511042501</c:v>
                </c:pt>
                <c:pt idx="354">
                  <c:v>1.4891543159524101</c:v>
                </c:pt>
                <c:pt idx="355">
                  <c:v>1.5409089469705599</c:v>
                </c:pt>
                <c:pt idx="356">
                  <c:v>1.5937589595689301</c:v>
                </c:pt>
                <c:pt idx="357">
                  <c:v>1.64766199775883</c:v>
                </c:pt>
                <c:pt idx="358">
                  <c:v>1.7025714163061301</c:v>
                </c:pt>
                <c:pt idx="359">
                  <c:v>1.75843630381275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C05-4FA4-846A-393364B96395}"/>
            </c:ext>
          </c:extLst>
        </c:ser>
        <c:ser>
          <c:idx val="6"/>
          <c:order val="6"/>
          <c:tx>
            <c:v>Label 2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0A2CC675-C61A-4D89-A51B-AE16B2A81B1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FC05-4FA4-846A-393364B963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'4Bar'!$C$40</c:f>
              <c:numCache>
                <c:formatCode>General</c:formatCode>
                <c:ptCount val="1"/>
                <c:pt idx="0">
                  <c:v>0.83632643249945848</c:v>
                </c:pt>
              </c:numCache>
            </c:numRef>
          </c:xVal>
          <c:yVal>
            <c:numRef>
              <c:f>'4Bar'!$D$40</c:f>
              <c:numCache>
                <c:formatCode>General</c:formatCode>
                <c:ptCount val="1"/>
                <c:pt idx="0">
                  <c:v>0.30439792755984518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'4Bar'!$B$13</c15:f>
                <c15:dlblRangeCache>
                  <c:ptCount val="1"/>
                  <c:pt idx="0">
                    <c:v>Link 2, R₂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FC05-4FA4-846A-393364B96395}"/>
            </c:ext>
          </c:extLst>
        </c:ser>
        <c:ser>
          <c:idx val="7"/>
          <c:order val="7"/>
          <c:tx>
            <c:v>Label 3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E604E0A1-9C0E-4A46-982B-234EF24152A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FC05-4FA4-846A-393364B963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'4Bar'!$C$46</c:f>
              <c:numCache>
                <c:formatCode>General</c:formatCode>
                <c:ptCount val="1"/>
                <c:pt idx="0">
                  <c:v>1.9594840522289325</c:v>
                </c:pt>
              </c:numCache>
            </c:numRef>
          </c:xVal>
          <c:yVal>
            <c:numRef>
              <c:f>'4Bar'!$D$46</c:f>
              <c:numCache>
                <c:formatCode>General</c:formatCode>
                <c:ptCount val="1"/>
                <c:pt idx="0">
                  <c:v>1.9382046974372895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'4Bar'!$B$14</c15:f>
                <c15:dlblRangeCache>
                  <c:ptCount val="1"/>
                  <c:pt idx="0">
                    <c:v>Link 3, R₃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FC05-4FA4-846A-393364B96395}"/>
            </c:ext>
          </c:extLst>
        </c:ser>
        <c:ser>
          <c:idx val="8"/>
          <c:order val="8"/>
          <c:tx>
            <c:v>Label 4</c:v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FC05-4FA4-846A-393364B96395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bg1">
                            <a:lumMod val="7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D93B36C-AEE4-461C-8E9F-BE4B912953D7}" type="CELLRANGE">
                      <a:rPr lang="en-US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pPr>
                        <a:defRPr b="1">
                          <a:solidFill>
                            <a:schemeClr val="bg1">
                              <a:lumMod val="75000"/>
                            </a:schemeClr>
                          </a:solidFill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FC05-4FA4-846A-393364B963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'4Bar'!$C$50</c:f>
              <c:numCache>
                <c:formatCode>General</c:formatCode>
                <c:ptCount val="1"/>
                <c:pt idx="0">
                  <c:v>3.0927731257538902</c:v>
                </c:pt>
              </c:numCache>
            </c:numRef>
          </c:xVal>
          <c:yVal>
            <c:numRef>
              <c:f>'4Bar'!$D$50</c:f>
              <c:numCache>
                <c:formatCode>General</c:formatCode>
                <c:ptCount val="1"/>
                <c:pt idx="0">
                  <c:v>1.9811031252113032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'4Bar'!$B$15</c15:f>
                <c15:dlblRangeCache>
                  <c:ptCount val="1"/>
                  <c:pt idx="0">
                    <c:v>Link 4, R₄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FC05-4FA4-846A-393364B96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1580527"/>
        <c:axId val="571582447"/>
      </c:scatterChart>
      <c:valAx>
        <c:axId val="571580527"/>
        <c:scaling>
          <c:orientation val="minMax"/>
          <c:max val="5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1582447"/>
        <c:crosses val="autoZero"/>
        <c:crossBetween val="midCat"/>
        <c:majorUnit val="1"/>
      </c:valAx>
      <c:valAx>
        <c:axId val="571582447"/>
        <c:scaling>
          <c:orientation val="minMax"/>
          <c:max val="5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1580527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croll" dx="22" fmlaLink="$C$5" horiz="1" max="720" page="10" val="20"/>
</file>

<file path=xl/ctrlProps/ctrlProp2.xml><?xml version="1.0" encoding="utf-8"?>
<formControlPr xmlns="http://schemas.microsoft.com/office/spreadsheetml/2009/9/main" objectType="Scroll" dx="22" fmlaLink="$H$13" horiz="1" max="100" page="10" val="78"/>
</file>

<file path=xl/ctrlProps/ctrlProp3.xml><?xml version="1.0" encoding="utf-8"?>
<formControlPr xmlns="http://schemas.microsoft.com/office/spreadsheetml/2009/9/main" objectType="Scroll" dx="22" fmlaLink="$H$14" horiz="1" max="100" page="10" val="43"/>
</file>

<file path=xl/ctrlProps/ctrlProp4.xml><?xml version="1.0" encoding="utf-8"?>
<formControlPr xmlns="http://schemas.microsoft.com/office/spreadsheetml/2009/9/main" objectType="Scroll" dx="22" fmlaLink="$H$15" horiz="1" max="100" page="10" val="52"/>
</file>

<file path=xl/ctrlProps/ctrlProp5.xml><?xml version="1.0" encoding="utf-8"?>
<formControlPr xmlns="http://schemas.microsoft.com/office/spreadsheetml/2009/9/main" objectType="Scroll" dx="22" fmlaLink="$H$16" horiz="1" max="100" page="10" val="52"/>
</file>

<file path=xl/ctrlProps/ctrlProp6.xml><?xml version="1.0" encoding="utf-8"?>
<formControlPr xmlns="http://schemas.microsoft.com/office/spreadsheetml/2009/9/main" objectType="Scroll" dx="22" fmlaLink="$H$17" horiz="1" max="100" page="10" val="78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413655</xdr:colOff>
      <xdr:row>27</xdr:row>
      <xdr:rowOff>114296</xdr:rowOff>
    </xdr:from>
    <xdr:to>
      <xdr:col>9</xdr:col>
      <xdr:colOff>122464</xdr:colOff>
      <xdr:row>32</xdr:row>
      <xdr:rowOff>95248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A6F644F9-936C-E0A2-71EA-7C7FE45ED7D1}"/>
            </a:ext>
          </a:extLst>
        </xdr:cNvPr>
        <xdr:cNvGrpSpPr/>
      </xdr:nvGrpSpPr>
      <xdr:grpSpPr>
        <a:xfrm>
          <a:off x="4890405" y="4883600"/>
          <a:ext cx="933452" cy="933452"/>
          <a:chOff x="5951762" y="2019298"/>
          <a:chExt cx="933452" cy="933452"/>
        </a:xfrm>
      </xdr:grpSpPr>
      <xdr:sp macro="" textlink="">
        <xdr:nvSpPr>
          <xdr:cNvPr id="2" name="Flowchart: Delay 1">
            <a:extLst>
              <a:ext uri="{FF2B5EF4-FFF2-40B4-BE49-F238E27FC236}">
                <a16:creationId xmlns:a16="http://schemas.microsoft.com/office/drawing/2014/main" id="{AE37AE70-6B46-4483-6CD9-DDB2B16B169C}"/>
              </a:ext>
            </a:extLst>
          </xdr:cNvPr>
          <xdr:cNvSpPr/>
        </xdr:nvSpPr>
        <xdr:spPr>
          <a:xfrm rot="16200000">
            <a:off x="6238875" y="2305050"/>
            <a:ext cx="361950" cy="361950"/>
          </a:xfrm>
          <a:prstGeom prst="flowChartDelay">
            <a:avLst/>
          </a:prstGeom>
          <a:noFill/>
          <a:ln w="1905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cxnSp macro="">
        <xdr:nvCxnSpPr>
          <xdr:cNvPr id="4" name="Straight Connector 3">
            <a:extLst>
              <a:ext uri="{FF2B5EF4-FFF2-40B4-BE49-F238E27FC236}">
                <a16:creationId xmlns:a16="http://schemas.microsoft.com/office/drawing/2014/main" id="{A598B42D-4E95-75CE-25EC-043674117903}"/>
              </a:ext>
            </a:extLst>
          </xdr:cNvPr>
          <xdr:cNvCxnSpPr/>
        </xdr:nvCxnSpPr>
        <xdr:spPr>
          <a:xfrm>
            <a:off x="6068786" y="2657475"/>
            <a:ext cx="727982" cy="0"/>
          </a:xfrm>
          <a:prstGeom prst="line">
            <a:avLst/>
          </a:prstGeom>
          <a:ln w="38100">
            <a:solidFill>
              <a:schemeClr val="tx1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5" name="Straight Connector 4">
            <a:extLst>
              <a:ext uri="{FF2B5EF4-FFF2-40B4-BE49-F238E27FC236}">
                <a16:creationId xmlns:a16="http://schemas.microsoft.com/office/drawing/2014/main" id="{91674FB1-BFAB-44FF-9971-AF179C1C568E}"/>
              </a:ext>
            </a:extLst>
          </xdr:cNvPr>
          <xdr:cNvCxnSpPr/>
        </xdr:nvCxnSpPr>
        <xdr:spPr>
          <a:xfrm flipV="1">
            <a:off x="6128656" y="2657475"/>
            <a:ext cx="142875" cy="14287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7" name="Straight Connector 6">
            <a:extLst>
              <a:ext uri="{FF2B5EF4-FFF2-40B4-BE49-F238E27FC236}">
                <a16:creationId xmlns:a16="http://schemas.microsoft.com/office/drawing/2014/main" id="{321B7A2E-E84C-49B7-A1FC-5BD75B8FB994}"/>
              </a:ext>
            </a:extLst>
          </xdr:cNvPr>
          <xdr:cNvCxnSpPr/>
        </xdr:nvCxnSpPr>
        <xdr:spPr>
          <a:xfrm flipV="1">
            <a:off x="6464413" y="2657475"/>
            <a:ext cx="142875" cy="14287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8" name="Straight Connector 7">
            <a:extLst>
              <a:ext uri="{FF2B5EF4-FFF2-40B4-BE49-F238E27FC236}">
                <a16:creationId xmlns:a16="http://schemas.microsoft.com/office/drawing/2014/main" id="{89251DDE-AE7D-4FD8-902C-8E86887E42D2}"/>
              </a:ext>
            </a:extLst>
          </xdr:cNvPr>
          <xdr:cNvCxnSpPr/>
        </xdr:nvCxnSpPr>
        <xdr:spPr>
          <a:xfrm flipV="1">
            <a:off x="6240575" y="2657475"/>
            <a:ext cx="142875" cy="14287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9" name="Straight Connector 8">
            <a:extLst>
              <a:ext uri="{FF2B5EF4-FFF2-40B4-BE49-F238E27FC236}">
                <a16:creationId xmlns:a16="http://schemas.microsoft.com/office/drawing/2014/main" id="{6635EB7E-067B-44D6-BBAE-2C13B91DFAF9}"/>
              </a:ext>
            </a:extLst>
          </xdr:cNvPr>
          <xdr:cNvCxnSpPr/>
        </xdr:nvCxnSpPr>
        <xdr:spPr>
          <a:xfrm flipV="1">
            <a:off x="6352494" y="2657475"/>
            <a:ext cx="142875" cy="14287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10" name="Straight Connector 9">
            <a:extLst>
              <a:ext uri="{FF2B5EF4-FFF2-40B4-BE49-F238E27FC236}">
                <a16:creationId xmlns:a16="http://schemas.microsoft.com/office/drawing/2014/main" id="{078EA3D1-4235-4B7B-8117-181F2BED07AC}"/>
              </a:ext>
            </a:extLst>
          </xdr:cNvPr>
          <xdr:cNvCxnSpPr/>
        </xdr:nvCxnSpPr>
        <xdr:spPr>
          <a:xfrm flipV="1">
            <a:off x="6576331" y="2667000"/>
            <a:ext cx="145597" cy="14287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16" name="Oval 15">
            <a:extLst>
              <a:ext uri="{FF2B5EF4-FFF2-40B4-BE49-F238E27FC236}">
                <a16:creationId xmlns:a16="http://schemas.microsoft.com/office/drawing/2014/main" id="{EF2E4D68-FEE2-FE35-B0E8-2525FC210EFA}"/>
              </a:ext>
            </a:extLst>
          </xdr:cNvPr>
          <xdr:cNvSpPr/>
        </xdr:nvSpPr>
        <xdr:spPr>
          <a:xfrm>
            <a:off x="6347731" y="2408464"/>
            <a:ext cx="149678" cy="149678"/>
          </a:xfrm>
          <a:prstGeom prst="ellipse">
            <a:avLst/>
          </a:prstGeom>
          <a:ln w="1905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8" name="Oval 17">
            <a:extLst>
              <a:ext uri="{FF2B5EF4-FFF2-40B4-BE49-F238E27FC236}">
                <a16:creationId xmlns:a16="http://schemas.microsoft.com/office/drawing/2014/main" id="{6FA4B6F1-E579-41D9-AE9D-5E736A17B479}"/>
              </a:ext>
            </a:extLst>
          </xdr:cNvPr>
          <xdr:cNvSpPr/>
        </xdr:nvSpPr>
        <xdr:spPr>
          <a:xfrm>
            <a:off x="5951762" y="2019298"/>
            <a:ext cx="933452" cy="933452"/>
          </a:xfrm>
          <a:prstGeom prst="ellipse">
            <a:avLst/>
          </a:prstGeom>
          <a:noFill/>
          <a:ln w="1905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4</xdr:row>
          <xdr:rowOff>9525</xdr:rowOff>
        </xdr:from>
        <xdr:to>
          <xdr:col>9</xdr:col>
          <xdr:colOff>466725</xdr:colOff>
          <xdr:row>5</xdr:row>
          <xdr:rowOff>47625</xdr:rowOff>
        </xdr:to>
        <xdr:sp macro="" textlink="">
          <xdr:nvSpPr>
            <xdr:cNvPr id="1026" name="Scroll Ba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12</xdr:row>
          <xdr:rowOff>0</xdr:rowOff>
        </xdr:from>
        <xdr:to>
          <xdr:col>11</xdr:col>
          <xdr:colOff>9525</xdr:colOff>
          <xdr:row>13</xdr:row>
          <xdr:rowOff>0</xdr:rowOff>
        </xdr:to>
        <xdr:sp macro="" textlink="">
          <xdr:nvSpPr>
            <xdr:cNvPr id="1052" name="Scroll Bar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13</xdr:row>
          <xdr:rowOff>0</xdr:rowOff>
        </xdr:from>
        <xdr:to>
          <xdr:col>11</xdr:col>
          <xdr:colOff>9525</xdr:colOff>
          <xdr:row>14</xdr:row>
          <xdr:rowOff>0</xdr:rowOff>
        </xdr:to>
        <xdr:sp macro="" textlink="">
          <xdr:nvSpPr>
            <xdr:cNvPr id="1053" name="Scroll Bar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14</xdr:row>
          <xdr:rowOff>0</xdr:rowOff>
        </xdr:from>
        <xdr:to>
          <xdr:col>11</xdr:col>
          <xdr:colOff>9525</xdr:colOff>
          <xdr:row>15</xdr:row>
          <xdr:rowOff>0</xdr:rowOff>
        </xdr:to>
        <xdr:sp macro="" textlink="">
          <xdr:nvSpPr>
            <xdr:cNvPr id="1054" name="Scroll Bar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15</xdr:row>
          <xdr:rowOff>0</xdr:rowOff>
        </xdr:from>
        <xdr:to>
          <xdr:col>11</xdr:col>
          <xdr:colOff>9525</xdr:colOff>
          <xdr:row>16</xdr:row>
          <xdr:rowOff>0</xdr:rowOff>
        </xdr:to>
        <xdr:sp macro="" textlink="">
          <xdr:nvSpPr>
            <xdr:cNvPr id="1055" name="Scroll Bar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16</xdr:row>
          <xdr:rowOff>0</xdr:rowOff>
        </xdr:from>
        <xdr:to>
          <xdr:col>11</xdr:col>
          <xdr:colOff>9525</xdr:colOff>
          <xdr:row>16</xdr:row>
          <xdr:rowOff>190500</xdr:rowOff>
        </xdr:to>
        <xdr:sp macro="" textlink="">
          <xdr:nvSpPr>
            <xdr:cNvPr id="1056" name="Scroll Bar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5</xdr:col>
      <xdr:colOff>0</xdr:colOff>
      <xdr:row>18</xdr:row>
      <xdr:rowOff>0</xdr:rowOff>
    </xdr:from>
    <xdr:to>
      <xdr:col>11</xdr:col>
      <xdr:colOff>1047747</xdr:colOff>
      <xdr:row>42</xdr:row>
      <xdr:rowOff>88447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4DE760D2-825E-60FB-1868-D447D1A4D5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20411</xdr:colOff>
      <xdr:row>9</xdr:row>
      <xdr:rowOff>61233</xdr:rowOff>
    </xdr:from>
    <xdr:to>
      <xdr:col>13</xdr:col>
      <xdr:colOff>1102179</xdr:colOff>
      <xdr:row>15</xdr:row>
      <xdr:rowOff>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80DAEB4-42D4-2AFB-02B7-4299B1D19174}"/>
            </a:ext>
          </a:extLst>
        </xdr:cNvPr>
        <xdr:cNvSpPr/>
      </xdr:nvSpPr>
      <xdr:spPr>
        <a:xfrm>
          <a:off x="7558768" y="1469572"/>
          <a:ext cx="1081768" cy="1081768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800">
              <a:solidFill>
                <a:sysClr val="windowText" lastClr="000000"/>
              </a:solidFill>
            </a:rPr>
            <a:t>Stretch this square using Shift+Drag and overlay on the chart gridlines to adjust chart for ∆X = ∆Y 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V42 Student Planner">
      <a:dk1>
        <a:sysClr val="windowText" lastClr="000000"/>
      </a:dk1>
      <a:lt1>
        <a:sysClr val="window" lastClr="FFFFFF"/>
      </a:lt1>
      <a:dk2>
        <a:srgbClr val="2A5181"/>
      </a:dk2>
      <a:lt2>
        <a:srgbClr val="EEE9E2"/>
      </a:lt2>
      <a:accent1>
        <a:srgbClr val="4A81C4"/>
      </a:accent1>
      <a:accent2>
        <a:srgbClr val="704AC4"/>
      </a:accent2>
      <a:accent3>
        <a:srgbClr val="9BC44A"/>
      </a:accent3>
      <a:accent4>
        <a:srgbClr val="C44D4A"/>
      </a:accent4>
      <a:accent5>
        <a:srgbClr val="4AAAC4"/>
      </a:accent5>
      <a:accent6>
        <a:srgbClr val="C4814A"/>
      </a:accent6>
      <a:hlink>
        <a:srgbClr val="5286C6"/>
      </a:hlink>
      <a:folHlink>
        <a:srgbClr val="7F7F7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hyperlink" Target="https://www.vertex42.com/edu/four-bar-linkage.html" TargetMode="Externa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418"/>
  <sheetViews>
    <sheetView showGridLines="0" tabSelected="1" zoomScale="140" zoomScaleNormal="140" workbookViewId="0"/>
  </sheetViews>
  <sheetFormatPr defaultRowHeight="15" x14ac:dyDescent="0.25"/>
  <cols>
    <col min="1" max="1" width="4.7109375" customWidth="1"/>
    <col min="2" max="2" width="16.5703125" customWidth="1"/>
    <col min="11" max="11" width="9.140625" customWidth="1"/>
    <col min="12" max="12" width="16.140625" customWidth="1"/>
    <col min="13" max="13" width="2.42578125" customWidth="1"/>
    <col min="14" max="14" width="19.140625" customWidth="1"/>
  </cols>
  <sheetData>
    <row r="1" spans="1:14" ht="21" x14ac:dyDescent="0.35">
      <c r="A1" s="31" t="s">
        <v>54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8" t="e" vm="1">
        <v>#VALUE!</v>
      </c>
    </row>
    <row r="2" spans="1:14" x14ac:dyDescent="0.25">
      <c r="A2" s="32" t="s">
        <v>55</v>
      </c>
      <c r="B2" s="28"/>
      <c r="C2" s="28"/>
      <c r="D2" s="28"/>
      <c r="E2" s="27"/>
      <c r="F2" s="27"/>
      <c r="G2" s="27"/>
      <c r="H2" s="27"/>
      <c r="I2" s="27"/>
      <c r="J2" s="27"/>
      <c r="K2" s="27"/>
      <c r="L2" s="29" t="s">
        <v>56</v>
      </c>
    </row>
    <row r="3" spans="1:14" x14ac:dyDescent="0.25">
      <c r="B3" s="6"/>
      <c r="C3" s="6"/>
      <c r="D3" s="6"/>
      <c r="N3" s="14" t="s">
        <v>40</v>
      </c>
    </row>
    <row r="4" spans="1:14" x14ac:dyDescent="0.25">
      <c r="A4" s="33" t="s">
        <v>2</v>
      </c>
      <c r="B4" s="13"/>
      <c r="C4" s="4"/>
      <c r="D4" s="4"/>
      <c r="E4" s="4"/>
      <c r="N4" s="17" t="s">
        <v>44</v>
      </c>
    </row>
    <row r="5" spans="1:14" x14ac:dyDescent="0.25">
      <c r="B5" s="6" t="s">
        <v>45</v>
      </c>
      <c r="C5" s="14">
        <v>20</v>
      </c>
      <c r="D5" s="2" t="s">
        <v>0</v>
      </c>
      <c r="N5" t="s">
        <v>50</v>
      </c>
    </row>
    <row r="6" spans="1:14" x14ac:dyDescent="0.25">
      <c r="N6" t="s">
        <v>51</v>
      </c>
    </row>
    <row r="7" spans="1:14" hidden="1" x14ac:dyDescent="0.25">
      <c r="A7" s="13" t="s">
        <v>47</v>
      </c>
      <c r="B7" s="13"/>
      <c r="C7" s="4"/>
      <c r="D7" s="4"/>
      <c r="E7" s="4"/>
      <c r="F7" s="4"/>
    </row>
    <row r="8" spans="1:14" hidden="1" x14ac:dyDescent="0.25">
      <c r="A8" s="2"/>
      <c r="B8" s="6" t="str">
        <f>IF(C8,"Uncheck to Reset:","Check Box to Animate:")</f>
        <v>Check Box to Animate:</v>
      </c>
      <c r="C8" s="5" t="b">
        <v>0</v>
      </c>
      <c r="D8" t="str">
        <f>IF(C8,"Press/Hold F9 to Step","Stopped (Use slider instead)")</f>
        <v>Stopped (Use slider instead)</v>
      </c>
      <c r="N8" t="s">
        <v>52</v>
      </c>
    </row>
    <row r="9" spans="1:14" hidden="1" x14ac:dyDescent="0.25">
      <c r="B9" s="6" t="s">
        <v>21</v>
      </c>
      <c r="C9" s="14">
        <v>5</v>
      </c>
      <c r="N9" t="s">
        <v>53</v>
      </c>
    </row>
    <row r="10" spans="1:14" x14ac:dyDescent="0.25">
      <c r="A10" s="33" t="s">
        <v>12</v>
      </c>
      <c r="B10" s="13"/>
      <c r="C10" s="4"/>
      <c r="D10" s="4"/>
      <c r="E10" s="4"/>
    </row>
    <row r="11" spans="1:14" x14ac:dyDescent="0.25">
      <c r="B11" t="s">
        <v>43</v>
      </c>
      <c r="C11" s="14">
        <v>4</v>
      </c>
      <c r="F11" s="26" t="s">
        <v>39</v>
      </c>
      <c r="G11" s="1"/>
      <c r="H11" s="1"/>
    </row>
    <row r="12" spans="1:14" x14ac:dyDescent="0.25">
      <c r="B12" t="s">
        <v>46</v>
      </c>
      <c r="C12" s="14">
        <v>10</v>
      </c>
      <c r="F12" s="1" t="s">
        <v>36</v>
      </c>
      <c r="G12" s="1" t="s">
        <v>37</v>
      </c>
      <c r="H12" s="1" t="s">
        <v>38</v>
      </c>
      <c r="I12" s="3"/>
    </row>
    <row r="13" spans="1:14" x14ac:dyDescent="0.25">
      <c r="B13" s="11" t="s">
        <v>23</v>
      </c>
      <c r="C13" s="25">
        <f>F13+H13/100*(G13-F13)</f>
        <v>1.78</v>
      </c>
      <c r="D13" s="6" t="s">
        <v>20</v>
      </c>
      <c r="E13" s="24">
        <f>C14+C15-C11</f>
        <v>1.7999999999999998</v>
      </c>
      <c r="F13" s="14">
        <v>1</v>
      </c>
      <c r="G13" s="14">
        <v>2</v>
      </c>
      <c r="H13" s="14">
        <v>78</v>
      </c>
      <c r="L13" s="2" t="s">
        <v>9</v>
      </c>
    </row>
    <row r="14" spans="1:14" x14ac:dyDescent="0.25">
      <c r="B14" s="10" t="s">
        <v>24</v>
      </c>
      <c r="C14" s="25">
        <f>F14+H14/100*(G14-F14)</f>
        <v>2.7199999999999998</v>
      </c>
      <c r="F14" s="14">
        <v>1</v>
      </c>
      <c r="G14" s="14">
        <v>5</v>
      </c>
      <c r="H14" s="14">
        <v>43</v>
      </c>
      <c r="L14" s="2" t="s">
        <v>10</v>
      </c>
    </row>
    <row r="15" spans="1:14" x14ac:dyDescent="0.25">
      <c r="B15" s="12" t="s">
        <v>25</v>
      </c>
      <c r="C15" s="25">
        <f>F15+H15/100*(G15-F15)</f>
        <v>3.08</v>
      </c>
      <c r="F15" s="14">
        <v>1</v>
      </c>
      <c r="G15" s="14">
        <v>5</v>
      </c>
      <c r="H15" s="14">
        <v>52</v>
      </c>
      <c r="L15" s="2" t="s">
        <v>11</v>
      </c>
    </row>
    <row r="16" spans="1:14" x14ac:dyDescent="0.25">
      <c r="B16" t="s">
        <v>22</v>
      </c>
      <c r="C16" s="25">
        <f>F16+H16/100*(G16-F16)</f>
        <v>3.08</v>
      </c>
      <c r="F16" s="14">
        <v>1</v>
      </c>
      <c r="G16" s="14">
        <v>5</v>
      </c>
      <c r="H16" s="14">
        <v>52</v>
      </c>
      <c r="L16" s="2" t="s">
        <v>41</v>
      </c>
    </row>
    <row r="17" spans="1:12" ht="18" x14ac:dyDescent="0.35">
      <c r="B17" t="s">
        <v>27</v>
      </c>
      <c r="C17" s="25">
        <f>F17+H17/100*(G17-F17)</f>
        <v>50.400000000000006</v>
      </c>
      <c r="F17" s="14">
        <v>-90</v>
      </c>
      <c r="G17" s="14">
        <v>90</v>
      </c>
      <c r="H17" s="14">
        <v>78</v>
      </c>
      <c r="L17" s="2" t="s">
        <v>42</v>
      </c>
    </row>
    <row r="19" spans="1:12" x14ac:dyDescent="0.25">
      <c r="A19" s="34" t="s">
        <v>15</v>
      </c>
      <c r="B19" s="15"/>
      <c r="C19" s="16"/>
      <c r="D19" s="16"/>
    </row>
    <row r="20" spans="1:12" x14ac:dyDescent="0.25">
      <c r="B20" t="s">
        <v>16</v>
      </c>
      <c r="C20">
        <f>IF(C8,C20+C9,C5)</f>
        <v>20</v>
      </c>
    </row>
    <row r="21" spans="1:12" ht="18" x14ac:dyDescent="0.35">
      <c r="B21" t="s">
        <v>26</v>
      </c>
      <c r="C21">
        <f>C20-C12</f>
        <v>10</v>
      </c>
    </row>
    <row r="22" spans="1:12" ht="18" x14ac:dyDescent="0.35">
      <c r="B22" t="s">
        <v>28</v>
      </c>
      <c r="C22">
        <f>SQRT(C11^2+C13^2-2*C11*C13*COS(RADIANS(C21)))</f>
        <v>2.2682014013544203</v>
      </c>
    </row>
    <row r="23" spans="1:12" x14ac:dyDescent="0.25">
      <c r="B23" t="s">
        <v>29</v>
      </c>
      <c r="C23">
        <f>DEGREES(ACOS((C11^2+C22^2-C13^2)/(2*C11*C22)))</f>
        <v>7.8322159900174153</v>
      </c>
    </row>
    <row r="24" spans="1:12" x14ac:dyDescent="0.25">
      <c r="B24" t="s">
        <v>30</v>
      </c>
      <c r="C24">
        <f>DEGREES(ACOS((C15^2+C22^2-C14^2)/(2*C15*C22)))</f>
        <v>58.824917860599292</v>
      </c>
    </row>
    <row r="25" spans="1:12" x14ac:dyDescent="0.25">
      <c r="B25" t="s">
        <v>31</v>
      </c>
      <c r="C25">
        <f>DEGREES(ACOS((C14^2+C22^2-C15^2)/(2*C14*C22)))</f>
        <v>75.656806481301032</v>
      </c>
    </row>
    <row r="26" spans="1:12" x14ac:dyDescent="0.25">
      <c r="B26" t="s">
        <v>32</v>
      </c>
      <c r="C26">
        <f>DEGREES(ACOS((C14^2+C15^2-C22^2)/(2*C14*C15)))</f>
        <v>45.518275658099682</v>
      </c>
    </row>
    <row r="27" spans="1:12" x14ac:dyDescent="0.25">
      <c r="B27" s="3" t="s">
        <v>33</v>
      </c>
      <c r="C27">
        <f>IF(MOD(C21,360)&lt;=180, C25-(C23-C12), C25+(C23+C12))</f>
        <v>77.824590491283615</v>
      </c>
    </row>
    <row r="28" spans="1:12" x14ac:dyDescent="0.25">
      <c r="B28" s="3" t="s">
        <v>34</v>
      </c>
      <c r="C28">
        <f>IF(MOD(C21,360)&lt;=180, 180-C24-(C23-C12), 180-C24+(C23+C12))</f>
        <v>123.34286614938328</v>
      </c>
    </row>
    <row r="30" spans="1:12" x14ac:dyDescent="0.25">
      <c r="A30" s="34" t="s">
        <v>35</v>
      </c>
      <c r="B30" s="15"/>
      <c r="C30" s="16"/>
      <c r="D30" s="16"/>
    </row>
    <row r="31" spans="1:12" x14ac:dyDescent="0.25">
      <c r="C31" s="9" t="s">
        <v>3</v>
      </c>
      <c r="D31" s="9" t="s">
        <v>4</v>
      </c>
      <c r="E31" s="1"/>
      <c r="F31" s="1"/>
    </row>
    <row r="32" spans="1:12" x14ac:dyDescent="0.25">
      <c r="B32" t="s">
        <v>5</v>
      </c>
      <c r="C32" s="6">
        <v>0</v>
      </c>
      <c r="D32" s="6">
        <v>0</v>
      </c>
    </row>
    <row r="33" spans="2:4" x14ac:dyDescent="0.25">
      <c r="B33" t="s">
        <v>6</v>
      </c>
      <c r="C33" s="6">
        <f>C11*COS(RADIANS(C12))</f>
        <v>3.9392310120488321</v>
      </c>
      <c r="D33" s="6">
        <f>C11*SIN(RADIANS(C12))</f>
        <v>0.69459271066772132</v>
      </c>
    </row>
    <row r="34" spans="2:4" x14ac:dyDescent="0.25">
      <c r="B34" t="s">
        <v>7</v>
      </c>
      <c r="C34" s="6">
        <f>C13*COS(RADIANS(C20))</f>
        <v>1.672652864998917</v>
      </c>
      <c r="D34" s="6">
        <f>C13*SIN(RADIANS(C20))</f>
        <v>0.60879585511969037</v>
      </c>
    </row>
    <row r="35" spans="2:4" x14ac:dyDescent="0.25">
      <c r="B35" t="s">
        <v>1</v>
      </c>
      <c r="C35" s="6">
        <f>C34+C16*COS(RADIANS(C27+C17))</f>
        <v>-0.23308363355029504</v>
      </c>
      <c r="D35" s="6">
        <f>D34+C16*SIN(RADIANS(C27+C17))</f>
        <v>3.0284173953811813</v>
      </c>
    </row>
    <row r="36" spans="2:4" x14ac:dyDescent="0.25">
      <c r="B36" t="s">
        <v>8</v>
      </c>
      <c r="C36" s="6">
        <f>C34+C14*COS(RADIANS(C27))</f>
        <v>2.2463152394589478</v>
      </c>
      <c r="D36" s="6">
        <f>D34+C14*SIN(RADIANS(C27))</f>
        <v>3.2676135397548887</v>
      </c>
    </row>
    <row r="37" spans="2:4" x14ac:dyDescent="0.25">
      <c r="C37" s="6"/>
      <c r="D37" s="6"/>
    </row>
    <row r="38" spans="2:4" x14ac:dyDescent="0.25">
      <c r="B38" t="s">
        <v>9</v>
      </c>
      <c r="C38" s="6">
        <f>C32</f>
        <v>0</v>
      </c>
      <c r="D38" s="6">
        <f>D32</f>
        <v>0</v>
      </c>
    </row>
    <row r="39" spans="2:4" x14ac:dyDescent="0.25">
      <c r="C39" s="6">
        <f>C34</f>
        <v>1.672652864998917</v>
      </c>
      <c r="D39" s="6">
        <f>D34</f>
        <v>0.60879585511969037</v>
      </c>
    </row>
    <row r="40" spans="2:4" x14ac:dyDescent="0.25">
      <c r="B40" t="s">
        <v>17</v>
      </c>
      <c r="C40" s="6">
        <f>C39/2</f>
        <v>0.83632643249945848</v>
      </c>
      <c r="D40" s="6">
        <f>D39/2</f>
        <v>0.30439792755984518</v>
      </c>
    </row>
    <row r="41" spans="2:4" x14ac:dyDescent="0.25">
      <c r="C41" s="6"/>
      <c r="D41" s="6"/>
    </row>
    <row r="42" spans="2:4" x14ac:dyDescent="0.25">
      <c r="B42" t="s">
        <v>10</v>
      </c>
      <c r="C42" s="6">
        <f t="shared" ref="C42:D44" si="0">C34</f>
        <v>1.672652864998917</v>
      </c>
      <c r="D42" s="6">
        <f t="shared" si="0"/>
        <v>0.60879585511969037</v>
      </c>
    </row>
    <row r="43" spans="2:4" x14ac:dyDescent="0.25">
      <c r="C43" s="6">
        <f t="shared" si="0"/>
        <v>-0.23308363355029504</v>
      </c>
      <c r="D43" s="6">
        <f t="shared" si="0"/>
        <v>3.0284173953811813</v>
      </c>
    </row>
    <row r="44" spans="2:4" x14ac:dyDescent="0.25">
      <c r="C44" s="6">
        <f t="shared" si="0"/>
        <v>2.2463152394589478</v>
      </c>
      <c r="D44" s="6">
        <f t="shared" si="0"/>
        <v>3.2676135397548887</v>
      </c>
    </row>
    <row r="45" spans="2:4" x14ac:dyDescent="0.25">
      <c r="C45" s="6">
        <f>C42</f>
        <v>1.672652864998917</v>
      </c>
      <c r="D45" s="6">
        <f>D42</f>
        <v>0.60879585511969037</v>
      </c>
    </row>
    <row r="46" spans="2:4" x14ac:dyDescent="0.25">
      <c r="B46" t="s">
        <v>19</v>
      </c>
      <c r="C46" s="6">
        <f>C34+C14/2*COS(RADIANS(C27))</f>
        <v>1.9594840522289325</v>
      </c>
      <c r="D46" s="6">
        <f>D34+C14/2*SIN(RADIANS(C27))</f>
        <v>1.9382046974372895</v>
      </c>
    </row>
    <row r="47" spans="2:4" x14ac:dyDescent="0.25">
      <c r="C47" s="6"/>
      <c r="D47" s="6"/>
    </row>
    <row r="48" spans="2:4" x14ac:dyDescent="0.25">
      <c r="B48" t="s">
        <v>11</v>
      </c>
      <c r="C48" s="6">
        <f>C33</f>
        <v>3.9392310120488321</v>
      </c>
      <c r="D48" s="6">
        <f>D33</f>
        <v>0.69459271066772132</v>
      </c>
    </row>
    <row r="49" spans="2:10" x14ac:dyDescent="0.25">
      <c r="C49" s="6">
        <f>C36</f>
        <v>2.2463152394589478</v>
      </c>
      <c r="D49" s="6">
        <f>D36</f>
        <v>3.2676135397548887</v>
      </c>
    </row>
    <row r="50" spans="2:10" x14ac:dyDescent="0.25">
      <c r="B50" t="s">
        <v>18</v>
      </c>
      <c r="C50" s="6">
        <f>C33+C15*COS(RADIANS(C28))/2</f>
        <v>3.0927731257538902</v>
      </c>
      <c r="D50" s="6">
        <f>D33+C15*SIN(RADIANS(C28))/2</f>
        <v>1.9811031252113032</v>
      </c>
    </row>
    <row r="51" spans="2:10" x14ac:dyDescent="0.25">
      <c r="C51" s="6"/>
      <c r="D51" s="6"/>
    </row>
    <row r="52" spans="2:10" x14ac:dyDescent="0.25">
      <c r="C52" s="6"/>
      <c r="D52" s="6"/>
    </row>
    <row r="53" spans="2:10" x14ac:dyDescent="0.25">
      <c r="B53" t="s">
        <v>13</v>
      </c>
      <c r="C53" s="6">
        <v>0</v>
      </c>
      <c r="D53" s="6">
        <v>0</v>
      </c>
    </row>
    <row r="54" spans="2:10" x14ac:dyDescent="0.25">
      <c r="C54" s="6">
        <f>C33</f>
        <v>3.9392310120488321</v>
      </c>
      <c r="D54" s="6">
        <f>D33</f>
        <v>0.69459271066772132</v>
      </c>
    </row>
    <row r="55" spans="2:10" x14ac:dyDescent="0.25">
      <c r="C55" s="6"/>
      <c r="D55" s="6"/>
      <c r="F55" s="2" t="s">
        <v>49</v>
      </c>
    </row>
    <row r="56" spans="2:10" x14ac:dyDescent="0.25">
      <c r="C56" s="6"/>
      <c r="D56" s="6"/>
      <c r="F56" s="17" t="str">
        <f>"Set Column = Cell "&amp;ADDRESS(ROW(C5),COLUMN(C5),4)</f>
        <v>Set Column = Cell C5</v>
      </c>
    </row>
    <row r="57" spans="2:10" x14ac:dyDescent="0.25">
      <c r="B57" s="2" t="s">
        <v>14</v>
      </c>
      <c r="C57" s="7" t="s">
        <v>3</v>
      </c>
      <c r="D57" s="7" t="s">
        <v>4</v>
      </c>
      <c r="F57" s="18" t="s">
        <v>16</v>
      </c>
      <c r="G57" s="30" t="str">
        <f>C35&amp;";"&amp;D35</f>
        <v>-0.233083633550295;3.02841739538118</v>
      </c>
      <c r="I57" s="9" t="s">
        <v>3</v>
      </c>
      <c r="J57" s="9" t="s">
        <v>4</v>
      </c>
    </row>
    <row r="58" spans="2:10" x14ac:dyDescent="0.25">
      <c r="B58" t="s">
        <v>48</v>
      </c>
      <c r="C58" s="23" cm="1">
        <f t="array" ref="C58">IF(C8,_xlfn.VSTACK(_xlfn.ANCHORARRAY(C58),C35),C35)</f>
        <v>-0.23308363355029504</v>
      </c>
      <c r="D58" s="23" cm="1">
        <f t="array" ref="D58">IF(C8,_xlfn.VSTACK(_xlfn.ANCHORARRAY(D58),D35),D35)</f>
        <v>3.0284173953811813</v>
      </c>
      <c r="F58" s="19" cm="1">
        <f t="array" ref="F58:F417">_xlfn.SEQUENCE(360,,0,1)</f>
        <v>0</v>
      </c>
      <c r="G58" s="20" t="str">
        <f t="dataTable" ref="G58:G417" dt2D="0" dtr="0" r1="C5"/>
        <v>-0.70826110631729;1.81520154990807</v>
      </c>
      <c r="I58" s="8" cm="1">
        <f t="array" ref="I58:J58">IF(ISBLANK(G58),"",VALUE(_xlfn.TEXTSPLIT(G58,";")))</f>
        <v>-0.70826110631729</v>
      </c>
      <c r="J58" s="8">
        <v>1.81520154990807</v>
      </c>
    </row>
    <row r="59" spans="2:10" x14ac:dyDescent="0.25">
      <c r="C59" s="8"/>
      <c r="D59" s="8"/>
      <c r="F59" s="19">
        <v>1</v>
      </c>
      <c r="G59" s="20" t="str">
        <v>-0.68895170503245;1.87280795910025</v>
      </c>
      <c r="I59" s="8" cm="1">
        <f t="array" ref="I59:J59">IF(ISBLANK(G59),"",VALUE(_xlfn.TEXTSPLIT(G59,";")))</f>
        <v>-0.68895170503244996</v>
      </c>
      <c r="J59" s="8">
        <v>1.87280795910025</v>
      </c>
    </row>
    <row r="60" spans="2:10" x14ac:dyDescent="0.25">
      <c r="C60" s="8"/>
      <c r="D60" s="8"/>
      <c r="F60" s="19">
        <v>2</v>
      </c>
      <c r="G60" s="20" t="str">
        <v>-0.669139156154895;1.93119241306634</v>
      </c>
      <c r="I60" s="8" cm="1">
        <f t="array" ref="I60:J60">IF(ISBLANK(G60),"",VALUE(_xlfn.TEXTSPLIT(G60,";")))</f>
        <v>-0.66913915615489505</v>
      </c>
      <c r="J60" s="8">
        <v>1.93119241306634</v>
      </c>
    </row>
    <row r="61" spans="2:10" x14ac:dyDescent="0.25">
      <c r="C61" s="8"/>
      <c r="D61" s="8"/>
      <c r="F61" s="19">
        <v>3</v>
      </c>
      <c r="G61" s="20" t="str">
        <v>-0.648814802846666;1.9902880822603</v>
      </c>
      <c r="I61" s="8" cm="1">
        <f t="array" ref="I61:J61">IF(ISBLANK(G61),"",VALUE(_xlfn.TEXTSPLIT(G61,";")))</f>
        <v>-0.64881480284666604</v>
      </c>
      <c r="J61" s="8">
        <v>1.9902880822603</v>
      </c>
    </row>
    <row r="62" spans="2:10" x14ac:dyDescent="0.25">
      <c r="C62" s="8"/>
      <c r="D62" s="8"/>
      <c r="F62" s="19">
        <v>4</v>
      </c>
      <c r="G62" s="20" t="str">
        <v>-0.627972887884741;2.05002468671039</v>
      </c>
      <c r="I62" s="8" cm="1">
        <f t="array" ref="I62:J62">IF(ISBLANK(G62),"",VALUE(_xlfn.TEXTSPLIT(G62,";")))</f>
        <v>-0.62797288788474104</v>
      </c>
      <c r="J62" s="8">
        <v>2.05002468671039</v>
      </c>
    </row>
    <row r="63" spans="2:10" x14ac:dyDescent="0.25">
      <c r="C63" s="8"/>
      <c r="D63" s="8"/>
      <c r="F63" s="19">
        <v>5</v>
      </c>
      <c r="G63" s="20" t="str">
        <v>-0.606610800527655;2.11032880478698</v>
      </c>
      <c r="I63" s="8" cm="1">
        <f t="array" ref="I63:J63">IF(ISBLANK(G63),"",VALUE(_xlfn.TEXTSPLIT(G63,";")))</f>
        <v>-0.60661080052765504</v>
      </c>
      <c r="J63" s="8">
        <v>2.1103288047869802</v>
      </c>
    </row>
    <row r="64" spans="2:10" x14ac:dyDescent="0.25">
      <c r="C64" s="8"/>
      <c r="D64" s="8"/>
      <c r="F64" s="19">
        <v>6</v>
      </c>
      <c r="G64" s="20" t="str">
        <v>-0.584729295991812;2.17112422758307</v>
      </c>
      <c r="I64" s="8" cm="1">
        <f t="array" ref="I64:J64">IF(ISBLANK(G64),"",VALUE(_xlfn.TEXTSPLIT(G64,";")))</f>
        <v>-0.584729295991812</v>
      </c>
      <c r="J64" s="8">
        <v>2.17112422758307</v>
      </c>
    </row>
    <row r="65" spans="3:10" x14ac:dyDescent="0.25">
      <c r="C65" s="8"/>
      <c r="D65" s="8"/>
      <c r="F65" s="19">
        <v>7</v>
      </c>
      <c r="G65" s="20" t="str">
        <v>-0.562332682100338;2.23233235539895</v>
      </c>
      <c r="I65" s="8" cm="1">
        <f t="array" ref="I65:J65">IF(ISBLANK(G65),"",VALUE(_xlfn.TEXTSPLIT(G65,";")))</f>
        <v>-0.56233268210033804</v>
      </c>
      <c r="J65" s="8">
        <v>2.2323323553989498</v>
      </c>
    </row>
    <row r="66" spans="3:10" x14ac:dyDescent="0.25">
      <c r="C66" s="8"/>
      <c r="D66" s="8"/>
      <c r="F66" s="19">
        <v>8</v>
      </c>
      <c r="G66" s="20" t="str">
        <v>-0.539428968127829;2.29387263170468</v>
      </c>
      <c r="I66" s="8" cm="1">
        <f t="array" ref="I66:J66">IF(ISBLANK(G66),"",VALUE(_xlfn.TEXTSPLIT(G66,";")))</f>
        <v>-0.53942896812782903</v>
      </c>
      <c r="J66" s="8">
        <v>2.29387263170468</v>
      </c>
    </row>
    <row r="67" spans="3:10" x14ac:dyDescent="0.25">
      <c r="C67" s="8"/>
      <c r="D67" s="8"/>
      <c r="F67" s="19">
        <v>9</v>
      </c>
      <c r="G67" s="20" t="str">
        <v>-0.516029971505546;2.35566300891084</v>
      </c>
      <c r="I67" s="8" cm="1">
        <f t="array" ref="I67:J67">IF(ISBLANK(G67),"",VALUE(_xlfn.TEXTSPLIT(G67,";")))</f>
        <v>-0.51602997150554597</v>
      </c>
      <c r="J67" s="8">
        <v>2.3556630089108399</v>
      </c>
    </row>
    <row r="68" spans="3:10" x14ac:dyDescent="0.25">
      <c r="C68" s="8"/>
      <c r="D68" s="8"/>
      <c r="F68" s="19">
        <v>10</v>
      </c>
      <c r="G68" s="20" t="str">
        <v>-0.492151378860252;2.4176204393539</v>
      </c>
      <c r="I68" s="8" cm="1">
        <f t="array" ref="I68:J68">IF(ISBLANK(G68),"",VALUE(_xlfn.TEXTSPLIT(G68,";")))</f>
        <v>-0.49215137886025201</v>
      </c>
      <c r="J68" s="8">
        <v>2.4176204393538998</v>
      </c>
    </row>
    <row r="69" spans="3:10" x14ac:dyDescent="0.25">
      <c r="C69" s="8"/>
      <c r="D69" s="8"/>
      <c r="F69" s="19">
        <v>11</v>
      </c>
      <c r="G69" s="20" t="str">
        <v>-0.467812758811693;2.47966138413859</v>
      </c>
      <c r="I69" s="8" cm="1">
        <f t="array" ref="I69:J69">IF(ISBLANK(G69),"",VALUE(_xlfn.TEXTSPLIT(G69,";")))</f>
        <v>-0.46781275881169299</v>
      </c>
      <c r="J69" s="8">
        <v>2.4796613841385899</v>
      </c>
    </row>
    <row r="70" spans="3:10" x14ac:dyDescent="0.25">
      <c r="C70" s="8"/>
      <c r="D70" s="8"/>
      <c r="F70" s="19">
        <v>12</v>
      </c>
      <c r="G70" s="20" t="str">
        <v>-0.443037525020503;2.54170233190849</v>
      </c>
      <c r="I70" s="8" cm="1">
        <f t="array" ref="I70:J70">IF(ISBLANK(G70),"",VALUE(_xlfn.TEXTSPLIT(G70,";")))</f>
        <v>-0.44303752502050298</v>
      </c>
      <c r="J70" s="8">
        <v>2.5417023319084899</v>
      </c>
    </row>
    <row r="71" spans="3:10" x14ac:dyDescent="0.25">
      <c r="C71" s="8"/>
      <c r="D71" s="8"/>
      <c r="F71" s="19">
        <v>13</v>
      </c>
      <c r="G71" s="20" t="str">
        <v>-0.417852849119604;2.60366031926768</v>
      </c>
      <c r="I71" s="8" cm="1">
        <f t="array" ref="I71:J71">IF(ISBLANK(G71),"",VALUE(_xlfn.TEXTSPLIT(G71,";")))</f>
        <v>-0.41785284911960402</v>
      </c>
      <c r="J71" s="8">
        <v>2.6036603192676799</v>
      </c>
    </row>
    <row r="72" spans="3:10" x14ac:dyDescent="0.25">
      <c r="C72" s="8"/>
      <c r="D72" s="8"/>
      <c r="F72" s="19">
        <v>14</v>
      </c>
      <c r="G72" s="20" t="str">
        <v>-0.392289524338026;2.66545344446664</v>
      </c>
      <c r="I72" s="8" cm="1">
        <f t="array" ref="I72:J72">IF(ISBLANK(G72),"",VALUE(_xlfn.TEXTSPLIT(G72,";")))</f>
        <v>-0.392289524338026</v>
      </c>
      <c r="J72" s="8">
        <v>2.6654534444666398</v>
      </c>
    </row>
    <row r="73" spans="3:10" x14ac:dyDescent="0.25">
      <c r="C73" s="8"/>
      <c r="D73" s="8"/>
      <c r="F73" s="19">
        <v>15</v>
      </c>
      <c r="G73" s="20" t="str">
        <v>-0.366381781791989;2.72700136609975</v>
      </c>
      <c r="I73" s="8" cm="1">
        <f t="array" ref="I73:J73">IF(ISBLANK(G73),"",VALUE(_xlfn.TEXTSPLIT(G73,";")))</f>
        <v>-0.36638178179198899</v>
      </c>
      <c r="J73" s="8">
        <v>2.7270013660997501</v>
      </c>
    </row>
    <row r="74" spans="3:10" x14ac:dyDescent="0.25">
      <c r="C74" s="8"/>
      <c r="D74" s="8"/>
      <c r="F74" s="19">
        <v>16</v>
      </c>
      <c r="G74" s="20" t="str">
        <v>-0.340167062527018;2.78822577894017</v>
      </c>
      <c r="I74" s="8" cm="1">
        <f t="array" ref="I74:J74">IF(ISBLANK(G74),"",VALUE(_xlfn.TEXTSPLIT(G74,";")))</f>
        <v>-0.340167062527018</v>
      </c>
      <c r="J74" s="8">
        <v>2.7882257789401699</v>
      </c>
    </row>
    <row r="75" spans="3:10" x14ac:dyDescent="0.25">
      <c r="C75" s="8"/>
      <c r="D75" s="8"/>
      <c r="F75" s="19">
        <v>17</v>
      </c>
      <c r="G75" s="20" t="str">
        <v>-0.313685749407634;2.84905085963909</v>
      </c>
      <c r="I75" s="8" cm="1">
        <f t="array" ref="I75:J75">IF(ISBLANK(G75),"",VALUE(_xlfn.TEXTSPLIT(G75,";")))</f>
        <v>-0.313685749407634</v>
      </c>
      <c r="J75" s="8">
        <v>2.8490508596390902</v>
      </c>
    </row>
    <row r="76" spans="3:10" x14ac:dyDescent="0.25">
      <c r="C76" s="8"/>
      <c r="D76" s="8"/>
      <c r="F76" s="19">
        <v>18</v>
      </c>
      <c r="G76" s="20" t="str">
        <v>-0.286980863828407;2.90940367581951</v>
      </c>
      <c r="I76" s="8" cm="1">
        <f t="array" ref="I76:J76">IF(ISBLANK(G76),"",VALUE(_xlfn.TEXTSPLIT(G76,";")))</f>
        <v>-0.28698086382840698</v>
      </c>
      <c r="J76" s="8">
        <v>2.9094036758195099</v>
      </c>
    </row>
    <row r="77" spans="3:10" x14ac:dyDescent="0.25">
      <c r="C77" s="8"/>
      <c r="D77" s="8"/>
      <c r="F77" s="19">
        <v>19</v>
      </c>
      <c r="G77" s="20" t="str">
        <v>-0.260097732932576;2.969214553063</v>
      </c>
      <c r="I77" s="8" cm="1">
        <f t="array" ref="I77:J77">IF(ISBLANK(G77),"",VALUE(_xlfn.TEXTSPLIT(G77,";")))</f>
        <v>-0.26009773293257599</v>
      </c>
      <c r="J77" s="8">
        <v>2.9692145530629999</v>
      </c>
    </row>
    <row r="78" spans="3:10" x14ac:dyDescent="0.25">
      <c r="C78" s="8"/>
      <c r="D78" s="8"/>
      <c r="F78" s="19">
        <v>20</v>
      </c>
      <c r="G78" s="20" t="str">
        <v>-0.233083633550295;3.02841739538118</v>
      </c>
      <c r="I78" s="8" cm="1">
        <f t="array" ref="I78:J78">IF(ISBLANK(G78),"",VALUE(_xlfn.TEXTSPLIT(G78,";")))</f>
        <v>-0.23308363355029499</v>
      </c>
      <c r="J78" s="8">
        <v>3.0284173953811799</v>
      </c>
    </row>
    <row r="79" spans="3:10" x14ac:dyDescent="0.25">
      <c r="C79" s="8"/>
      <c r="D79" s="8"/>
      <c r="F79" s="19">
        <v>21</v>
      </c>
      <c r="G79" s="20" t="str">
        <v>-0.205987419393806;3.0869499559391</v>
      </c>
      <c r="I79" s="8" cm="1">
        <f t="array" ref="I79:J79">IF(ISBLANK(G79),"",VALUE(_xlfn.TEXTSPLIT(G79,";")))</f>
        <v>-0.20598741939380599</v>
      </c>
      <c r="J79" s="8">
        <v>3.0869499559391</v>
      </c>
    </row>
    <row r="80" spans="3:10" x14ac:dyDescent="0.25">
      <c r="C80" s="8"/>
      <c r="D80" s="8"/>
      <c r="F80" s="19">
        <v>22</v>
      </c>
      <c r="G80" s="20" t="str">
        <v>-0.178859138170588;3.14475405600656</v>
      </c>
      <c r="I80" s="8" cm="1">
        <f t="array" ref="I80:J80">IF(ISBLANK(G80),"",VALUE(_xlfn.TEXTSPLIT(G80,";")))</f>
        <v>-0.17885913817058799</v>
      </c>
      <c r="J80" s="8">
        <v>3.1447540560065601</v>
      </c>
    </row>
    <row r="81" spans="3:10" x14ac:dyDescent="0.25">
      <c r="C81" s="8"/>
      <c r="D81" s="8"/>
      <c r="F81" s="19">
        <v>23</v>
      </c>
      <c r="G81" s="20" t="str">
        <v>-0.15174964520175;3.20177575131434</v>
      </c>
      <c r="I81" s="8" cm="1">
        <f t="array" ref="I81:J81">IF(ISBLANK(G81),"",VALUE(_xlfn.TEXTSPLIT(G81,";")))</f>
        <v>-0.15174964520174999</v>
      </c>
      <c r="J81" s="8">
        <v>3.2017757513143401</v>
      </c>
    </row>
    <row r="82" spans="3:10" x14ac:dyDescent="0.25">
      <c r="C82" s="8"/>
      <c r="D82" s="8"/>
      <c r="F82" s="19">
        <v>24</v>
      </c>
      <c r="G82" s="20" t="str">
        <v>-0.124710219877737;3.25796544614062</v>
      </c>
      <c r="I82" s="8" cm="1">
        <f t="array" ref="I82:J82">IF(ISBLANK(G82),"",VALUE(_xlfn.TEXTSPLIT(G82,";")))</f>
        <v>-0.12471021987773701</v>
      </c>
      <c r="J82" s="8">
        <v>3.25796544614062</v>
      </c>
    </row>
    <row r="83" spans="3:10" x14ac:dyDescent="0.25">
      <c r="C83" s="8"/>
      <c r="D83" s="8"/>
      <c r="F83" s="19">
        <v>25</v>
      </c>
      <c r="G83" s="20" t="str">
        <v>-0.0977921908667974;3.3132779565156</v>
      </c>
      <c r="I83" s="8" cm="1">
        <f t="array" ref="I83:J83">IF(ISBLANK(G83),"",VALUE(_xlfn.TEXTSPLIT(G83,";")))</f>
        <v>-9.7792190866797399E-2</v>
      </c>
      <c r="J83" s="8">
        <v>3.3132779565155999</v>
      </c>
    </row>
    <row r="84" spans="3:10" x14ac:dyDescent="0.25">
      <c r="C84" s="8"/>
      <c r="D84" s="8"/>
      <c r="F84" s="19">
        <v>26</v>
      </c>
      <c r="G84" s="20" t="str">
        <v>-0.0710465754411989;3.36767252487772</v>
      </c>
      <c r="I84" s="8" cm="1">
        <f t="array" ref="I84:J84">IF(ISBLANK(G84),"",VALUE(_xlfn.TEXTSPLIT(G84,";")))</f>
        <v>-7.1046575441198898E-2</v>
      </c>
      <c r="J84" s="8">
        <v>3.3676725248777202</v>
      </c>
    </row>
    <row r="85" spans="3:10" x14ac:dyDescent="0.25">
      <c r="C85" s="8"/>
      <c r="D85" s="8"/>
      <c r="F85" s="19">
        <v>27</v>
      </c>
      <c r="G85" s="20" t="str">
        <v>-0.0445237376307543;3.42111278932267</v>
      </c>
      <c r="I85" s="8" cm="1">
        <f t="array" ref="I85:J85">IF(ISBLANK(G85),"",VALUE(_xlfn.TEXTSPLIT(G85,";")))</f>
        <v>-4.4523737630754297E-2</v>
      </c>
      <c r="J85" s="8">
        <v>3.4211127893226698</v>
      </c>
    </row>
    <row r="86" spans="3:10" x14ac:dyDescent="0.25">
      <c r="C86" s="8"/>
      <c r="D86" s="8"/>
      <c r="F86" s="19">
        <v>28</v>
      </c>
      <c r="G86" s="20" t="str">
        <v>-0.0182730691852417;3.47356671124143</v>
      </c>
      <c r="I86" s="8" cm="1">
        <f t="array" ref="I86:J86">IF(ISBLANK(G86),"",VALUE(_xlfn.TEXTSPLIT(G86,";")))</f>
        <v>-1.82730691852417E-2</v>
      </c>
      <c r="J86" s="8">
        <v>3.4735667112414301</v>
      </c>
    </row>
    <row r="87" spans="3:10" x14ac:dyDescent="0.25">
      <c r="C87" s="8"/>
      <c r="D87" s="8"/>
      <c r="F87" s="19">
        <v>29</v>
      </c>
      <c r="G87" s="20" t="str">
        <v>0.00765730344280846;3.5250064656408</v>
      </c>
      <c r="I87" s="8" cm="1">
        <f t="array" ref="I87:J87">IF(ISBLANK(G87),"",VALUE(_xlfn.TEXTSPLIT(G87,";")))</f>
        <v>7.6573034428084599E-3</v>
      </c>
      <c r="J87" s="8">
        <v>3.5250064656408</v>
      </c>
    </row>
    <row r="88" spans="3:10" x14ac:dyDescent="0.25">
      <c r="C88" s="8"/>
      <c r="D88" s="8"/>
      <c r="F88" s="19">
        <v>30</v>
      </c>
      <c r="G88" s="20" t="str">
        <v>0.0332207836657448;3.57540829877814</v>
      </c>
      <c r="I88" s="8" cm="1">
        <f t="array" ref="I88:J88">IF(ISBLANK(G88),"",VALUE(_xlfn.TEXTSPLIT(G88,";")))</f>
        <v>3.3220783665744803E-2</v>
      </c>
      <c r="J88" s="8">
        <v>3.5754082987781399</v>
      </c>
    </row>
    <row r="89" spans="3:10" x14ac:dyDescent="0.25">
      <c r="C89" s="8"/>
      <c r="D89" s="8"/>
      <c r="F89" s="19">
        <v>31</v>
      </c>
      <c r="G89" s="20" t="str">
        <v>0.0583725392175465;3.6247523579303</v>
      </c>
      <c r="I89" s="8" cm="1">
        <f t="array" ref="I89:J89">IF(ISBLANK(G89),"",VALUE(_xlfn.TEXTSPLIT(G89,";")))</f>
        <v>5.8372539217546503E-2</v>
      </c>
      <c r="J89" s="8">
        <v>3.6247523579303</v>
      </c>
    </row>
    <row r="90" spans="3:10" x14ac:dyDescent="0.25">
      <c r="C90" s="8"/>
      <c r="D90" s="8"/>
      <c r="F90" s="19">
        <v>32</v>
      </c>
      <c r="G90" s="20" t="str">
        <v>0.083069705569194;3.67302249816492</v>
      </c>
      <c r="I90" s="8" cm="1">
        <f t="array" ref="I90:J90">IF(ISBLANK(G90),"",VALUE(_xlfn.TEXTSPLIT(G90,";")))</f>
        <v>8.3069705569194005E-2</v>
      </c>
      <c r="J90" s="8">
        <v>3.67302249816492</v>
      </c>
    </row>
    <row r="91" spans="3:10" x14ac:dyDescent="0.25">
      <c r="C91" s="8"/>
      <c r="D91" s="8"/>
      <c r="F91" s="19">
        <v>33</v>
      </c>
      <c r="G91" s="20" t="str">
        <v>0.107271558047372;3.72020607090697</v>
      </c>
      <c r="I91" s="8" cm="1">
        <f t="array" ref="I91:J91">IF(ISBLANK(G91),"",VALUE(_xlfn.TEXTSPLIT(G91,";")))</f>
        <v>0.107271558047372</v>
      </c>
      <c r="J91" s="8">
        <v>3.7202060709069702</v>
      </c>
    </row>
    <row r="92" spans="3:10" x14ac:dyDescent="0.25">
      <c r="C92" s="8"/>
      <c r="D92" s="8"/>
      <c r="F92" s="19">
        <v>34</v>
      </c>
      <c r="G92" s="20" t="str">
        <v>0.13093965300695;3.76629369891272</v>
      </c>
      <c r="I92" s="8" cm="1">
        <f t="array" ref="I92:J92">IF(ISBLANK(G92),"",VALUE(_xlfn.TEXTSPLIT(G92,";")))</f>
        <v>0.13093965300695001</v>
      </c>
      <c r="J92" s="8">
        <v>3.7662936989127198</v>
      </c>
    </row>
    <row r="93" spans="3:10" x14ac:dyDescent="0.25">
      <c r="C93" s="8"/>
      <c r="D93" s="8"/>
      <c r="F93" s="19">
        <v>35</v>
      </c>
      <c r="G93" s="20" t="str">
        <v>0.154037938934387;3.81127904199584</v>
      </c>
      <c r="I93" s="8" cm="1">
        <f t="array" ref="I93:J93">IF(ISBLANK(G93),"",VALUE(_xlfn.TEXTSPLIT(G93,";")))</f>
        <v>0.154037938934387</v>
      </c>
      <c r="J93" s="8">
        <v>3.81127904199584</v>
      </c>
    </row>
    <row r="94" spans="3:10" x14ac:dyDescent="0.25">
      <c r="C94" s="8"/>
      <c r="D94" s="8"/>
      <c r="F94" s="19">
        <v>36</v>
      </c>
      <c r="G94" s="20" t="str">
        <v>0.176532838802302;3.85515855751654</v>
      </c>
      <c r="I94" s="8" cm="1">
        <f t="array" ref="I94:J94">IF(ISBLANK(G94),"",VALUE(_xlfn.TEXTSPLIT(G94,";")))</f>
        <v>0.176532838802302</v>
      </c>
      <c r="J94" s="8">
        <v>3.8551585575165399</v>
      </c>
    </row>
    <row r="95" spans="3:10" x14ac:dyDescent="0.25">
      <c r="C95" s="8"/>
      <c r="D95" s="8"/>
      <c r="F95" s="19">
        <v>37</v>
      </c>
      <c r="G95" s="20" t="str">
        <v>0.198393305352631;3.89793125926319</v>
      </c>
      <c r="I95" s="8" cm="1">
        <f t="array" ref="I95:J95">IF(ISBLANK(G95),"",VALUE(_xlfn.TEXTSPLIT(G95,";")))</f>
        <v>0.198393305352631</v>
      </c>
      <c r="J95" s="8">
        <v>3.8979312592631898</v>
      </c>
    </row>
    <row r="96" spans="3:10" x14ac:dyDescent="0.25">
      <c r="C96" s="8"/>
      <c r="D96" s="8"/>
      <c r="F96" s="19">
        <v>38</v>
      </c>
      <c r="G96" s="20" t="str">
        <v>0.219590851259993;3.93959847794428</v>
      </c>
      <c r="I96" s="8" cm="1">
        <f t="array" ref="I96:J96">IF(ISBLANK(G96),"",VALUE(_xlfn.TEXTSPLIT(G96,";")))</f>
        <v>0.219590851259993</v>
      </c>
      <c r="J96" s="8">
        <v>3.9395984779442799</v>
      </c>
    </row>
    <row r="97" spans="3:10" x14ac:dyDescent="0.25">
      <c r="C97" s="8"/>
      <c r="D97" s="8"/>
      <c r="F97" s="19">
        <v>39</v>
      </c>
      <c r="G97" s="20" t="str">
        <v>0.240099556321679;3.98016362608312</v>
      </c>
      <c r="I97" s="8" cm="1">
        <f t="array" ref="I97:J97">IF(ISBLANK(G97),"",VALUE(_xlfn.TEXTSPLIT(G97,";")))</f>
        <v>0.24009955632167901</v>
      </c>
      <c r="J97" s="8">
        <v>3.9801636260831201</v>
      </c>
    </row>
    <row r="98" spans="3:10" x14ac:dyDescent="0.25">
      <c r="C98" s="8"/>
      <c r="D98" s="8"/>
      <c r="F98" s="19">
        <v>40</v>
      </c>
      <c r="G98" s="20" t="str">
        <v>0.259896053942879;4.0196319696815</v>
      </c>
      <c r="I98" s="8" cm="1">
        <f t="array" ref="I98:J98">IF(ISBLANK(G98),"",VALUE(_xlfn.TEXTSPLIT(G98,";")))</f>
        <v>0.25989605394287901</v>
      </c>
      <c r="J98" s="8">
        <v>4.0196319696814999</v>
      </c>
    </row>
    <row r="99" spans="3:10" x14ac:dyDescent="0.25">
      <c r="C99" s="8"/>
      <c r="D99" s="8"/>
      <c r="F99" s="19">
        <v>41</v>
      </c>
      <c r="G99" s="20" t="str">
        <v>0.278959499243258;4.05801040860384</v>
      </c>
      <c r="I99" s="8" cm="1">
        <f t="array" ref="I99:J99">IF(ISBLANK(G99),"",VALUE(_xlfn.TEXTSPLIT(G99,";")))</f>
        <v>0.27895949924325802</v>
      </c>
      <c r="J99" s="8">
        <v>4.05801040860384</v>
      </c>
    </row>
    <row r="100" spans="3:10" x14ac:dyDescent="0.25">
      <c r="C100" s="8"/>
      <c r="D100" s="8"/>
      <c r="F100" s="19">
        <v>42</v>
      </c>
      <c r="G100" s="20" t="str">
        <v>0.297271521111736;4.09530726723835</v>
      </c>
      <c r="I100" s="8" cm="1">
        <f t="array" ref="I100:J100">IF(ISBLANK(G100),"",VALUE(_xlfn.TEXTSPLIT(G100,";")))</f>
        <v>0.29727152111173599</v>
      </c>
      <c r="J100" s="8">
        <v>4.0953072672383497</v>
      </c>
    </row>
    <row r="101" spans="3:10" x14ac:dyDescent="0.25">
      <c r="C101" s="8"/>
      <c r="D101" s="8"/>
      <c r="F101" s="19">
        <v>43</v>
      </c>
      <c r="G101" s="20" t="str">
        <v>0.314816160490011;4.13153209662392</v>
      </c>
      <c r="I101" s="8" cm="1">
        <f t="array" ref="I101:J101">IF(ISBLANK(G101),"",VALUE(_xlfn.TEXTSPLIT(G101,";")))</f>
        <v>0.31481616049001099</v>
      </c>
      <c r="J101" s="8">
        <v>4.1315320966239204</v>
      </c>
    </row>
    <row r="102" spans="3:10" x14ac:dyDescent="0.25">
      <c r="C102" s="8"/>
      <c r="D102" s="8"/>
      <c r="F102" s="19">
        <v>44</v>
      </c>
      <c r="G102" s="20" t="str">
        <v>0.331579797080092;4.16669548889534</v>
      </c>
      <c r="I102" s="8" cm="1">
        <f t="array" ref="I102:J102">IF(ISBLANK(G102),"",VALUE(_xlfn.TEXTSPLIT(G102,";")))</f>
        <v>0.331579797080092</v>
      </c>
      <c r="J102" s="8">
        <v>4.16669548889534</v>
      </c>
    </row>
    <row r="103" spans="3:10" x14ac:dyDescent="0.25">
      <c r="C103" s="8"/>
      <c r="D103" s="8"/>
      <c r="F103" s="19">
        <v>45</v>
      </c>
      <c r="G103" s="20" t="str">
        <v>0.347551066555631;4.20080890459794</v>
      </c>
      <c r="I103" s="8" cm="1">
        <f t="array" ref="I103:J103">IF(ISBLANK(G103),"",VALUE(_xlfn.TEXTSPLIT(G103,";")))</f>
        <v>0.34755106655563101</v>
      </c>
      <c r="J103" s="8">
        <v>4.20080890459794</v>
      </c>
    </row>
    <row r="104" spans="3:10" x14ac:dyDescent="0.25">
      <c r="C104" s="8"/>
      <c r="D104" s="8"/>
      <c r="F104" s="19">
        <v>46</v>
      </c>
      <c r="G104" s="20" t="str">
        <v>0.362720770219028;4.23388451315764</v>
      </c>
      <c r="I104" s="8" cm="1">
        <f t="array" ref="I104:J104">IF(ISBLANK(G104),"",VALUE(_xlfn.TEXTSPLIT(G104,";")))</f>
        <v>0.36272077021902799</v>
      </c>
      <c r="J104" s="8">
        <v>4.2338845131576397</v>
      </c>
    </row>
    <row r="105" spans="3:10" x14ac:dyDescent="0.25">
      <c r="C105" s="8"/>
      <c r="D105" s="8"/>
      <c r="F105" s="19">
        <v>47</v>
      </c>
      <c r="G105" s="20" t="str">
        <v>0.377081778892815;4.26593504656295</v>
      </c>
      <c r="I105" s="8" cm="1">
        <f t="array" ref="I105:J105">IF(ISBLANK(G105),"",VALUE(_xlfn.TEXTSPLIT(G105,";")))</f>
        <v>0.37708177889281502</v>
      </c>
      <c r="J105" s="8">
        <v>4.2659350465629498</v>
      </c>
    </row>
    <row r="106" spans="3:10" x14ac:dyDescent="0.25">
      <c r="C106" s="8"/>
      <c r="D106" s="8"/>
      <c r="F106" s="19">
        <v>48</v>
      </c>
      <c r="G106" s="20" t="str">
        <v>0.390628932671332;4.29697366612174</v>
      </c>
      <c r="I106" s="8" cm="1">
        <f t="array" ref="I106:J106">IF(ISBLANK(G106),"",VALUE(_xlfn.TEXTSPLIT(G106,";")))</f>
        <v>0.39062893267133197</v>
      </c>
      <c r="J106" s="8">
        <v>4.2969736661217404</v>
      </c>
    </row>
    <row r="107" spans="3:10" x14ac:dyDescent="0.25">
      <c r="C107" s="8"/>
      <c r="D107" s="8"/>
      <c r="F107" s="19">
        <v>49</v>
      </c>
      <c r="G107" s="20" t="str">
        <v>0.403358937992022;4.32701384199489</v>
      </c>
      <c r="I107" s="8" cm="1">
        <f t="array" ref="I107:J107">IF(ISBLANK(G107),"",VALUE(_xlfn.TEXTSPLIT(G107,";")))</f>
        <v>0.40335893799202199</v>
      </c>
      <c r="J107" s="8">
        <v>4.3270138419948898</v>
      </c>
    </row>
    <row r="108" spans="3:10" x14ac:dyDescent="0.25">
      <c r="C108" s="8"/>
      <c r="D108" s="8"/>
      <c r="F108" s="19">
        <v>50</v>
      </c>
      <c r="G108" s="20" t="str">
        <v>0.41527026331958;4.35606924507952</v>
      </c>
      <c r="I108" s="8" cm="1">
        <f t="array" ref="I108:J108">IF(ISBLANK(G108),"",VALUE(_xlfn.TEXTSPLIT(G108,";")))</f>
        <v>0.41527026331958</v>
      </c>
      <c r="J108" s="8">
        <v>4.35606924507952</v>
      </c>
    </row>
    <row r="109" spans="3:10" x14ac:dyDescent="0.25">
      <c r="C109" s="8"/>
      <c r="D109" s="8"/>
      <c r="F109" s="19">
        <v>51</v>
      </c>
      <c r="G109" s="20" t="str">
        <v>0.426363034573848;4.38415365071316</v>
      </c>
      <c r="I109" s="8" cm="1">
        <f t="array" ref="I109:J109">IF(ISBLANK(G109),"",VALUE(_xlfn.TEXTSPLIT(G109,";")))</f>
        <v>0.426363034573848</v>
      </c>
      <c r="J109" s="8">
        <v>4.3841536507131602</v>
      </c>
    </row>
    <row r="110" spans="3:10" x14ac:dyDescent="0.25">
      <c r="C110" s="8"/>
      <c r="D110" s="8"/>
      <c r="F110" s="19">
        <v>52</v>
      </c>
      <c r="G110" s="20" t="str">
        <v>0.436638931276929;4.41128085359486</v>
      </c>
      <c r="I110" s="8" cm="1">
        <f t="array" ref="I110:J110">IF(ISBLANK(G110),"",VALUE(_xlfn.TEXTSPLIT(G110,";")))</f>
        <v>0.43663893127692899</v>
      </c>
      <c r="J110" s="8">
        <v>4.4112808535948602</v>
      </c>
    </row>
    <row r="111" spans="3:10" x14ac:dyDescent="0.25">
      <c r="C111" s="8"/>
      <c r="D111" s="8"/>
      <c r="F111" s="19">
        <v>53</v>
      </c>
      <c r="G111" s="20" t="str">
        <v>0.446101084248119;4.43746459326535</v>
      </c>
      <c r="I111" s="8" cm="1">
        <f t="array" ref="I111:J111">IF(ISBLANK(G111),"",VALUE(_xlfn.TEXTSPLIT(G111,";")))</f>
        <v>0.44610108424811901</v>
      </c>
      <c r="J111" s="8">
        <v>4.43746459326535</v>
      </c>
    </row>
    <row r="112" spans="3:10" x14ac:dyDescent="0.25">
      <c r="C112" s="8"/>
      <c r="D112" s="8"/>
      <c r="F112" s="19">
        <v>54</v>
      </c>
      <c r="G112" s="20" t="str">
        <v>0.454753975538762;4.46271848945494</v>
      </c>
      <c r="I112" s="8" cm="1">
        <f t="array" ref="I112:J112">IF(ISBLANK(G112),"",VALUE(_xlfn.TEXTSPLIT(G112,";")))</f>
        <v>0.45475397553876201</v>
      </c>
      <c r="J112" s="8">
        <v>4.4627184894549403</v>
      </c>
    </row>
    <row r="113" spans="3:10" x14ac:dyDescent="0.25">
      <c r="C113" s="8"/>
      <c r="D113" s="8"/>
      <c r="F113" s="19">
        <v>55</v>
      </c>
      <c r="G113" s="20" t="str">
        <v>0.462603341173568;4.48705598659006</v>
      </c>
      <c r="I113" s="8" cm="1">
        <f t="array" ref="I113:J113">IF(ISBLANK(G113),"",VALUE(_xlfn.TEXTSPLIT(G113,";")))</f>
        <v>0.46260334117356799</v>
      </c>
      <c r="J113" s="8">
        <v>4.4870559865900601</v>
      </c>
    </row>
    <row r="114" spans="3:10" x14ac:dyDescent="0.25">
      <c r="C114" s="8"/>
      <c r="D114" s="8"/>
      <c r="F114" s="19">
        <v>56</v>
      </c>
      <c r="G114" s="20" t="str">
        <v>0.469656077151066;4.51049030674608</v>
      </c>
      <c r="I114" s="8" cm="1">
        <f t="array" ref="I114:J114">IF(ISBLANK(G114),"",VALUE(_xlfn.TEXTSPLIT(G114,";")))</f>
        <v>0.469656077151066</v>
      </c>
      <c r="J114" s="8">
        <v>4.51049030674608</v>
      </c>
    </row>
    <row r="115" spans="3:10" x14ac:dyDescent="0.25">
      <c r="C115" s="8"/>
      <c r="D115" s="8"/>
      <c r="F115" s="19">
        <v>57</v>
      </c>
      <c r="G115" s="20" t="str">
        <v>0.475920149053538;4.53303441034173</v>
      </c>
      <c r="I115" s="8" cm="1">
        <f t="array" ref="I115:J115">IF(ISBLANK(G115),"",VALUE(_xlfn.TEXTSPLIT(G115,";")))</f>
        <v>0.47592014905353802</v>
      </c>
      <c r="J115" s="8">
        <v>4.5330344103417302</v>
      </c>
    </row>
    <row r="116" spans="3:10" x14ac:dyDescent="0.25">
      <c r="C116" s="8"/>
      <c r="D116" s="8"/>
      <c r="F116" s="19">
        <v>58</v>
      </c>
      <c r="G116" s="20" t="str">
        <v>0.481404505525979;4.55470096388751</v>
      </c>
      <c r="I116" s="8" cm="1">
        <f t="array" ref="I116:J116">IF(ISBLANK(G116),"",VALUE(_xlfn.TEXTSPLIT(G116,";")))</f>
        <v>0.48140450552597902</v>
      </c>
      <c r="J116" s="8">
        <v>4.5547009638875098</v>
      </c>
    </row>
    <row r="117" spans="3:10" x14ac:dyDescent="0.25">
      <c r="C117" s="8"/>
      <c r="D117" s="8"/>
      <c r="F117" s="19">
        <v>59</v>
      </c>
      <c r="G117" s="20" t="str">
        <v>0.486118995803819;4.57550231412453</v>
      </c>
      <c r="I117" s="8" cm="1">
        <f t="array" ref="I117:J117">IF(ISBLANK(G117),"",VALUE(_xlfn.TEXTSPLIT(G117,";")))</f>
        <v>0.48611899580381901</v>
      </c>
      <c r="J117" s="8">
        <v>4.5755023141245301</v>
      </c>
    </row>
    <row r="118" spans="3:10" x14ac:dyDescent="0.25">
      <c r="C118" s="8"/>
      <c r="D118" s="8"/>
      <c r="F118" s="19">
        <v>60</v>
      </c>
      <c r="G118" s="20" t="str">
        <v>0.490074291399845;4.59545046791983</v>
      </c>
      <c r="I118" s="8" cm="1">
        <f t="array" ref="I118:J118">IF(ISBLANK(G118),"",VALUE(_xlfn.TEXTSPLIT(G118,";")))</f>
        <v>0.49007429139984499</v>
      </c>
      <c r="J118" s="8">
        <v>4.5954504679198296</v>
      </c>
    </row>
    <row r="119" spans="3:10" x14ac:dyDescent="0.25">
      <c r="C119" s="8"/>
      <c r="D119" s="8"/>
      <c r="F119" s="19">
        <v>61</v>
      </c>
      <c r="G119" s="20" t="str">
        <v>0.493281812001277;4.6145570773175</v>
      </c>
      <c r="I119" s="8" cm="1">
        <f t="array" ref="I119:J119">IF(ISBLANK(G119),"",VALUE(_xlfn.TEXTSPLIT(G119,";")))</f>
        <v>0.49328181200127702</v>
      </c>
      <c r="J119" s="8">
        <v>4.6145570773175004</v>
      </c>
    </row>
    <row r="120" spans="3:10" x14ac:dyDescent="0.25">
      <c r="C120" s="8"/>
      <c r="D120" s="8"/>
      <c r="F120" s="19">
        <v>62</v>
      </c>
      <c r="G120" s="20" t="str">
        <v>0.495753655577334;4.6328334291809</v>
      </c>
      <c r="I120" s="8" cm="1">
        <f t="array" ref="I120:J120">IF(ISBLANK(G120),"",VALUE(_xlfn.TEXTSPLIT(G120,";")))</f>
        <v>0.49575365557733397</v>
      </c>
      <c r="J120" s="8">
        <v>4.6328334291809004</v>
      </c>
    </row>
    <row r="121" spans="3:10" x14ac:dyDescent="0.25">
      <c r="C121" s="8"/>
      <c r="D121" s="8"/>
      <c r="F121" s="19">
        <v>63</v>
      </c>
      <c r="G121" s="20" t="str">
        <v>0.497502532655514;4.6502904388987</v>
      </c>
      <c r="I121" s="8" cm="1">
        <f t="array" ref="I121:J121">IF(ISBLANK(G121),"",VALUE(_xlfn.TEXTSPLIT(G121,";")))</f>
        <v>0.49750253265551397</v>
      </c>
      <c r="J121" s="8">
        <v>4.6502904388986996</v>
      </c>
    </row>
    <row r="122" spans="3:10" x14ac:dyDescent="0.25">
      <c r="C122" s="8"/>
      <c r="D122" s="8"/>
      <c r="F122" s="19">
        <v>64</v>
      </c>
      <c r="G122" s="20" t="str">
        <v>0.498541704689864;4.66693864766558</v>
      </c>
      <c r="I122" s="8" cm="1">
        <f t="array" ref="I122:J122">IF(ISBLANK(G122),"",VALUE(_xlfn.TEXTSPLIT(G122,";")))</f>
        <v>0.49854170468986397</v>
      </c>
      <c r="J122" s="8">
        <v>4.6669386476655799</v>
      </c>
    </row>
    <row r="123" spans="3:10" x14ac:dyDescent="0.25">
      <c r="C123" s="8"/>
      <c r="D123" s="8"/>
      <c r="F123" s="19">
        <v>65</v>
      </c>
      <c r="G123" s="20" t="str">
        <v>0.498884926416388;4.68278822288623</v>
      </c>
      <c r="I123" s="8" cm="1">
        <f t="array" ref="I123:J123">IF(ISBLANK(G123),"",VALUE(_xlfn.TEXTSPLIT(G123,";")))</f>
        <v>0.49888492641638799</v>
      </c>
      <c r="J123" s="8">
        <v>4.6827882228862299</v>
      </c>
    </row>
    <row r="124" spans="3:10" x14ac:dyDescent="0.25">
      <c r="C124" s="8"/>
      <c r="D124" s="8"/>
      <c r="F124" s="19">
        <v>66</v>
      </c>
      <c r="G124" s="20" t="str">
        <v>0.498546392068435;4.69784896128864</v>
      </c>
      <c r="I124" s="8" cm="1">
        <f t="array" ref="I124:J124">IF(ISBLANK(G124),"",VALUE(_xlfn.TEXTSPLIT(G124,";")))</f>
        <v>0.49854639206843498</v>
      </c>
      <c r="J124" s="8">
        <v>4.6978489612886403</v>
      </c>
    </row>
    <row r="125" spans="3:10" x14ac:dyDescent="0.25">
      <c r="C125" s="8"/>
      <c r="D125" s="8"/>
      <c r="F125" s="19">
        <v>67</v>
      </c>
      <c r="G125" s="20" t="str">
        <v>0.497540685307761;4.71213029436848</v>
      </c>
      <c r="I125" s="8" cm="1">
        <f t="array" ref="I125:J125">IF(ISBLANK(G125),"",VALUE(_xlfn.TEXTSPLIT(G125,";")))</f>
        <v>0.49754068530776102</v>
      </c>
      <c r="J125" s="8">
        <v>4.71213029436848</v>
      </c>
    </row>
    <row r="126" spans="3:10" x14ac:dyDescent="0.25">
      <c r="C126" s="8"/>
      <c r="D126" s="8"/>
      <c r="F126" s="19">
        <v>68</v>
      </c>
      <c r="G126" s="20" t="str">
        <v>0.49588273271429;4.7256412958213</v>
      </c>
      <c r="I126" s="8" cm="1">
        <f t="array" ref="I126:J126">IF(ISBLANK(G126),"",VALUE(_xlfn.TEXTSPLIT(G126,";")))</f>
        <v>0.49588273271429001</v>
      </c>
      <c r="J126" s="8">
        <v>4.7256412958213003</v>
      </c>
    </row>
    <row r="127" spans="3:10" x14ac:dyDescent="0.25">
      <c r="C127" s="8"/>
      <c r="D127" s="8"/>
      <c r="F127" s="19">
        <v>69</v>
      </c>
      <c r="G127" s="20" t="str">
        <v>0.493587760668878;4.73839069065188</v>
      </c>
      <c r="I127" s="8" cm="1">
        <f t="array" ref="I127:J127">IF(ISBLANK(G127),"",VALUE(_xlfn.TEXTSPLIT(G127,";")))</f>
        <v>0.493587760668878</v>
      </c>
      <c r="J127" s="8">
        <v>4.7383906906518796</v>
      </c>
    </row>
    <row r="128" spans="3:10" x14ac:dyDescent="0.25">
      <c r="C128" s="8"/>
      <c r="D128" s="8"/>
      <c r="F128" s="19">
        <v>70</v>
      </c>
      <c r="G128" s="20" t="str">
        <v>0.490671255457808;4.75038686568103</v>
      </c>
      <c r="I128" s="8" cm="1">
        <f t="array" ref="I128:J128">IF(ISBLANK(G128),"",VALUE(_xlfn.TEXTSPLIT(G128,";")))</f>
        <v>0.49067125545780799</v>
      </c>
      <c r="J128" s="8">
        <v>4.7503868656810297</v>
      </c>
    </row>
    <row r="129" spans="3:10" x14ac:dyDescent="0.25">
      <c r="C129" s="8"/>
      <c r="D129" s="8"/>
      <c r="F129" s="19">
        <v>71</v>
      </c>
      <c r="G129" s="20" t="str">
        <v>0.487148926425075;4.76163788119925</v>
      </c>
      <c r="I129" s="8" cm="1">
        <f t="array" ref="I129:J129">IF(ISBLANK(G129),"",VALUE(_xlfn.TEXTSPLIT(G129,";")))</f>
        <v>0.48714892642507501</v>
      </c>
      <c r="J129" s="8">
        <v>4.7616378811992499</v>
      </c>
    </row>
    <row r="130" spans="3:10" x14ac:dyDescent="0.25">
      <c r="C130" s="8"/>
      <c r="D130" s="8"/>
      <c r="F130" s="19">
        <v>72</v>
      </c>
      <c r="G130" s="20" t="str">
        <v>0.483036671998209;4.77215148354364</v>
      </c>
      <c r="I130" s="8" cm="1">
        <f t="array" ref="I130:J130">IF(ISBLANK(G130),"",VALUE(_xlfn.TEXTSPLIT(G130,";")))</f>
        <v>0.48303667199820899</v>
      </c>
      <c r="J130" s="8">
        <v>4.7721514835436398</v>
      </c>
    </row>
    <row r="131" spans="3:10" x14ac:dyDescent="0.25">
      <c r="C131" s="8"/>
      <c r="D131" s="8"/>
      <c r="F131" s="19">
        <v>73</v>
      </c>
      <c r="G131" s="20" t="str">
        <v>0.478350548414743;4.78193511839911</v>
      </c>
      <c r="I131" s="8" cm="1">
        <f t="array" ref="I131:J131">IF(ISBLANK(G131),"",VALUE(_xlfn.TEXTSPLIT(G131,";")))</f>
        <v>0.478350548414743</v>
      </c>
      <c r="J131" s="8">
        <v>4.7819351183991099</v>
      </c>
    </row>
    <row r="132" spans="3:10" x14ac:dyDescent="0.25">
      <c r="C132" s="8"/>
      <c r="D132" s="8"/>
      <c r="F132" s="19">
        <v>74</v>
      </c>
      <c r="G132" s="20" t="str">
        <v>0.473106740979693;4.79099594464834</v>
      </c>
      <c r="I132" s="8" cm="1">
        <f t="array" ref="I132:J132">IF(ISBLANK(G132),"",VALUE(_xlfn.TEXTSPLIT(G132,";")))</f>
        <v>0.47310674097969302</v>
      </c>
      <c r="J132" s="8">
        <v>4.7909959446483397</v>
      </c>
    </row>
    <row r="133" spans="3:10" x14ac:dyDescent="0.25">
      <c r="C133" s="8"/>
      <c r="D133" s="8"/>
      <c r="F133" s="19">
        <v>75</v>
      </c>
      <c r="G133" s="20" t="str">
        <v>0.467321537688637;4.79934084861545</v>
      </c>
      <c r="I133" s="8" cm="1">
        <f t="array" ref="I133:J133">IF(ISBLANK(G133),"",VALUE(_xlfn.TEXTSPLIT(G133,";")))</f>
        <v>0.46732153768863699</v>
      </c>
      <c r="J133" s="8">
        <v>4.7993408486154499</v>
      </c>
    </row>
    <row r="134" spans="3:10" x14ac:dyDescent="0.25">
      <c r="C134" s="8"/>
      <c r="D134" s="8"/>
      <c r="F134" s="19">
        <v>76</v>
      </c>
      <c r="G134" s="20" t="str">
        <v>0.461011305056284;4.80697645856806</v>
      </c>
      <c r="I134" s="8" cm="1">
        <f t="array" ref="I134:J134">IF(ISBLANK(G134),"",VALUE(_xlfn.TEXTSPLIT(G134,";")))</f>
        <v>0.46101130505628402</v>
      </c>
      <c r="J134" s="8">
        <v>4.8069764585680597</v>
      </c>
    </row>
    <row r="135" spans="3:10" x14ac:dyDescent="0.25">
      <c r="C135" s="8"/>
      <c r="D135" s="8"/>
      <c r="F135" s="19">
        <v>77</v>
      </c>
      <c r="G135" s="20" t="str">
        <v>0.454192465996451;4.81390915935924</v>
      </c>
      <c r="I135" s="8" cm="1">
        <f t="array" ref="I135:J135">IF(ISBLANK(G135),"",VALUE(_xlfn.TEXTSPLIT(G135,";")))</f>
        <v>0.45419246599645102</v>
      </c>
      <c r="J135" s="8">
        <v>4.8139091593592402</v>
      </c>
    </row>
    <row r="136" spans="3:10" x14ac:dyDescent="0.25">
      <c r="C136" s="8"/>
      <c r="D136" s="8"/>
      <c r="F136" s="19">
        <v>78</v>
      </c>
      <c r="G136" s="20" t="str">
        <v>0.446881479605901;4.82014510710708</v>
      </c>
      <c r="I136" s="8" cm="1">
        <f t="array" ref="I136:J136">IF(ISBLANK(G136),"",VALUE(_xlfn.TEXTSPLIT(G136,";")))</f>
        <v>0.44688147960590102</v>
      </c>
      <c r="J136" s="8">
        <v>4.8201451071070798</v>
      </c>
    </row>
    <row r="137" spans="3:10" x14ac:dyDescent="0.25">
      <c r="C137" s="8"/>
      <c r="D137" s="8"/>
      <c r="F137" s="19">
        <v>79</v>
      </c>
      <c r="G137" s="20" t="str">
        <v>0.439094822711404;4.82569024382357</v>
      </c>
      <c r="I137" s="8" cm="1">
        <f t="array" ref="I137:J137">IF(ISBLANK(G137),"",VALUE(_xlfn.TEXTSPLIT(G137,";")))</f>
        <v>0.43909482271140399</v>
      </c>
      <c r="J137" s="8">
        <v>4.82569024382357</v>
      </c>
    </row>
    <row r="138" spans="3:10" x14ac:dyDescent="0.25">
      <c r="C138" s="8"/>
      <c r="D138" s="8"/>
      <c r="F138" s="19">
        <v>80</v>
      </c>
      <c r="G138" s="20" t="str">
        <v>0.430848973046483;4.83055031191717</v>
      </c>
      <c r="I138" s="8" cm="1">
        <f t="array" ref="I138:J138">IF(ISBLANK(G138),"",VALUE(_xlfn.TEXTSPLIT(G138,";")))</f>
        <v>0.43084897304648301</v>
      </c>
      <c r="J138" s="8">
        <v>4.83055031191717</v>
      </c>
    </row>
    <row r="139" spans="3:10" x14ac:dyDescent="0.25">
      <c r="C139" s="8"/>
      <c r="D139" s="8"/>
      <c r="F139" s="19">
        <v>81</v>
      </c>
      <c r="G139" s="20" t="str">
        <v>0.422160393931549;4.8347308685051</v>
      </c>
      <c r="I139" s="8" cm="1">
        <f t="array" ref="I139:J139">IF(ISBLANK(G139),"",VALUE(_xlfn.TEXTSPLIT(G139,";")))</f>
        <v>0.42216039393154903</v>
      </c>
      <c r="J139" s="8">
        <v>4.8347308685051003</v>
      </c>
    </row>
    <row r="140" spans="3:10" x14ac:dyDescent="0.25">
      <c r="C140" s="8"/>
      <c r="D140" s="8"/>
      <c r="F140" s="19">
        <v>82</v>
      </c>
      <c r="G140" s="20" t="str">
        <v>0.413045520338288;4.83823729948122</v>
      </c>
      <c r="I140" s="8" cm="1">
        <f t="array" ref="I140:J140">IF(ISBLANK(G140),"",VALUE(_xlfn.TEXTSPLIT(G140,";")))</f>
        <v>0.41304552033828801</v>
      </c>
      <c r="J140" s="8">
        <v>4.8382372994812197</v>
      </c>
    </row>
    <row r="141" spans="3:10" x14ac:dyDescent="0.25">
      <c r="C141" s="8"/>
      <c r="D141" s="8"/>
      <c r="F141" s="19">
        <v>83</v>
      </c>
      <c r="G141" s="20" t="str">
        <v>0.403520746226352;4.84107483329475</v>
      </c>
      <c r="I141" s="8" cm="1">
        <f t="array" ref="I141:J141">IF(ISBLANK(G141),"",VALUE(_xlfn.TEXTSPLIT(G141,";")))</f>
        <v>0.40352074622635198</v>
      </c>
      <c r="J141" s="8">
        <v>4.8410748332947504</v>
      </c>
    </row>
    <row r="142" spans="3:10" x14ac:dyDescent="0.25">
      <c r="C142" s="8"/>
      <c r="D142" s="8"/>
      <c r="F142" s="19">
        <v>84</v>
      </c>
      <c r="G142" s="20" t="str">
        <v>0.393602413047375;4.84324855440278</v>
      </c>
      <c r="I142" s="8" cm="1">
        <f t="array" ref="I142:J142">IF(ISBLANK(G142),"",VALUE(_xlfn.TEXTSPLIT(G142,";")))</f>
        <v>0.39360241304737498</v>
      </c>
      <c r="J142" s="8">
        <v>4.8432485544027797</v>
      </c>
    </row>
    <row r="143" spans="3:10" x14ac:dyDescent="0.25">
      <c r="C143" s="8"/>
      <c r="D143" s="8"/>
      <c r="F143" s="19">
        <v>85</v>
      </c>
      <c r="G143" s="20" t="str">
        <v>0.383306799318056;4.8447634163669</v>
      </c>
      <c r="I143" s="8" cm="1">
        <f t="array" ref="I143:J143">IF(ISBLANK(G143),"",VALUE(_xlfn.TEXTSPLIT(G143,";")))</f>
        <v>0.383306799318056</v>
      </c>
      <c r="J143" s="8">
        <v>4.8447634163669004</v>
      </c>
    </row>
    <row r="144" spans="3:10" x14ac:dyDescent="0.25">
      <c r="C144" s="8"/>
      <c r="D144" s="8"/>
      <c r="F144" s="19">
        <v>86</v>
      </c>
      <c r="G144" s="20" t="str">
        <v>0.372650111170762;4.84562425457011</v>
      </c>
      <c r="I144" s="8" cm="1">
        <f t="array" ref="I144:J144">IF(ISBLANK(G144),"",VALUE(_xlfn.TEXTSPLIT(G144,";")))</f>
        <v>0.37265011117076202</v>
      </c>
      <c r="J144" s="8">
        <v>4.8456242545701098</v>
      </c>
    </row>
    <row r="145" spans="3:10" x14ac:dyDescent="0.25">
      <c r="C145" s="8"/>
      <c r="D145" s="8"/>
      <c r="F145" s="19">
        <v>87</v>
      </c>
      <c r="G145" s="20" t="str">
        <v>0.36164847379622;4.8458357985361</v>
      </c>
      <c r="I145" s="8" cm="1">
        <f t="array" ref="I145:J145">IF(ISBLANK(G145),"",VALUE(_xlfn.TEXTSPLIT(G145,";")))</f>
        <v>0.36164847379622</v>
      </c>
      <c r="J145" s="8">
        <v>4.8458357985360996</v>
      </c>
    </row>
    <row r="146" spans="3:10" x14ac:dyDescent="0.25">
      <c r="C146" s="8"/>
      <c r="D146" s="8"/>
      <c r="F146" s="19">
        <v>88</v>
      </c>
      <c r="G146" s="20" t="str">
        <v>0.350317923699031;4.84540268383732</v>
      </c>
      <c r="I146" s="8" cm="1">
        <f t="array" ref="I146:J146">IF(ISBLANK(G146),"",VALUE(_xlfn.TEXTSPLIT(G146,";")))</f>
        <v>0.35031792369903098</v>
      </c>
      <c r="J146" s="8">
        <v>4.8454026838373201</v>
      </c>
    </row>
    <row r="147" spans="3:10" x14ac:dyDescent="0.25">
      <c r="C147" s="8"/>
      <c r="D147" s="8"/>
      <c r="F147" s="19">
        <v>89</v>
      </c>
      <c r="G147" s="20" t="str">
        <v>0.338674401692411;4.8443294635826</v>
      </c>
      <c r="I147" s="8" cm="1">
        <f t="array" ref="I147:J147">IF(ISBLANK(G147),"",VALUE(_xlfn.TEXTSPLIT(G147,";")))</f>
        <v>0.33867440169241098</v>
      </c>
      <c r="J147" s="8">
        <v>4.8443294635826</v>
      </c>
    </row>
    <row r="148" spans="3:10" x14ac:dyDescent="0.25">
      <c r="C148" s="8"/>
      <c r="D148" s="8"/>
      <c r="F148" s="19">
        <v>90</v>
      </c>
      <c r="G148" s="20" t="str">
        <v>0.326733746563924;4.84262061947873</v>
      </c>
      <c r="I148" s="8" cm="1">
        <f t="array" ref="I148:J148">IF(ISBLANK(G148),"",VALUE(_xlfn.TEXTSPLIT(G148,";")))</f>
        <v>0.32673374656392401</v>
      </c>
      <c r="J148" s="8">
        <v>4.8426206194787298</v>
      </c>
    </row>
    <row r="149" spans="3:10" x14ac:dyDescent="0.25">
      <c r="C149" s="8"/>
      <c r="D149" s="8"/>
      <c r="F149" s="19">
        <v>91</v>
      </c>
      <c r="G149" s="20" t="str">
        <v>0.314511689349264;4.8402805724633</v>
      </c>
      <c r="I149" s="8" cm="1">
        <f t="array" ref="I149:J149">IF(ISBLANK(G149),"",VALUE(_xlfn.TEXTSPLIT(G149,";")))</f>
        <v>0.31451168934926399</v>
      </c>
      <c r="J149" s="8">
        <v>4.8402805724632998</v>
      </c>
    </row>
    <row r="150" spans="3:10" x14ac:dyDescent="0.25">
      <c r="C150" s="8"/>
      <c r="D150" s="8"/>
      <c r="F150" s="19">
        <v>92</v>
      </c>
      <c r="G150" s="20" t="str">
        <v>0.302023848155741;4.83731369290889</v>
      </c>
      <c r="I150" s="8" cm="1">
        <f t="array" ref="I150:J150">IF(ISBLANK(G150),"",VALUE(_xlfn.TEXTSPLIT(G150,";")))</f>
        <v>0.30202384815574101</v>
      </c>
      <c r="J150" s="8">
        <v>4.8373136929088902</v>
      </c>
    </row>
    <row r="151" spans="3:10" x14ac:dyDescent="0.25">
      <c r="C151" s="8"/>
      <c r="D151" s="8"/>
      <c r="F151" s="19">
        <v>93</v>
      </c>
      <c r="G151" s="20" t="str">
        <v>0.289285723481853;4.83372431040098</v>
      </c>
      <c r="I151" s="8" cm="1">
        <f t="array" ref="I151:J151">IF(ISBLANK(G151),"",VALUE(_xlfn.TEXTSPLIT(G151,";")))</f>
        <v>0.289285723481853</v>
      </c>
      <c r="J151" s="8">
        <v>4.8337243104009797</v>
      </c>
    </row>
    <row r="152" spans="3:10" x14ac:dyDescent="0.25">
      <c r="C152" s="8"/>
      <c r="D152" s="8"/>
      <c r="F152" s="19">
        <v>94</v>
      </c>
      <c r="G152" s="20" t="str">
        <v>0.27631269398343;4.82951672309366</v>
      </c>
      <c r="I152" s="8" cm="1">
        <f t="array" ref="I152:J152">IF(ISBLANK(G152),"",VALUE(_xlfn.TEXTSPLIT(G152,";")))</f>
        <v>0.27631269398343</v>
      </c>
      <c r="J152" s="8">
        <v>4.8295167230936604</v>
      </c>
    </row>
    <row r="153" spans="3:10" x14ac:dyDescent="0.25">
      <c r="C153" s="8"/>
      <c r="D153" s="8"/>
      <c r="F153" s="19">
        <v>95</v>
      </c>
      <c r="G153" s="20" t="str">
        <v>0.263120012640833;4.82469520664909</v>
      </c>
      <c r="I153" s="8" cm="1">
        <f t="array" ref="I153:J153">IF(ISBLANK(G153),"",VALUE(_xlfn.TEXTSPLIT(G153,";")))</f>
        <v>0.26312001264083301</v>
      </c>
      <c r="J153" s="8">
        <v>4.82469520664909</v>
      </c>
    </row>
    <row r="154" spans="3:10" x14ac:dyDescent="0.25">
      <c r="C154" s="8"/>
      <c r="D154" s="8"/>
      <c r="F154" s="19">
        <v>96</v>
      </c>
      <c r="G154" s="20" t="str">
        <v>0.249722803285362;4.81926402276783</v>
      </c>
      <c r="I154" s="8" cm="1">
        <f t="array" ref="I154:J154">IF(ISBLANK(G154),"",VALUE(_xlfn.TEXTSPLIT(G154,";")))</f>
        <v>0.249722803285362</v>
      </c>
      <c r="J154" s="8">
        <v>4.8192640227678298</v>
      </c>
    </row>
    <row r="155" spans="3:10" x14ac:dyDescent="0.25">
      <c r="C155" s="8"/>
      <c r="D155" s="8"/>
      <c r="F155" s="19">
        <v>97</v>
      </c>
      <c r="G155" s="20" t="str">
        <v>0.236136057446471;4.8132274273182</v>
      </c>
      <c r="I155" s="8" cm="1">
        <f t="array" ref="I155:J155">IF(ISBLANK(G155),"",VALUE(_xlfn.TEXTSPLIT(G155,";")))</f>
        <v>0.23613605744647101</v>
      </c>
      <c r="J155" s="8">
        <v>4.8132274273181999</v>
      </c>
    </row>
    <row r="156" spans="3:10" x14ac:dyDescent="0.25">
      <c r="C156" s="8"/>
      <c r="D156" s="8"/>
      <c r="F156" s="19">
        <v>98</v>
      </c>
      <c r="G156" s="20" t="str">
        <v>0.222374631484491;4.806589678074</v>
      </c>
      <c r="I156" s="8" cm="1">
        <f t="array" ref="I156:J156">IF(ISBLANK(G156),"",VALUE(_xlfn.TEXTSPLIT(G156,";")))</f>
        <v>0.22237463148449099</v>
      </c>
      <c r="J156" s="8">
        <v>4.8065896780740003</v>
      </c>
    </row>
    <row r="157" spans="3:10" x14ac:dyDescent="0.25">
      <c r="C157" s="8"/>
      <c r="D157" s="8"/>
      <c r="F157" s="19">
        <v>99</v>
      </c>
      <c r="G157" s="20" t="str">
        <v>0.208453243976572;4.79935504207033</v>
      </c>
      <c r="I157" s="8" cm="1">
        <f t="array" ref="I157:J157">IF(ISBLANK(G157),"",VALUE(_xlfn.TEXTSPLIT(G157,";")))</f>
        <v>0.208453243976572</v>
      </c>
      <c r="J157" s="8">
        <v>4.7993550420703297</v>
      </c>
    </row>
    <row r="158" spans="3:10" x14ac:dyDescent="0.25">
      <c r="C158" s="8"/>
      <c r="D158" s="8"/>
      <c r="F158" s="19">
        <v>100</v>
      </c>
      <c r="G158" s="20" t="str">
        <v>0.194386473326197;4.79152780258791</v>
      </c>
      <c r="I158" s="8" cm="1">
        <f t="array" ref="I158:J158">IF(ISBLANK(G158),"",VALUE(_xlfn.TEXTSPLIT(G158,";")))</f>
        <v>0.19438647332619699</v>
      </c>
      <c r="J158" s="8">
        <v>4.7915278025879102</v>
      </c>
    </row>
    <row r="159" spans="3:10" x14ac:dyDescent="0.25">
      <c r="C159" s="8"/>
      <c r="D159" s="8"/>
      <c r="F159" s="19">
        <v>101</v>
      </c>
      <c r="G159" s="20" t="str">
        <v>0.180188755569141;4.78311226577695</v>
      </c>
      <c r="I159" s="8" cm="1">
        <f t="array" ref="I159:J159">IF(ISBLANK(G159),"",VALUE(_xlfn.TEXTSPLIT(G159,";")))</f>
        <v>0.18018875556914099</v>
      </c>
      <c r="J159" s="8">
        <v>4.7831122657769498</v>
      </c>
    </row>
    <row r="160" spans="3:10" x14ac:dyDescent="0.25">
      <c r="C160" s="8"/>
      <c r="D160" s="8"/>
      <c r="F160" s="19">
        <v>102</v>
      </c>
      <c r="G160" s="20" t="str">
        <v>0.165874382350996;4.77411276693157</v>
      </c>
      <c r="I160" s="8" cm="1">
        <f t="array" ref="I160:J160">IF(ISBLANK(G160),"",VALUE(_xlfn.TEXTSPLIT(G160,";")))</f>
        <v>0.165874382350996</v>
      </c>
      <c r="J160" s="8">
        <v>4.7741127669315704</v>
      </c>
    </row>
    <row r="161" spans="3:10" x14ac:dyDescent="0.25">
      <c r="C161" s="8"/>
      <c r="D161" s="8"/>
      <c r="F161" s="19">
        <v>103</v>
      </c>
      <c r="G161" s="20" t="str">
        <v>0.151457499053566;4.76453367642618</v>
      </c>
      <c r="I161" s="8" cm="1">
        <f t="array" ref="I161:J161">IF(ISBLANK(G161),"",VALUE(_xlfn.TEXTSPLIT(G161,";")))</f>
        <v>0.15145749905356601</v>
      </c>
      <c r="J161" s="8">
        <v>4.7645336764261801</v>
      </c>
    </row>
    <row r="162" spans="3:10" x14ac:dyDescent="0.25">
      <c r="C162" s="8"/>
      <c r="D162" s="8"/>
      <c r="F162" s="19">
        <v>104</v>
      </c>
      <c r="G162" s="20" t="str">
        <v>0.136952103049196;4.75437940532554</v>
      </c>
      <c r="I162" s="8" cm="1">
        <f t="array" ref="I162:J162">IF(ISBLANK(G162),"",VALUE(_xlfn.TEXTSPLIT(G162,";")))</f>
        <v>0.136952103049196</v>
      </c>
      <c r="J162" s="8">
        <v>4.7543794053255404</v>
      </c>
    </row>
    <row r="163" spans="3:10" x14ac:dyDescent="0.25">
      <c r="C163" s="8"/>
      <c r="D163" s="8"/>
      <c r="F163" s="19">
        <v>105</v>
      </c>
      <c r="G163" s="20" t="str">
        <v>0.122372042064012;4.7436544106799</v>
      </c>
      <c r="I163" s="8" cm="1">
        <f t="array" ref="I163:J163">IF(ISBLANK(G163),"",VALUE(_xlfn.TEXTSPLIT(G163,";")))</f>
        <v>0.122372042064012</v>
      </c>
      <c r="J163" s="8">
        <v>4.7436544106799001</v>
      </c>
    </row>
    <row r="164" spans="3:10" x14ac:dyDescent="0.25">
      <c r="C164" s="8"/>
      <c r="D164" s="8"/>
      <c r="F164" s="19">
        <v>106</v>
      </c>
      <c r="G164" s="20" t="str">
        <v>0.107731012632496;4.73236320051699</v>
      </c>
      <c r="I164" s="8" cm="1">
        <f t="array" ref="I164:J164">IF(ISBLANK(G164),"",VALUE(_xlfn.TEXTSPLIT(G164,";")))</f>
        <v>0.107731012632496</v>
      </c>
      <c r="J164" s="8">
        <v>4.73236320051699</v>
      </c>
    </row>
    <row r="165" spans="3:10" x14ac:dyDescent="0.25">
      <c r="C165" s="8"/>
      <c r="D165" s="8"/>
      <c r="F165" s="19">
        <v>107</v>
      </c>
      <c r="G165" s="20" t="str">
        <v>0.0930425586272923;4.7205103385424</v>
      </c>
      <c r="I165" s="8" cm="1">
        <f t="array" ref="I165:J165">IF(ISBLANK(G165),"",VALUE(_xlfn.TEXTSPLIT(G165,";")))</f>
        <v>9.3042558627292299E-2</v>
      </c>
      <c r="J165" s="8">
        <v>4.7205103385424003</v>
      </c>
    </row>
    <row r="166" spans="3:10" x14ac:dyDescent="0.25">
      <c r="C166" s="8"/>
      <c r="D166" s="8"/>
      <c r="F166" s="19">
        <v>108</v>
      </c>
      <c r="G166" s="20" t="str">
        <v>0.0783200698494573;4.70810044855998</v>
      </c>
      <c r="I166" s="8" cm="1">
        <f t="array" ref="I166:J166">IF(ISBLANK(G166),"",VALUE(_xlfn.TEXTSPLIT(G166,";")))</f>
        <v>7.8320069849457302E-2</v>
      </c>
      <c r="J166" s="8">
        <v>4.7081004485599802</v>
      </c>
    </row>
    <row r="167" spans="3:10" x14ac:dyDescent="0.25">
      <c r="C167" s="8"/>
      <c r="D167" s="8"/>
      <c r="F167" s="19">
        <v>109</v>
      </c>
      <c r="G167" s="20" t="str">
        <v>0.063576780665424;4.69513821862359</v>
      </c>
      <c r="I167" s="8" cm="1">
        <f t="array" ref="I167:J167">IF(ISBLANK(G167),"",VALUE(_xlfn.TEXTSPLIT(G167,";")))</f>
        <v>6.3576780665423993E-2</v>
      </c>
      <c r="J167" s="8">
        <v>4.6951382186235904</v>
      </c>
    </row>
    <row r="168" spans="3:10" x14ac:dyDescent="0.25">
      <c r="C168" s="8"/>
      <c r="D168" s="8"/>
      <c r="F168" s="19">
        <v>110</v>
      </c>
      <c r="G168" s="20" t="str">
        <v>0.0488257686780639;4.68162840493167</v>
      </c>
      <c r="I168" s="8" cm="1">
        <f t="array" ref="I168:J168">IF(ISBLANK(G168),"",VALUE(_xlfn.TEXTSPLIT(G168,";")))</f>
        <v>4.8825768678063902E-2</v>
      </c>
      <c r="J168" s="8">
        <v>4.6816284049316703</v>
      </c>
    </row>
    <row r="169" spans="3:10" x14ac:dyDescent="0.25">
      <c r="C169" s="8"/>
      <c r="D169" s="8"/>
      <c r="F169" s="19">
        <v>111</v>
      </c>
      <c r="G169" s="20" t="str">
        <v>0.0340799534200328;4.66757583547586</v>
      </c>
      <c r="I169" s="8" cm="1">
        <f t="array" ref="I169:J169">IF(ISBLANK(G169),"",VALUE(_xlfn.TEXTSPLIT(G169,";")))</f>
        <v>3.4079953420032803E-2</v>
      </c>
      <c r="J169" s="8">
        <v>4.6675758354758603</v>
      </c>
    </row>
    <row r="170" spans="3:10" x14ac:dyDescent="0.25">
      <c r="C170" s="8"/>
      <c r="D170" s="8"/>
      <c r="F170" s="19">
        <v>112</v>
      </c>
      <c r="G170" s="20" t="str">
        <v>0.0193520950584044;4.65298541345472</v>
      </c>
      <c r="I170" s="8" cm="1">
        <f t="array" ref="I170:J170">IF(ISBLANK(G170),"",VALUE(_xlfn.TEXTSPLIT(G170,";")))</f>
        <v>1.9352095058404399E-2</v>
      </c>
      <c r="J170" s="8">
        <v>4.6529854134547204</v>
      </c>
    </row>
    <row r="171" spans="3:10" x14ac:dyDescent="0.25">
      <c r="C171" s="8"/>
      <c r="D171" s="8"/>
      <c r="F171" s="19">
        <v>113</v>
      </c>
      <c r="G171" s="20" t="str">
        <v>0.00465479310022798;4.63786212046357</v>
      </c>
      <c r="I171" s="8" cm="1">
        <f t="array" ref="I171:J171">IF(ISBLANK(G171),"",VALUE(_xlfn.TEXTSPLIT(G171,";")))</f>
        <v>4.6547931002279804E-3</v>
      </c>
      <c r="J171" s="8">
        <v>4.6378621204635699</v>
      </c>
    </row>
    <row r="172" spans="3:10" x14ac:dyDescent="0.25">
      <c r="C172" s="8"/>
      <c r="D172" s="8"/>
      <c r="F172" s="19">
        <v>114</v>
      </c>
      <c r="G172" s="20" t="str">
        <v>-0.00999951491080231;4.62221101947151</v>
      </c>
      <c r="I172" s="8" cm="1">
        <f t="array" ref="I172:J172">IF(ISBLANK(G172),"",VALUE(_xlfn.TEXTSPLIT(G172,";")))</f>
        <v>-9.9995149108023096E-3</v>
      </c>
      <c r="J172" s="8">
        <v>4.6222110194715098</v>
      </c>
    </row>
    <row r="173" spans="3:10" x14ac:dyDescent="0.25">
      <c r="C173" s="8"/>
      <c r="D173" s="8"/>
      <c r="F173" s="19">
        <v>115</v>
      </c>
      <c r="G173" s="20" t="str">
        <v>-0.0245985547159689;4.60603725759608</v>
      </c>
      <c r="I173" s="8" cm="1">
        <f t="array" ref="I173:J173">IF(ISBLANK(G173),"",VALUE(_xlfn.TEXTSPLIT(G173,";")))</f>
        <v>-2.45985547159689E-2</v>
      </c>
      <c r="J173" s="8">
        <v>4.6060372575960802</v>
      </c>
    </row>
    <row r="174" spans="3:10" x14ac:dyDescent="0.25">
      <c r="C174" s="8"/>
      <c r="D174" s="8"/>
      <c r="F174" s="19">
        <v>116</v>
      </c>
      <c r="G174" s="20" t="str">
        <v>-0.0391302166904905;4.58934606868669</v>
      </c>
      <c r="I174" s="8" cm="1">
        <f t="array" ref="I174:J174">IF(ISBLANK(G174),"",VALUE(_xlfn.TEXTSPLIT(G174,";")))</f>
        <v>-3.91302166904905E-2</v>
      </c>
      <c r="J174" s="8">
        <v>4.58934606868669</v>
      </c>
    </row>
    <row r="175" spans="3:10" x14ac:dyDescent="0.25">
      <c r="C175" s="8"/>
      <c r="D175" s="8"/>
      <c r="F175" s="19">
        <v>117</v>
      </c>
      <c r="G175" s="20" t="str">
        <v>-0.0535825572287051;4.57214277572709</v>
      </c>
      <c r="I175" s="8" cm="1">
        <f t="array" ref="I175:J175">IF(ISBLANK(G175),"",VALUE(_xlfn.TEXTSPLIT(G175,";")))</f>
        <v>-5.3582557228705099E-2</v>
      </c>
      <c r="J175" s="8">
        <v>4.57214277572709</v>
      </c>
    </row>
    <row r="176" spans="3:10" x14ac:dyDescent="0.25">
      <c r="C176" s="8"/>
      <c r="D176" s="8"/>
      <c r="F176" s="19">
        <v>118</v>
      </c>
      <c r="G176" s="20" t="str">
        <v>-0.0679438001741963;4.55443279306786</v>
      </c>
      <c r="I176" s="8" cm="1">
        <f t="array" ref="I176:J176">IF(ISBLANK(G176),"",VALUE(_xlfn.TEXTSPLIT(G176,";")))</f>
        <v>-6.7943800174196295E-2</v>
      </c>
      <c r="J176" s="8">
        <v>4.5544327930678596</v>
      </c>
    </row>
    <row r="177" spans="3:10" x14ac:dyDescent="0.25">
      <c r="C177" s="8"/>
      <c r="D177" s="8"/>
      <c r="F177" s="19">
        <v>119</v>
      </c>
      <c r="G177" s="20" t="str">
        <v>-0.0822023383036343;4.53622162849932</v>
      </c>
      <c r="I177" s="8" cm="1">
        <f t="array" ref="I177:J177">IF(ISBLANK(G177),"",VALUE(_xlfn.TEXTSPLIT(G177,";")))</f>
        <v>-8.2202338303634298E-2</v>
      </c>
      <c r="J177" s="8">
        <v>4.5362216284993204</v>
      </c>
    </row>
    <row r="178" spans="3:10" x14ac:dyDescent="0.25">
      <c r="C178" s="8"/>
      <c r="D178" s="8"/>
      <c r="F178" s="19">
        <v>120</v>
      </c>
      <c r="G178" s="20" t="str">
        <v>-0.0963467348732406;4.51751488517562</v>
      </c>
      <c r="I178" s="8" cm="1">
        <f t="array" ref="I178:J178">IF(ISBLANK(G178),"",VALUE(_xlfn.TEXTSPLIT(G178,";")))</f>
        <v>-9.6346734873240594E-2</v>
      </c>
      <c r="J178" s="8">
        <v>4.5175148851756202</v>
      </c>
    </row>
    <row r="179" spans="3:10" x14ac:dyDescent="0.25">
      <c r="C179" s="8"/>
      <c r="D179" s="8"/>
      <c r="F179" s="19">
        <v>121</v>
      </c>
      <c r="G179" s="20" t="str">
        <v>-0.110365725236946;4.49831826340097</v>
      </c>
      <c r="I179" s="8" cm="1">
        <f t="array" ref="I179:J179">IF(ISBLANK(G179),"",VALUE(_xlfn.TEXTSPLIT(G179,";")))</f>
        <v>-0.110365725236946</v>
      </c>
      <c r="J179" s="8">
        <v>4.4983182634009697</v>
      </c>
    </row>
    <row r="180" spans="3:10" x14ac:dyDescent="0.25">
      <c r="C180" s="8"/>
      <c r="D180" s="8"/>
      <c r="F180" s="19">
        <v>122</v>
      </c>
      <c r="G180" s="20" t="str">
        <v>-0.124248218545786;4.4786375622886</v>
      </c>
      <c r="I180" s="8" cm="1">
        <f t="array" ref="I180:J180">IF(ISBLANK(G180),"",VALUE(_xlfn.TEXTSPLIT(G180,";")))</f>
        <v>-0.12424821854578599</v>
      </c>
      <c r="J180" s="8">
        <v>4.4786375622885997</v>
      </c>
    </row>
    <row r="181" spans="3:10" x14ac:dyDescent="0.25">
      <c r="C181" s="8"/>
      <c r="D181" s="8"/>
      <c r="F181" s="19">
        <v>123</v>
      </c>
      <c r="G181" s="20" t="str">
        <v>-0.13798329953851;4.45847868130388</v>
      </c>
      <c r="I181" s="8" cm="1">
        <f t="array" ref="I181:J181">IF(ISBLANK(G181),"",VALUE(_xlfn.TEXTSPLIT(G181,";")))</f>
        <v>-0.13798329953850999</v>
      </c>
      <c r="J181" s="8">
        <v>4.4584786813038804</v>
      </c>
    </row>
    <row r="182" spans="3:10" x14ac:dyDescent="0.25">
      <c r="C182" s="8"/>
      <c r="D182" s="8"/>
      <c r="F182" s="19">
        <v>124</v>
      </c>
      <c r="G182" s="20" t="str">
        <v>-0.151560230434032;4.4378476217029</v>
      </c>
      <c r="I182" s="8" cm="1">
        <f t="array" ref="I182:J182">IF(ISBLANK(G182),"",VALUE(_xlfn.TEXTSPLIT(G182,";")))</f>
        <v>-0.151560230434032</v>
      </c>
      <c r="J182" s="8">
        <v>4.4378476217029004</v>
      </c>
    </row>
    <row r="183" spans="3:10" x14ac:dyDescent="0.25">
      <c r="C183" s="8"/>
      <c r="D183" s="8"/>
      <c r="F183" s="19">
        <v>125</v>
      </c>
      <c r="G183" s="20" t="str">
        <v>-0.164968452937214;4.41675048787823</v>
      </c>
      <c r="I183" s="8" cm="1">
        <f t="array" ref="I183:J183">IF(ISBLANK(G183),"",VALUE(_xlfn.TEXTSPLIT(G183,";")))</f>
        <v>-0.16496845293721399</v>
      </c>
      <c r="J183" s="8">
        <v>4.4167504878782298</v>
      </c>
    </row>
    <row r="184" spans="3:10" x14ac:dyDescent="0.25">
      <c r="C184" s="8"/>
      <c r="D184" s="8"/>
      <c r="F184" s="19">
        <v>126</v>
      </c>
      <c r="G184" s="20" t="str">
        <v>-0.178197590370374;4.39519348862407</v>
      </c>
      <c r="I184" s="8" cm="1">
        <f t="array" ref="I184:J184">IF(ISBLANK(G184),"",VALUE(_xlfn.TEXTSPLIT(G184,";")))</f>
        <v>-0.178197590370374</v>
      </c>
      <c r="J184" s="8">
        <v>4.39519348862407</v>
      </c>
    </row>
    <row r="185" spans="3:10" x14ac:dyDescent="0.25">
      <c r="C185" s="8"/>
      <c r="D185" s="8"/>
      <c r="F185" s="19">
        <v>127</v>
      </c>
      <c r="G185" s="20" t="str">
        <v>-0.191237449944169;4.3731829383335</v>
      </c>
      <c r="I185" s="8" cm="1">
        <f t="array" ref="I185:J185">IF(ISBLANK(G185),"",VALUE(_xlfn.TEXTSPLIT(G185,";")))</f>
        <v>-0.191237449944169</v>
      </c>
      <c r="J185" s="8">
        <v>4.3731829383334997</v>
      </c>
    </row>
    <row r="186" spans="3:10" x14ac:dyDescent="0.25">
      <c r="C186" s="8"/>
      <c r="D186" s="8"/>
      <c r="F186" s="19">
        <v>128</v>
      </c>
      <c r="G186" s="20" t="str">
        <v>-0.204078025182792;4.35072525814122</v>
      </c>
      <c r="I186" s="8" cm="1">
        <f t="array" ref="I186:J186">IF(ISBLANK(G186),"",VALUE(_xlfn.TEXTSPLIT(G186,";")))</f>
        <v>-0.204078025182792</v>
      </c>
      <c r="J186" s="8">
        <v>4.3507252581412201</v>
      </c>
    </row>
    <row r="187" spans="3:10" x14ac:dyDescent="0.25">
      <c r="C187" s="8"/>
      <c r="D187" s="8"/>
      <c r="F187" s="19">
        <v>129</v>
      </c>
      <c r="G187" s="20" t="str">
        <v>-0.216709498520173;4.32782697702589</v>
      </c>
      <c r="I187" s="8" cm="1">
        <f t="array" ref="I187:J187">IF(ISBLANK(G187),"",VALUE(_xlfn.TEXTSPLIT(G187,";")))</f>
        <v>-0.21670949852017299</v>
      </c>
      <c r="J187" s="8">
        <v>4.3278269770258904</v>
      </c>
    </row>
    <row r="188" spans="3:10" x14ac:dyDescent="0.25">
      <c r="C188" s="8"/>
      <c r="D188" s="8"/>
      <c r="F188" s="19">
        <v>130</v>
      </c>
      <c r="G188" s="20" t="str">
        <v>-0.229122244085699;4.30449473288702</v>
      </c>
      <c r="I188" s="8" cm="1">
        <f t="array" ref="I188:J188">IF(ISBLANK(G188),"",VALUE(_xlfn.TEXTSPLIT(G188,";")))</f>
        <v>-0.22912224408569901</v>
      </c>
      <c r="J188" s="8">
        <v>4.3044947328870196</v>
      </c>
    </row>
    <row r="189" spans="3:10" x14ac:dyDescent="0.25">
      <c r="C189" s="8"/>
      <c r="D189" s="8"/>
      <c r="F189" s="19">
        <v>131</v>
      </c>
      <c r="G189" s="20" t="str">
        <v>-0.241306830700173;4.28073527361266</v>
      </c>
      <c r="I189" s="8" cm="1">
        <f t="array" ref="I189:J189">IF(ISBLANK(G189),"",VALUE(_xlfn.TEXTSPLIT(G189,";")))</f>
        <v>-0.241306830700173</v>
      </c>
      <c r="J189" s="8">
        <v>4.2807352736126596</v>
      </c>
    </row>
    <row r="190" spans="3:10" x14ac:dyDescent="0.25">
      <c r="C190" s="8"/>
      <c r="D190" s="8"/>
      <c r="F190" s="19">
        <v>132</v>
      </c>
      <c r="G190" s="20" t="str">
        <v>-0.253254025105429;4.25655545815526</v>
      </c>
      <c r="I190" s="8" cm="1">
        <f t="array" ref="I190:J190">IF(ISBLANK(G190),"",VALUE(_xlfn.TEXTSPLIT(G190,";")))</f>
        <v>-0.25325402510542899</v>
      </c>
      <c r="J190" s="8">
        <v>4.25655545815526</v>
      </c>
    </row>
    <row r="191" spans="3:10" x14ac:dyDescent="0.25">
      <c r="C191" s="8"/>
      <c r="D191" s="8"/>
      <c r="F191" s="19">
        <v>133</v>
      </c>
      <c r="G191" s="20" t="str">
        <v>-0.264954795453826;4.23196225763449</v>
      </c>
      <c r="I191" s="8" cm="1">
        <f t="array" ref="I191:J191">IF(ISBLANK(G191),"",VALUE(_xlfn.TEXTSPLIT(G191,";")))</f>
        <v>-0.264954795453826</v>
      </c>
      <c r="J191" s="8">
        <v>4.23196225763449</v>
      </c>
    </row>
    <row r="192" spans="3:10" x14ac:dyDescent="0.25">
      <c r="C192" s="8"/>
      <c r="D192" s="8"/>
      <c r="F192" s="19">
        <v>134</v>
      </c>
      <c r="G192" s="20" t="str">
        <v>-0.276400315087503;4.2069627564877</v>
      </c>
      <c r="I192" s="8" cm="1">
        <f t="array" ref="I192:J192">IF(ISBLANK(G192),"",VALUE(_xlfn.TEXTSPLIT(G192,";")))</f>
        <v>-0.27640031508750301</v>
      </c>
      <c r="J192" s="8">
        <v>4.2069627564876999</v>
      </c>
    </row>
    <row r="193" spans="3:10" x14ac:dyDescent="0.25">
      <c r="C193" s="8"/>
      <c r="D193" s="8"/>
      <c r="F193" s="19">
        <v>135</v>
      </c>
      <c r="G193" s="20" t="str">
        <v>-0.287581966641157;4.18156415369079</v>
      </c>
      <c r="I193" s="8" cm="1">
        <f t="array" ref="I193:J193">IF(ISBLANK(G193),"",VALUE(_xlfn.TEXTSPLIT(G193,";")))</f>
        <v>-0.28758196664115698</v>
      </c>
      <c r="J193" s="8">
        <v>4.1815641536907897</v>
      </c>
    </row>
    <row r="194" spans="3:10" x14ac:dyDescent="0.25">
      <c r="C194" s="8"/>
      <c r="D194" s="8"/>
      <c r="F194" s="19">
        <v>136</v>
      </c>
      <c r="G194" s="20" t="str">
        <v>-0.298491346506764;4.15577376407429</v>
      </c>
      <c r="I194" s="8" cm="1">
        <f t="array" ref="I194:J194">IF(ISBLANK(G194),"",VALUE(_xlfn.TEXTSPLIT(G194,";")))</f>
        <v>-0.29849134650676401</v>
      </c>
      <c r="J194" s="8">
        <v>4.15577376407429</v>
      </c>
    </row>
    <row r="195" spans="3:10" x14ac:dyDescent="0.25">
      <c r="C195" s="8"/>
      <c r="D195" s="8"/>
      <c r="F195" s="19">
        <v>137</v>
      </c>
      <c r="G195" s="20" t="str">
        <v>-0.309120269704155;4.12959901976279</v>
      </c>
      <c r="I195" s="8" cm="1">
        <f t="array" ref="I195:J195">IF(ISBLANK(G195),"",VALUE(_xlfn.TEXTSPLIT(G195,";")))</f>
        <v>-0.30912026970415502</v>
      </c>
      <c r="J195" s="8">
        <v>4.1295990197627903</v>
      </c>
    </row>
    <row r="196" spans="3:10" x14ac:dyDescent="0.25">
      <c r="C196" s="8"/>
      <c r="D196" s="8"/>
      <c r="F196" s="19">
        <v>138</v>
      </c>
      <c r="G196" s="20" t="str">
        <v>-0.31946077520755;4.10304747176848</v>
      </c>
      <c r="I196" s="8" cm="1">
        <f t="array" ref="I196:J196">IF(ISBLANK(G196),"",VALUE(_xlfn.TEXTSPLIT(G196,";")))</f>
        <v>-0.31946077520755001</v>
      </c>
      <c r="J196" s="8">
        <v>4.1030474717684804</v>
      </c>
    </row>
    <row r="197" spans="3:10" x14ac:dyDescent="0.25">
      <c r="C197" s="8"/>
      <c r="D197" s="8"/>
      <c r="F197" s="19">
        <v>139</v>
      </c>
      <c r="G197" s="20" t="str">
        <v>-0.329505131785418;4.07612679177393</v>
      </c>
      <c r="I197" s="8" cm="1">
        <f t="array" ref="I197:J197">IF(ISBLANK(G197),"",VALUE(_xlfn.TEXTSPLIT(G197,";")))</f>
        <v>-0.32950513178541802</v>
      </c>
      <c r="J197" s="8">
        <v>4.0761267917739303</v>
      </c>
    </row>
    <row r="198" spans="3:10" x14ac:dyDescent="0.25">
      <c r="C198" s="8"/>
      <c r="D198" s="8"/>
      <c r="F198" s="19">
        <v>140</v>
      </c>
      <c r="G198" s="20" t="str">
        <v>-0.339245844419583;4.04884477414318</v>
      </c>
      <c r="I198" s="8" cm="1">
        <f t="array" ref="I198:J198">IF(ISBLANK(G198),"",VALUE(_xlfn.TEXTSPLIT(G198,";")))</f>
        <v>-0.339245844419583</v>
      </c>
      <c r="J198" s="8">
        <v>4.0488447741431797</v>
      </c>
    </row>
    <row r="199" spans="3:10" x14ac:dyDescent="0.25">
      <c r="C199" s="8"/>
      <c r="D199" s="8"/>
      <c r="F199" s="19">
        <v>141</v>
      </c>
      <c r="G199" s="20" t="str">
        <v>-0.348675661379401;4.02120933820577</v>
      </c>
      <c r="I199" s="8" cm="1">
        <f t="array" ref="I199:J199">IF(ISBLANK(G199),"",VALUE(_xlfn.TEXTSPLIT(G199,";")))</f>
        <v>-0.34867566137940098</v>
      </c>
      <c r="J199" s="8">
        <v>4.0212093382057699</v>
      </c>
    </row>
    <row r="200" spans="3:10" x14ac:dyDescent="0.25">
      <c r="C200" s="8"/>
      <c r="D200" s="8"/>
      <c r="F200" s="19">
        <v>142</v>
      </c>
      <c r="G200" s="20" t="str">
        <v>-0.357787582038352;3.99322853086408</v>
      </c>
      <c r="I200" s="8" cm="1">
        <f t="array" ref="I200:J200">IF(ISBLANK(G200),"",VALUE(_xlfn.TEXTSPLIT(G200,";")))</f>
        <v>-0.35778758203835198</v>
      </c>
      <c r="J200" s="8">
        <v>3.99322853086408</v>
      </c>
    </row>
    <row r="201" spans="3:10" x14ac:dyDescent="0.25">
      <c r="C201" s="8"/>
      <c r="D201" s="8"/>
      <c r="F201" s="19">
        <v>143</v>
      </c>
      <c r="G201" s="20" t="str">
        <v>-0.366574865534016;3.96491052958181</v>
      </c>
      <c r="I201" s="8" cm="1">
        <f t="array" ref="I201:J201">IF(ISBLANK(G201),"",VALUE(_xlfn.TEXTSPLIT(G201,";")))</f>
        <v>-0.36657486553401603</v>
      </c>
      <c r="J201" s="8">
        <v>3.9649105295818101</v>
      </c>
    </row>
    <row r="202" spans="3:10" x14ac:dyDescent="0.25">
      <c r="C202" s="8"/>
      <c r="D202" s="8"/>
      <c r="F202" s="19">
        <v>144</v>
      </c>
      <c r="G202" s="20" t="str">
        <v>-0.375031040388301;3.93626364581938</v>
      </c>
      <c r="I202" s="8" cm="1">
        <f t="array" ref="I202:J202">IF(ISBLANK(G202),"",VALUE(_xlfn.TEXTSPLIT(G202,";")))</f>
        <v>-0.37503104038830098</v>
      </c>
      <c r="J202" s="8">
        <v>3.93626364581938</v>
      </c>
    </row>
    <row r="203" spans="3:10" x14ac:dyDescent="0.25">
      <c r="C203" s="8"/>
      <c r="D203" s="8"/>
      <c r="F203" s="19">
        <v>145</v>
      </c>
      <c r="G203" s="20" t="str">
        <v>-0.383149915223571;3.90729632899232</v>
      </c>
      <c r="I203" s="8" cm="1">
        <f t="array" ref="I203:J203">IF(ISBLANK(G203),"",VALUE(_xlfn.TEXTSPLIT(G203,";")))</f>
        <v>-0.383149915223571</v>
      </c>
      <c r="J203" s="8">
        <v>3.9072963289923202</v>
      </c>
    </row>
    <row r="204" spans="3:10" x14ac:dyDescent="0.25">
      <c r="C204" s="8"/>
      <c r="D204" s="8"/>
      <c r="F204" s="19">
        <v>146</v>
      </c>
      <c r="G204" s="20" t="str">
        <v>-0.390925590732386;3.87801717103997</v>
      </c>
      <c r="I204" s="8" cm="1">
        <f t="array" ref="I204:J204">IF(ISBLANK(G204),"",VALUE(_xlfn.TEXTSPLIT(G204,";")))</f>
        <v>-0.39092559073238597</v>
      </c>
      <c r="J204" s="8">
        <v>3.87801717103997</v>
      </c>
    </row>
    <row r="205" spans="3:10" x14ac:dyDescent="0.25">
      <c r="C205" s="8"/>
      <c r="D205" s="8"/>
      <c r="F205" s="19">
        <v>147</v>
      </c>
      <c r="G205" s="20" t="str">
        <v>-0.398352473084731;3.84843491170559</v>
      </c>
      <c r="I205" s="8" cm="1">
        <f t="array" ref="I205:J205">IF(ISBLANK(G205),"",VALUE(_xlfn.TEXTSPLIT(G205,";")))</f>
        <v>-0.39835247308473098</v>
      </c>
      <c r="J205" s="8">
        <v>3.8484349117055898</v>
      </c>
    </row>
    <row r="206" spans="3:10" x14ac:dyDescent="0.25">
      <c r="C206" s="8"/>
      <c r="D206" s="8"/>
      <c r="F206" s="19">
        <v>148</v>
      </c>
      <c r="G206" s="20" t="str">
        <v>-0.405425288987655;3.81855844464556</v>
      </c>
      <c r="I206" s="8" cm="1">
        <f t="array" ref="I206:J206">IF(ISBLANK(G206),"",VALUE(_xlfn.TEXTSPLIT(G206,";")))</f>
        <v>-0.40542528898765501</v>
      </c>
      <c r="J206" s="8">
        <v>3.8185584446455598</v>
      </c>
    </row>
    <row r="207" spans="3:10" x14ac:dyDescent="0.25">
      <c r="C207" s="8"/>
      <c r="D207" s="8"/>
      <c r="F207" s="19">
        <v>149</v>
      </c>
      <c r="G207" s="20" t="str">
        <v>-0.412139102648975;3.78839682450408</v>
      </c>
      <c r="I207" s="8" cm="1">
        <f t="array" ref="I207:J207">IF(ISBLANK(G207),"",VALUE(_xlfn.TEXTSPLIT(G207,";")))</f>
        <v>-0.41213910264897502</v>
      </c>
      <c r="J207" s="8">
        <v>3.7883968245040802</v>
      </c>
    </row>
    <row r="208" spans="3:10" x14ac:dyDescent="0.25">
      <c r="C208" s="8"/>
      <c r="D208" s="8"/>
      <c r="F208" s="19">
        <v>150</v>
      </c>
      <c r="G208" s="20" t="str">
        <v>-0.418489334940647;3.75795927511311</v>
      </c>
      <c r="I208" s="8" cm="1">
        <f t="array" ref="I208:J208">IF(ISBLANK(G208),"",VALUE(_xlfn.TEXTSPLIT(G208,";")))</f>
        <v>-0.418489334940647</v>
      </c>
      <c r="J208" s="8">
        <v>3.7579592751131101</v>
      </c>
    </row>
    <row r="209" spans="3:10" x14ac:dyDescent="0.25">
      <c r="C209" s="8"/>
      <c r="D209" s="8"/>
      <c r="F209" s="19">
        <v>151</v>
      </c>
      <c r="G209" s="20" t="str">
        <v>-0.424471785109872;3.72725519900466</v>
      </c>
      <c r="I209" s="8" cm="1">
        <f t="array" ref="I209:J209">IF(ISBLANK(G209),"",VALUE(_xlfn.TEXTSPLIT(G209,";")))</f>
        <v>-0.42447178510987199</v>
      </c>
      <c r="J209" s="8">
        <v>3.7272551990046598</v>
      </c>
    </row>
    <row r="210" spans="3:10" x14ac:dyDescent="0.25">
      <c r="C210" s="8"/>
      <c r="D210" s="8"/>
      <c r="F210" s="19">
        <v>152</v>
      </c>
      <c r="G210" s="20" t="str">
        <v>-0.430082655448701;3.69629418845498</v>
      </c>
      <c r="I210" s="8" cm="1">
        <f t="array" ref="I210:J210">IF(ISBLANK(G210),"",VALUE(_xlfn.TEXTSPLIT(G210,";")))</f>
        <v>-0.430082655448701</v>
      </c>
      <c r="J210" s="8">
        <v>3.69629418845498</v>
      </c>
    </row>
    <row r="211" spans="3:10" x14ac:dyDescent="0.25">
      <c r="C211" s="8"/>
      <c r="D211" s="8"/>
      <c r="F211" s="19">
        <v>153</v>
      </c>
      <c r="G211" s="20" t="str">
        <v>-0.43531857940849;3.66508603831961</v>
      </c>
      <c r="I211" s="8" cm="1">
        <f t="array" ref="I211:J211">IF(ISBLANK(G211),"",VALUE(_xlfn.TEXTSPLIT(G211,";")))</f>
        <v>-0.43531857940849</v>
      </c>
      <c r="J211" s="8">
        <v>3.6650860383196102</v>
      </c>
    </row>
    <row r="212" spans="3:10" x14ac:dyDescent="0.25">
      <c r="C212" s="8"/>
      <c r="D212" s="8"/>
      <c r="F212" s="19">
        <v>154</v>
      </c>
      <c r="G212" s="20" t="str">
        <v>-0.440176653736221;3.63364076096528</v>
      </c>
      <c r="I212" s="8" cm="1">
        <f t="array" ref="I212:J212">IF(ISBLANK(G212),"",VALUE(_xlfn.TEXTSPLIT(G212,";")))</f>
        <v>-0.440176653736221</v>
      </c>
      <c r="J212" s="8">
        <v>3.6336407609652799</v>
      </c>
    </row>
    <row r="213" spans="3:10" x14ac:dyDescent="0.25">
      <c r="C213" s="8"/>
      <c r="D213" s="8"/>
      <c r="F213" s="19">
        <v>155</v>
      </c>
      <c r="G213" s="20" t="str">
        <v>-0.444654475319591;3.60196860366112</v>
      </c>
      <c r="I213" s="8" cm="1">
        <f t="array" ref="I213:J213">IF(ISBLANK(G213),"",VALUE(_xlfn.TEXTSPLIT(G213,";")))</f>
        <v>-0.44465447531959101</v>
      </c>
      <c r="J213" s="8">
        <v>3.60196860366112</v>
      </c>
    </row>
    <row r="214" spans="3:10" x14ac:dyDescent="0.25">
      <c r="C214" s="8"/>
      <c r="D214" s="8"/>
      <c r="F214" s="19">
        <v>156</v>
      </c>
      <c r="G214" s="20" t="str">
        <v>-0.448750183560416;3.57008006886038</v>
      </c>
      <c r="I214" s="8" cm="1">
        <f t="array" ref="I214:J214">IF(ISBLANK(G214),"",VALUE(_xlfn.TEXTSPLIT(G214,";")))</f>
        <v>-0.44875018356041602</v>
      </c>
      <c r="J214" s="8">
        <v>3.57008006886038</v>
      </c>
    </row>
    <row r="215" spans="3:10" x14ac:dyDescent="0.25">
      <c r="C215" s="8"/>
      <c r="D215" s="8"/>
      <c r="F215" s="19">
        <v>157</v>
      </c>
      <c r="G215" s="20" t="str">
        <v>-0.452462509257206;3.53798593788604</v>
      </c>
      <c r="I215" s="8" cm="1">
        <f t="array" ref="I215:J215">IF(ISBLANK(G215),"",VALUE(_xlfn.TEXTSPLIT(G215,";")))</f>
        <v>-0.45246250925720599</v>
      </c>
      <c r="J215" s="8">
        <v>3.5379859378860399</v>
      </c>
    </row>
    <row r="216" spans="3:10" x14ac:dyDescent="0.25">
      <c r="C216" s="8"/>
      <c r="D216" s="8"/>
      <c r="F216" s="19">
        <v>158</v>
      </c>
      <c r="G216" s="20" t="str">
        <v>-0.455790831173712;3.50569729863413</v>
      </c>
      <c r="I216" s="8" cm="1">
        <f t="array" ref="I216:J216">IF(ISBLANK(G216),"",VALUE(_xlfn.TEXTSPLIT(G216,";")))</f>
        <v>-0.455790831173712</v>
      </c>
      <c r="J216" s="8">
        <v>3.5056972986341299</v>
      </c>
    </row>
    <row r="217" spans="3:10" x14ac:dyDescent="0.25">
      <c r="C217" s="8"/>
      <c r="D217" s="8"/>
      <c r="F217" s="19">
        <v>159</v>
      </c>
      <c r="G217" s="20" t="str">
        <v>-0.458735241709522;3.47322557803007</v>
      </c>
      <c r="I217" s="8" cm="1">
        <f t="array" ref="I217:J217">IF(ISBLANK(G217),"",VALUE(_xlfn.TEXTSPLIT(G217,";")))</f>
        <v>-0.45873524170952201</v>
      </c>
      <c r="J217" s="8">
        <v>3.4732255780300698</v>
      </c>
    </row>
    <row r="218" spans="3:10" x14ac:dyDescent="0.25">
      <c r="C218" s="8"/>
      <c r="D218" s="8"/>
      <c r="F218" s="19">
        <v>160</v>
      </c>
      <c r="G218" s="20" t="str">
        <v>-0.461296623380768;3.44058258012084</v>
      </c>
      <c r="I218" s="8" cm="1">
        <f t="array" ref="I218:J218">IF(ISBLANK(G218),"",VALUE(_xlfn.TEXTSPLIT(G218,";")))</f>
        <v>-0.46129662338076799</v>
      </c>
      <c r="J218" s="8">
        <v>3.4405825801208398</v>
      </c>
    </row>
    <row r="219" spans="3:10" x14ac:dyDescent="0.25">
      <c r="C219" s="8"/>
      <c r="D219" s="8"/>
      <c r="F219" s="19">
        <v>161</v>
      </c>
      <c r="G219" s="20" t="str">
        <v>-0.463476738176604;3.40778053086567</v>
      </c>
      <c r="I219" s="8" cm="1">
        <f t="array" ref="I219:J219">IF(ISBLANK(G219),"",VALUE(_xlfn.TEXTSPLIT(G219,";")))</f>
        <v>-0.46347673817660401</v>
      </c>
      <c r="J219" s="8">
        <v>3.4077805308656699</v>
      </c>
    </row>
    <row r="220" spans="3:10" x14ac:dyDescent="0.25">
      <c r="C220" s="8"/>
      <c r="D220" s="8"/>
      <c r="F220" s="19">
        <v>162</v>
      </c>
      <c r="G220" s="20" t="str">
        <v>-0.465278332295196;3.37483213090636</v>
      </c>
      <c r="I220" s="8" cm="1">
        <f t="array" ref="I220:J220">IF(ISBLANK(G220),"",VALUE(_xlfn.TEXTSPLIT(G220,";")))</f>
        <v>-0.465278332295196</v>
      </c>
      <c r="J220" s="8">
        <v>3.37483213090636</v>
      </c>
    </row>
    <row r="221" spans="3:10" x14ac:dyDescent="0.25">
      <c r="C221" s="8"/>
      <c r="D221" s="8"/>
      <c r="F221" s="19">
        <v>163</v>
      </c>
      <c r="G221" s="20" t="str">
        <v>-0.466705259300341;3.34175061786487</v>
      </c>
      <c r="I221" s="8" cm="1">
        <f t="array" ref="I221:J221">IF(ISBLANK(G221),"",VALUE(_xlfn.TEXTSPLIT(G221,";")))</f>
        <v>-0.46670525930034101</v>
      </c>
      <c r="J221" s="8">
        <v>3.3417506178648702</v>
      </c>
    </row>
    <row r="222" spans="3:10" x14ac:dyDescent="0.25">
      <c r="C222" s="8"/>
      <c r="D222" s="8"/>
      <c r="F222" s="19">
        <v>164</v>
      </c>
      <c r="G222" s="20" t="str">
        <v>-0.467762625398471;3.30854984003864</v>
      </c>
      <c r="I222" s="8" cm="1">
        <f t="array" ref="I222:J222">IF(ISBLANK(G222),"",VALUE(_xlfn.TEXTSPLIT(G222,";")))</f>
        <v>-0.46776262539847102</v>
      </c>
      <c r="J222" s="8">
        <v>3.3085498400386402</v>
      </c>
    </row>
    <row r="223" spans="3:10" x14ac:dyDescent="0.25">
      <c r="C223" s="8"/>
      <c r="D223" s="8"/>
      <c r="F223" s="19">
        <v>165</v>
      </c>
      <c r="G223" s="20" t="str">
        <v>-0.468456961343166;3.27524434375677</v>
      </c>
      <c r="I223" s="8" cm="1">
        <f t="array" ref="I223:J223">IF(ISBLANK(G223),"",VALUE(_xlfn.TEXTSPLIT(G223,";")))</f>
        <v>-0.468456961343166</v>
      </c>
      <c r="J223" s="8">
        <v>3.27524434375677</v>
      </c>
    </row>
    <row r="224" spans="3:10" x14ac:dyDescent="0.25">
      <c r="C224" s="8"/>
      <c r="D224" s="8"/>
      <c r="F224" s="19">
        <v>166</v>
      </c>
      <c r="G224" s="20" t="str">
        <v>-0.468796426460422;3.24184947713264</v>
      </c>
      <c r="I224" s="8" cm="1">
        <f t="array" ref="I224:J224">IF(ISBLANK(G224),"",VALUE(_xlfn.TEXTSPLIT(G224,";")))</f>
        <v>-0.46879642646042202</v>
      </c>
      <c r="J224" s="8">
        <v>3.2418494771326398</v>
      </c>
    </row>
    <row r="225" spans="3:10" x14ac:dyDescent="0.25">
      <c r="C225" s="8"/>
      <c r="D225" s="8"/>
      <c r="F225" s="19">
        <v>167</v>
      </c>
      <c r="G225" s="20" t="str">
        <v>-0.468791051488322;3.20838151351613</v>
      </c>
      <c r="I225" s="8" cm="1">
        <f t="array" ref="I225:J225">IF(ISBLANK(G225),"",VALUE(_xlfn.TEXTSPLIT(G225,";")))</f>
        <v>-0.46879105148832201</v>
      </c>
      <c r="J225" s="8">
        <v>3.2083815135161302</v>
      </c>
    </row>
    <row r="226" spans="3:10" x14ac:dyDescent="0.25">
      <c r="C226" s="8"/>
      <c r="D226" s="8"/>
      <c r="F226" s="19">
        <v>168</v>
      </c>
      <c r="G226" s="20" t="str">
        <v>-0.46845302837492;3.17485779861989</v>
      </c>
      <c r="I226" s="8" cm="1">
        <f t="array" ref="I226:J226">IF(ISBLANK(G226),"",VALUE(_xlfn.TEXTSPLIT(G226,";")))</f>
        <v>-0.46845302837491998</v>
      </c>
      <c r="J226" s="8">
        <v>3.17485779861989</v>
      </c>
    </row>
    <row r="227" spans="3:10" x14ac:dyDescent="0.25">
      <c r="C227" s="8"/>
      <c r="D227" s="8"/>
      <c r="F227" s="19">
        <v>169</v>
      </c>
      <c r="G227" s="20" t="str">
        <v>-0.467797056911787;3.14129692607811</v>
      </c>
      <c r="I227" s="8" cm="1">
        <f t="array" ref="I227:J227">IF(ISBLANK(G227),"",VALUE(_xlfn.TEXTSPLIT(G227,";")))</f>
        <v>-0.46779705691178702</v>
      </c>
      <c r="J227" s="8">
        <v>3.1412969260781098</v>
      </c>
    </row>
    <row r="228" spans="3:10" x14ac:dyDescent="0.25">
      <c r="C228" s="8"/>
      <c r="D228" s="8"/>
      <c r="F228" s="19">
        <v>170</v>
      </c>
      <c r="G228" s="20" t="str">
        <v>-0.466840760118586;3.1077189470857</v>
      </c>
      <c r="I228" s="8" cm="1">
        <f t="array" ref="I228:J228">IF(ISBLANK(G228),"",VALUE(_xlfn.TEXTSPLIT(G228,";")))</f>
        <v>-0.466840760118586</v>
      </c>
      <c r="J228" s="8">
        <v>3.1077189470856998</v>
      </c>
    </row>
    <row r="229" spans="3:10" x14ac:dyDescent="0.25">
      <c r="C229" s="8"/>
      <c r="D229" s="8"/>
      <c r="F229" s="19">
        <v>171</v>
      </c>
      <c r="G229" s="20" t="str">
        <v>-0.465605182627234;3.07414562073613</v>
      </c>
      <c r="I229" s="8" cm="1">
        <f t="array" ref="I229:J229">IF(ISBLANK(G229),"",VALUE(_xlfn.TEXTSPLIT(G229,";")))</f>
        <v>-0.46560518262723399</v>
      </c>
      <c r="J229" s="8">
        <v>3.0741456207361302</v>
      </c>
    </row>
    <row r="230" spans="3:10" x14ac:dyDescent="0.25">
      <c r="C230" s="8"/>
      <c r="D230" s="8"/>
      <c r="F230" s="19">
        <v>172</v>
      </c>
      <c r="G230" s="20" t="str">
        <v>-0.464115388875376;3.0406007126577</v>
      </c>
      <c r="I230" s="8" cm="1">
        <f t="array" ref="I230:J230">IF(ISBLANK(G230),"",VALUE(_xlfn.TEXTSPLIT(G230,";")))</f>
        <v>-0.46411538887537601</v>
      </c>
      <c r="J230" s="8">
        <v>3.0406007126576999</v>
      </c>
    </row>
    <row r="231" spans="3:10" x14ac:dyDescent="0.25">
      <c r="C231" s="8"/>
      <c r="D231" s="8"/>
      <c r="F231" s="19">
        <v>173</v>
      </c>
      <c r="G231" s="20" t="str">
        <v>-0.462401180526005;3.00711035040386</v>
      </c>
      <c r="I231" s="8" cm="1">
        <f t="array" ref="I231:J231">IF(ISBLANK(G231),"",VALUE(_xlfn.TEXTSPLIT(G231,";")))</f>
        <v>-0.46240118052600498</v>
      </c>
      <c r="J231" s="8">
        <v>3.0071103504038601</v>
      </c>
    </row>
    <row r="232" spans="3:10" x14ac:dyDescent="0.25">
      <c r="C232" s="8"/>
      <c r="D232" s="8"/>
      <c r="F232" s="19">
        <v>174</v>
      </c>
      <c r="G232" s="20" t="str">
        <v>-0.460497954803177;2.97370344452085</v>
      </c>
      <c r="I232" s="8" cm="1">
        <f t="array" ref="I232:J232">IF(ISBLANK(G232),"",VALUE(_xlfn.TEXTSPLIT(G232,";")))</f>
        <v>-0.46049795480317701</v>
      </c>
      <c r="J232" s="8">
        <v>2.9737034445208499</v>
      </c>
    </row>
    <row r="233" spans="3:10" x14ac:dyDescent="0.25">
      <c r="C233" s="8"/>
      <c r="D233" s="8"/>
      <c r="F233" s="19">
        <v>175</v>
      </c>
      <c r="G233" s="20" t="str">
        <v>-0.45844772664783;2.94041218383582</v>
      </c>
      <c r="I233" s="8" cm="1">
        <f t="array" ref="I233:J233">IF(ISBLANK(G233),"",VALUE(_xlfn.TEXTSPLIT(G233,";")))</f>
        <v>-0.45844772664783001</v>
      </c>
      <c r="J233" s="8">
        <v>2.9404121838358201</v>
      </c>
    </row>
    <row r="234" spans="3:10" x14ac:dyDescent="0.25">
      <c r="C234" s="8"/>
      <c r="D234" s="8"/>
      <c r="F234" s="19">
        <v>176</v>
      </c>
      <c r="G234" s="20" t="str">
        <v>-0.456300336464174;2.90727261149984</v>
      </c>
      <c r="I234" s="8" cm="1">
        <f t="array" ref="I234:J234">IF(ISBLANK(G234),"",VALUE(_xlfn.TEXTSPLIT(G234,";")))</f>
        <v>-0.45630033646417401</v>
      </c>
      <c r="J234" s="8">
        <v>2.90727261149984</v>
      </c>
    </row>
    <row r="235" spans="3:10" x14ac:dyDescent="0.25">
      <c r="C235" s="8"/>
      <c r="D235" s="8"/>
      <c r="F235" s="19">
        <v>177</v>
      </c>
      <c r="G235" s="20" t="str">
        <v>-0.454114859559908;2.8743252834147</v>
      </c>
      <c r="I235" s="8" cm="1">
        <f t="array" ref="I235:J235">IF(ISBLANK(G235),"",VALUE(_xlfn.TEXTSPLIT(G235,";")))</f>
        <v>-0.45411485955990799</v>
      </c>
      <c r="J235" s="8">
        <v>2.8743252834146999</v>
      </c>
    </row>
    <row r="236" spans="3:10" x14ac:dyDescent="0.25">
      <c r="C236" s="8"/>
      <c r="D236" s="8"/>
      <c r="F236" s="19">
        <v>178</v>
      </c>
      <c r="G236" s="20" t="str">
        <v>-0.451961219649027;2.84161600089434</v>
      </c>
      <c r="I236" s="8" cm="1">
        <f t="array" ref="I236:J236">IF(ISBLANK(G236),"",VALUE(_xlfn.TEXTSPLIT(G236,";")))</f>
        <v>-0.45196121964902702</v>
      </c>
      <c r="J236" s="8">
        <v>2.8416160008943399</v>
      </c>
    </row>
    <row r="237" spans="3:10" x14ac:dyDescent="0.25">
      <c r="C237" s="8"/>
      <c r="D237" s="8"/>
      <c r="F237" s="19">
        <v>179</v>
      </c>
      <c r="G237" s="20" t="str">
        <v>-0.449921981569973;2.80919659185042</v>
      </c>
      <c r="I237" s="8" cm="1">
        <f t="array" ref="I237:J237">IF(ISBLANK(G237),"",VALUE(_xlfn.TEXTSPLIT(G237,";")))</f>
        <v>-0.44992198156997298</v>
      </c>
      <c r="J237" s="8">
        <v>2.8091965918504198</v>
      </c>
    </row>
    <row r="238" spans="3:10" x14ac:dyDescent="0.25">
      <c r="C238" s="8"/>
      <c r="D238" s="8"/>
      <c r="F238" s="19">
        <v>180</v>
      </c>
      <c r="G238" s="20" t="str">
        <v>-0.448094249953955;2.77712568548748</v>
      </c>
      <c r="I238" s="8" cm="1">
        <f t="array" ref="I238:J238">IF(ISBLANK(G238),"",VALUE(_xlfn.TEXTSPLIT(G238,";")))</f>
        <v>-0.44809424995395503</v>
      </c>
      <c r="J238" s="8">
        <v>2.77712568548748</v>
      </c>
    </row>
    <row r="239" spans="3:10" x14ac:dyDescent="0.25">
      <c r="C239" s="8"/>
      <c r="D239" s="8"/>
      <c r="F239" s="19">
        <v>181</v>
      </c>
      <c r="G239" s="20" t="str">
        <v>-0.446591521136009;2.74546937976225</v>
      </c>
      <c r="I239" s="8" cm="1">
        <f t="array" ref="I239:J239">IF(ISBLANK(G239),"",VALUE(_xlfn.TEXTSPLIT(G239,";")))</f>
        <v>-0.44659152113600897</v>
      </c>
      <c r="J239" s="8">
        <v>2.74546937976225</v>
      </c>
    </row>
    <row r="240" spans="3:10" x14ac:dyDescent="0.25">
      <c r="C240" s="8"/>
      <c r="D240" s="8"/>
      <c r="F240" s="19">
        <v>182</v>
      </c>
      <c r="G240" s="20" t="str">
        <v>-0.445545215153764;2.71430163467555</v>
      </c>
      <c r="I240" s="8" cm="1">
        <f t="array" ref="I240:J240">IF(ISBLANK(G240),"",VALUE(_xlfn.TEXTSPLIT(G240,";")))</f>
        <v>-0.445545215153764</v>
      </c>
      <c r="J240" s="8">
        <v>2.7143016346755502</v>
      </c>
    </row>
    <row r="241" spans="3:10" x14ac:dyDescent="0.25">
      <c r="C241" s="8"/>
      <c r="D241" s="8"/>
      <c r="F241" s="19">
        <v>183</v>
      </c>
      <c r="G241" s="20" t="str">
        <v>-0.44510544875181;2.6837041379468</v>
      </c>
      <c r="I241" s="8" cm="1">
        <f t="array" ref="I241:J241">IF(ISBLANK(G241),"",VALUE(_xlfn.TEXTSPLIT(G241,";")))</f>
        <v>-0.44510544875181002</v>
      </c>
      <c r="J241" s="8">
        <v>2.6837041379467999</v>
      </c>
    </row>
    <row r="242" spans="3:10" x14ac:dyDescent="0.25">
      <c r="C242" s="8"/>
      <c r="D242" s="8"/>
      <c r="F242" s="19">
        <v>184</v>
      </c>
      <c r="G242" s="20" t="str">
        <v>-0.4454404118859;2.65376529383436</v>
      </c>
      <c r="I242" s="8" cm="1">
        <f t="array" ref="I242:J242">IF(ISBLANK(G242),"",VALUE(_xlfn.TEXTSPLIT(G242,";")))</f>
        <v>-0.4454404118859</v>
      </c>
      <c r="J242" s="8">
        <v>2.6537652938343599</v>
      </c>
    </row>
    <row r="243" spans="3:10" x14ac:dyDescent="0.25">
      <c r="C243" s="8"/>
      <c r="D243" s="8"/>
      <c r="F243" s="19">
        <v>185</v>
      </c>
      <c r="G243" s="20" t="str">
        <v>-0.446733529166474;2.62457791299829</v>
      </c>
      <c r="I243" s="8" cm="1">
        <f t="array" ref="I243:J243">IF(ISBLANK(G243),"",VALUE(_xlfn.TEXTSPLIT(G243,";")))</f>
        <v>-0.44673352916647402</v>
      </c>
      <c r="J243" s="8">
        <v>2.6245779129982898</v>
      </c>
    </row>
    <row r="244" spans="3:10" x14ac:dyDescent="0.25">
      <c r="C244" s="8"/>
      <c r="D244" s="8"/>
      <c r="F244" s="19">
        <v>186</v>
      </c>
      <c r="G244" s="20" t="str">
        <v>-0.449177531965636;2.59623519414612</v>
      </c>
      <c r="I244" s="8" cm="1">
        <f t="array" ref="I244:J244">IF(ISBLANK(G244),"",VALUE(_xlfn.TEXTSPLIT(G244,";")))</f>
        <v>-0.44917753196563598</v>
      </c>
      <c r="J244" s="8">
        <v>2.5962351941461201</v>
      </c>
    </row>
    <row r="245" spans="3:10" x14ac:dyDescent="0.25">
      <c r="C245" s="8"/>
      <c r="D245" s="8"/>
      <c r="F245" s="19">
        <v>187</v>
      </c>
      <c r="G245" s="20" t="str">
        <v>-0.452964804407138;2.5688247762871</v>
      </c>
      <c r="I245" s="8" cm="1">
        <f t="array" ref="I245:J245">IF(ISBLANK(G245),"",VALUE(_xlfn.TEXTSPLIT(G245,";")))</f>
        <v>-0.45296480440713799</v>
      </c>
      <c r="J245" s="8">
        <v>2.5688247762871002</v>
      </c>
    </row>
    <row r="246" spans="3:10" x14ac:dyDescent="0.25">
      <c r="C246" s="8"/>
      <c r="D246" s="8"/>
      <c r="F246" s="19">
        <v>188</v>
      </c>
      <c r="G246" s="20" t="str">
        <v>-0.458274067544623;2.5424210817203</v>
      </c>
      <c r="I246" s="8" cm="1">
        <f t="array" ref="I246:J246">IF(ISBLANK(G246),"",VALUE(_xlfn.TEXTSPLIT(G246,";")))</f>
        <v>-0.45827406754462302</v>
      </c>
      <c r="J246" s="8">
        <v>2.5424210817202999</v>
      </c>
    </row>
    <row r="247" spans="3:10" x14ac:dyDescent="0.25">
      <c r="C247" s="8"/>
      <c r="D247" s="8"/>
      <c r="F247" s="19">
        <v>189</v>
      </c>
      <c r="G247" s="20" t="str">
        <v>-0.465254655404956;2.5170768458323</v>
      </c>
      <c r="I247" s="8" cm="1">
        <f t="array" ref="I247:J247">IF(ISBLANK(G247),"",VALUE(_xlfn.TEXTSPLIT(G247,";")))</f>
        <v>-0.46525465540495597</v>
      </c>
      <c r="J247" s="8">
        <v>2.5170768458323001</v>
      </c>
    </row>
    <row r="248" spans="3:10" x14ac:dyDescent="0.25">
      <c r="C248" s="8"/>
      <c r="D248" s="8"/>
      <c r="F248" s="19">
        <v>190</v>
      </c>
      <c r="G248" s="20" t="str">
        <v>-0.474011004090722;2.49281543077305</v>
      </c>
      <c r="I248" s="8" cm="1">
        <f t="array" ref="I248:J248">IF(ISBLANK(G248),"",VALUE(_xlfn.TEXTSPLIT(G248,";")))</f>
        <v>-0.474011004090722</v>
      </c>
      <c r="J248" s="8">
        <v>2.4928154307730499</v>
      </c>
    </row>
    <row r="249" spans="3:10" x14ac:dyDescent="0.25">
      <c r="C249" s="8"/>
      <c r="D249" s="8"/>
      <c r="F249" s="19">
        <v>191</v>
      </c>
      <c r="G249" s="20" t="str">
        <v>-0.484590838113576;2.46962585282518</v>
      </c>
      <c r="I249" s="8" cm="1">
        <f t="array" ref="I249:J249">IF(ISBLANK(G249),"",VALUE(_xlfn.TEXTSPLIT(G249,";")))</f>
        <v>-0.48459083811357601</v>
      </c>
      <c r="J249" s="8">
        <v>2.46962585282518</v>
      </c>
    </row>
    <row r="250" spans="3:10" x14ac:dyDescent="0.25">
      <c r="C250" s="8"/>
      <c r="D250" s="8"/>
      <c r="F250" s="19">
        <v>192</v>
      </c>
      <c r="G250" s="20" t="str">
        <v>-0.496980172705112;2.44746205496615</v>
      </c>
      <c r="I250" s="8" cm="1">
        <f t="array" ref="I250:J250">IF(ISBLANK(G250),"",VALUE(_xlfn.TEXTSPLIT(G250,";")))</f>
        <v>-0.49698017270511202</v>
      </c>
      <c r="J250" s="8">
        <v>2.4474620549661501</v>
      </c>
    </row>
    <row r="251" spans="3:10" x14ac:dyDescent="0.25">
      <c r="C251" s="8"/>
      <c r="D251" s="8"/>
      <c r="F251" s="19">
        <v>193</v>
      </c>
      <c r="G251" s="20" t="str">
        <v>-0.511106497320026;2.4262468269951</v>
      </c>
      <c r="I251" s="8" cm="1">
        <f t="array" ref="I251:J251">IF(ISBLANK(G251),"",VALUE(_xlfn.TEXTSPLIT(G251,";")))</f>
        <v>-0.511106497320026</v>
      </c>
      <c r="J251" s="8">
        <v>2.4262468269950999</v>
      </c>
    </row>
    <row r="252" spans="3:10" x14ac:dyDescent="0.25">
      <c r="C252" s="8"/>
      <c r="D252" s="8"/>
      <c r="F252" s="19">
        <v>194</v>
      </c>
      <c r="G252" s="20" t="str">
        <v>-0.52684909566334;2.40587940659182</v>
      </c>
      <c r="I252" s="8" cm="1">
        <f t="array" ref="I252:J252">IF(ISBLANK(G252),"",VALUE(_xlfn.TEXTSPLIT(G252,";")))</f>
        <v>-0.52684909566334004</v>
      </c>
      <c r="J252" s="8">
        <v>2.4058794065918199</v>
      </c>
    </row>
    <row r="253" spans="3:10" x14ac:dyDescent="0.25">
      <c r="C253" s="8"/>
      <c r="D253" s="8"/>
      <c r="F253" s="19">
        <v>195</v>
      </c>
      <c r="G253" s="20" t="str">
        <v>-0.544053589810531;2.38624486662159</v>
      </c>
      <c r="I253" s="8" cm="1">
        <f t="array" ref="I253:J253">IF(ISBLANK(G253),"",VALUE(_xlfn.TEXTSPLIT(G253,";")))</f>
        <v>-0.54405358981053098</v>
      </c>
      <c r="J253" s="8">
        <v>2.3862448666215901</v>
      </c>
    </row>
    <row r="254" spans="3:10" x14ac:dyDescent="0.25">
      <c r="C254" s="8"/>
      <c r="D254" s="8"/>
      <c r="F254" s="19">
        <v>196</v>
      </c>
      <c r="G254" s="20" t="str">
        <v>-0.562547266744482;2.36722328407184</v>
      </c>
      <c r="I254" s="8" cm="1">
        <f t="array" ref="I254:J254">IF(ISBLANK(G254),"",VALUE(_xlfn.TEXTSPLIT(G254,";")))</f>
        <v>-0.56254726674448197</v>
      </c>
      <c r="J254" s="8">
        <v>2.3672232840718399</v>
      </c>
    </row>
    <row r="255" spans="3:10" x14ac:dyDescent="0.25">
      <c r="C255" s="8"/>
      <c r="D255" s="8"/>
      <c r="F255" s="19">
        <v>197</v>
      </c>
      <c r="G255" s="20" t="str">
        <v>-0.582152473325553;2.34869725688655</v>
      </c>
      <c r="I255" s="8" cm="1">
        <f t="array" ref="I255:J255">IF(ISBLANK(G255),"",VALUE(_xlfn.TEXTSPLIT(G255,";")))</f>
        <v>-0.58215247332555298</v>
      </c>
      <c r="J255" s="8">
        <v>2.3486972568865498</v>
      </c>
    </row>
    <row r="256" spans="3:10" x14ac:dyDescent="0.25">
      <c r="C256" s="8"/>
      <c r="D256" s="8"/>
      <c r="F256" s="19">
        <v>198</v>
      </c>
      <c r="G256" s="20" t="str">
        <v>-0.602696668067255;2.33055715067036</v>
      </c>
      <c r="I256" s="8" cm="1">
        <f t="array" ref="I256:J256">IF(ISBLANK(G256),"",VALUE(_xlfn.TEXTSPLIT(G256,";")))</f>
        <v>-0.60269666806725497</v>
      </c>
      <c r="J256" s="8">
        <v>2.33055715067036</v>
      </c>
    </row>
    <row r="257" spans="3:10" x14ac:dyDescent="0.25">
      <c r="C257" s="8"/>
      <c r="D257" s="8"/>
      <c r="F257" s="19">
        <v>199</v>
      </c>
      <c r="G257" s="20" t="str">
        <v>-0.624018907710936;2.3127041327399</v>
      </c>
      <c r="I257" s="8" cm="1">
        <f t="array" ref="I257:J257">IF(ISBLANK(G257),"",VALUE(_xlfn.TEXTSPLIT(G257,";")))</f>
        <v>-0.62401890771093604</v>
      </c>
      <c r="J257" s="8">
        <v>2.3127041327399001</v>
      </c>
    </row>
    <row r="258" spans="3:10" x14ac:dyDescent="0.25">
      <c r="C258" s="8"/>
      <c r="D258" s="8"/>
      <c r="F258" s="19">
        <v>200</v>
      </c>
      <c r="G258" s="20" t="str">
        <v>-0.645973284639042;2.29505142724074</v>
      </c>
      <c r="I258" s="8" cm="1">
        <f t="array" ref="I258:J258">IF(ISBLANK(G258),"",VALUE(_xlfn.TEXTSPLIT(G258,";")))</f>
        <v>-0.64597328463904202</v>
      </c>
      <c r="J258" s="8">
        <v>2.2950514272407401</v>
      </c>
    </row>
    <row r="259" spans="3:10" x14ac:dyDescent="0.25">
      <c r="C259" s="8"/>
      <c r="D259" s="8"/>
      <c r="F259" s="19">
        <v>201</v>
      </c>
      <c r="G259" s="20" t="str">
        <v>-0.668430114330961;2.27752433273932</v>
      </c>
      <c r="I259" s="8" cm="1">
        <f t="array" ref="I259:J259">IF(ISBLANK(G259),"",VALUE(_xlfn.TEXTSPLIT(G259,";")))</f>
        <v>-0.668430114330961</v>
      </c>
      <c r="J259" s="8">
        <v>2.2775243327393202</v>
      </c>
    </row>
    <row r="260" spans="3:10" x14ac:dyDescent="0.25">
      <c r="C260" s="8"/>
      <c r="D260" s="8"/>
      <c r="F260" s="19">
        <v>202</v>
      </c>
      <c r="G260" s="20" t="str">
        <v>-0.691275654570362;2.26005948926585</v>
      </c>
      <c r="I260" s="8" cm="1">
        <f t="array" ref="I260:J260">IF(ISBLANK(G260),"",VALUE(_xlfn.TEXTSPLIT(G260,";")))</f>
        <v>-0.691275654570362</v>
      </c>
      <c r="J260" s="8">
        <v>2.2600594892658501</v>
      </c>
    </row>
    <row r="261" spans="3:10" x14ac:dyDescent="0.25">
      <c r="C261" s="8"/>
      <c r="D261" s="8"/>
      <c r="F261" s="19">
        <v>203</v>
      </c>
      <c r="G261" s="20" t="str">
        <v>-0.714410982814014;2.24260376357549</v>
      </c>
      <c r="I261" s="8" cm="1">
        <f t="array" ref="I261:J261">IF(ISBLANK(G261),"",VALUE(_xlfn.TEXTSPLIT(G261,";")))</f>
        <v>-0.71441098281401405</v>
      </c>
      <c r="J261" s="8">
        <v>2.2426037635754899</v>
      </c>
    </row>
    <row r="262" spans="3:10" x14ac:dyDescent="0.25">
      <c r="C262" s="8"/>
      <c r="D262" s="8"/>
      <c r="F262" s="19">
        <v>204</v>
      </c>
      <c r="G262" s="20" t="str">
        <v>-0.737750474255581;2.22511300000488</v>
      </c>
      <c r="I262" s="8" cm="1">
        <f t="array" ref="I262:J262">IF(ISBLANK(G262),"",VALUE(_xlfn.TEXTSPLIT(G262,";")))</f>
        <v>-0.73775047425558105</v>
      </c>
      <c r="J262" s="8">
        <v>2.22511300000488</v>
      </c>
    </row>
    <row r="263" spans="3:10" x14ac:dyDescent="0.25">
      <c r="C263" s="8"/>
      <c r="D263" s="8"/>
      <c r="F263" s="19">
        <v>205</v>
      </c>
      <c r="G263" s="20" t="str">
        <v>-0.761220163838415;2.20755078607691</v>
      </c>
      <c r="I263" s="8" cm="1">
        <f t="array" ref="I263:J263">IF(ISBLANK(G263),"",VALUE(_xlfn.TEXTSPLIT(G263,";")))</f>
        <v>-0.76122016383841495</v>
      </c>
      <c r="J263" s="8">
        <v>2.2075507860769101</v>
      </c>
    </row>
    <row r="264" spans="3:10" x14ac:dyDescent="0.25">
      <c r="C264" s="8"/>
      <c r="D264" s="8"/>
      <c r="F264" s="19">
        <v>206</v>
      </c>
      <c r="G264" s="20" t="str">
        <v>-0.784756156947257;2.18988731243739</v>
      </c>
      <c r="I264" s="8" cm="1">
        <f t="array" ref="I264:J264">IF(ISBLANK(G264),"",VALUE(_xlfn.TEXTSPLIT(G264,";")))</f>
        <v>-0.78475615694725698</v>
      </c>
      <c r="J264" s="8">
        <v>2.1898873124373899</v>
      </c>
    </row>
    <row r="265" spans="3:10" x14ac:dyDescent="0.25">
      <c r="C265" s="8"/>
      <c r="D265" s="8"/>
      <c r="F265" s="19">
        <v>207</v>
      </c>
      <c r="G265" s="20" t="str">
        <v>-0.80830317354909;2.17209836188571</v>
      </c>
      <c r="I265" s="8" cm="1">
        <f t="array" ref="I265:J265">IF(ISBLANK(G265),"",VALUE(_xlfn.TEXTSPLIT(G265,";")))</f>
        <v>-0.80830317354908998</v>
      </c>
      <c r="J265" s="8">
        <v>2.1720983618857099</v>
      </c>
    </row>
    <row r="266" spans="3:10" x14ac:dyDescent="0.25">
      <c r="C266" s="8"/>
      <c r="D266" s="8"/>
      <c r="F266" s="19">
        <v>208</v>
      </c>
      <c r="G266" s="20" t="str">
        <v>-0.831813260590599;2.15416443567738</v>
      </c>
      <c r="I266" s="8" cm="1">
        <f t="array" ref="I266:J266">IF(ISBLANK(G266),"",VALUE(_xlfn.TEXTSPLIT(G266,";")))</f>
        <v>-0.83181326059059901</v>
      </c>
      <c r="J266" s="8">
        <v>2.1541644356773801</v>
      </c>
    </row>
    <row r="267" spans="3:10" x14ac:dyDescent="0.25">
      <c r="C267" s="8"/>
      <c r="D267" s="8"/>
      <c r="F267" s="19">
        <v>209</v>
      </c>
      <c r="G267" s="20" t="str">
        <v>-0.855244678439567;2.13607001089103</v>
      </c>
      <c r="I267" s="8" cm="1">
        <f t="array" ref="I267:J267">IF(ISBLANK(G267),"",VALUE(_xlfn.TEXTSPLIT(G267,";")))</f>
        <v>-0.85524467843956697</v>
      </c>
      <c r="J267" s="8">
        <v>2.13607001089103</v>
      </c>
    </row>
    <row r="268" spans="3:10" x14ac:dyDescent="0.25">
      <c r="C268" s="8"/>
      <c r="D268" s="8"/>
      <c r="F268" s="19">
        <v>210</v>
      </c>
      <c r="G268" s="20" t="str">
        <v>-0.878560951725713;2.11780291586186</v>
      </c>
      <c r="I268" s="8" cm="1">
        <f t="array" ref="I268:J268">IF(ISBLANK(G268),"",VALUE(_xlfn.TEXTSPLIT(G268,";")))</f>
        <v>-0.87856095172571302</v>
      </c>
      <c r="J268" s="8">
        <v>2.1178029158618599</v>
      </c>
    </row>
    <row r="269" spans="3:10" x14ac:dyDescent="0.25">
      <c r="C269" s="8"/>
      <c r="D269" s="8"/>
      <c r="F269" s="19">
        <v>211</v>
      </c>
      <c r="G269" s="20" t="str">
        <v>-0.901730067821075;2.09935380832756</v>
      </c>
      <c r="I269" s="8" cm="1">
        <f t="array" ref="I269:J269">IF(ISBLANK(G269),"",VALUE(_xlfn.TEXTSPLIT(G269,";")))</f>
        <v>-0.90173006782107501</v>
      </c>
      <c r="J269" s="8">
        <v>2.0993538083275598</v>
      </c>
    </row>
    <row r="270" spans="3:10" x14ac:dyDescent="0.25">
      <c r="C270" s="8"/>
      <c r="D270" s="8"/>
      <c r="F270" s="19">
        <v>212</v>
      </c>
      <c r="G270" s="20" t="str">
        <v>-0.924723803894467;2.08071574098741</v>
      </c>
      <c r="I270" s="8" cm="1">
        <f t="array" ref="I270:J270">IF(ISBLANK(G270),"",VALUE(_xlfn.TEXTSPLIT(G270,";")))</f>
        <v>-0.92472380389446696</v>
      </c>
      <c r="J270" s="8">
        <v>2.0807157409874102</v>
      </c>
    </row>
    <row r="271" spans="3:10" x14ac:dyDescent="0.25">
      <c r="C271" s="8"/>
      <c r="D271" s="8"/>
      <c r="F271" s="19">
        <v>213</v>
      </c>
      <c r="G271" s="20" t="str">
        <v>-0.947517163769078;2.06188380041292</v>
      </c>
      <c r="I271" s="8" cm="1">
        <f t="array" ref="I271:J271">IF(ISBLANK(G271),"",VALUE(_xlfn.TEXTSPLIT(G271,";")))</f>
        <v>-0.94751716376907802</v>
      </c>
      <c r="J271" s="8">
        <v>2.0618838004129199</v>
      </c>
    </row>
    <row r="272" spans="3:10" x14ac:dyDescent="0.25">
      <c r="C272" s="8"/>
      <c r="D272" s="8"/>
      <c r="F272" s="19">
        <v>214</v>
      </c>
      <c r="G272" s="20" t="str">
        <v>-0.970087907378784;2.04285480696123</v>
      </c>
      <c r="I272" s="8" cm="1">
        <f t="array" ref="I272:J272">IF(ISBLANK(G272),"",VALUE(_xlfn.TEXTSPLIT(G272,";")))</f>
        <v>-0.97008790737878403</v>
      </c>
      <c r="J272" s="8">
        <v>2.04285480696123</v>
      </c>
    </row>
    <row r="273" spans="3:10" x14ac:dyDescent="0.25">
      <c r="C273" s="8"/>
      <c r="D273" s="8"/>
      <c r="F273" s="19">
        <v>215</v>
      </c>
      <c r="G273" s="20" t="str">
        <v>-0.992416157687834;2.02362706514391</v>
      </c>
      <c r="I273" s="8" cm="1">
        <f t="array" ref="I273:J273">IF(ISBLANK(G273),"",VALUE(_xlfn.TEXTSPLIT(G273,";")))</f>
        <v>-0.99241615768783398</v>
      </c>
      <c r="J273" s="8">
        <v>2.0236270651439101</v>
      </c>
    </row>
    <row r="274" spans="3:10" x14ac:dyDescent="0.25">
      <c r="C274" s="8"/>
      <c r="D274" s="8"/>
      <c r="F274" s="19">
        <v>216</v>
      </c>
      <c r="G274" s="20" t="str">
        <v>-1.01448407209417;2.00420015560081</v>
      </c>
      <c r="I274" s="8" cm="1">
        <f t="array" ref="I274:J274">IF(ISBLANK(G274),"",VALUE(_xlfn.TEXTSPLIT(G274,";")))</f>
        <v>-1.0144840720941699</v>
      </c>
      <c r="J274" s="8">
        <v>2.00420015560081</v>
      </c>
    </row>
    <row r="275" spans="3:10" x14ac:dyDescent="0.25">
      <c r="C275" s="8"/>
      <c r="D275" s="8"/>
      <c r="F275" s="19">
        <v>217</v>
      </c>
      <c r="G275" s="20" t="str">
        <v>-1.03627556736392;1.98457476133628</v>
      </c>
      <c r="I275" s="8" cm="1">
        <f t="array" ref="I275:J275">IF(ISBLANK(G275),"",VALUE(_xlfn.TEXTSPLIT(G275,";")))</f>
        <v>-1.0362755673639199</v>
      </c>
      <c r="J275" s="8">
        <v>1.9845747613362801</v>
      </c>
    </row>
    <row r="276" spans="3:10" x14ac:dyDescent="0.25">
      <c r="C276" s="8"/>
      <c r="D276" s="8"/>
      <c r="F276" s="19">
        <v>218</v>
      </c>
      <c r="G276" s="20" t="str">
        <v>-1.05777608895276;1.96475252216969</v>
      </c>
      <c r="I276" s="8" cm="1">
        <f t="array" ref="I276:J276">IF(ISBLANK(G276),"",VALUE(_xlfn.TEXTSPLIT(G276,";")))</f>
        <v>-1.0577760889527601</v>
      </c>
      <c r="J276" s="8">
        <v>1.96475252216969</v>
      </c>
    </row>
    <row r="277" spans="3:10" x14ac:dyDescent="0.25">
      <c r="C277" s="8"/>
      <c r="D277" s="8"/>
      <c r="F277" s="19">
        <v>219</v>
      </c>
      <c r="G277" s="20" t="str">
        <v>-1.07897241713052;1.94473591244029</v>
      </c>
      <c r="I277" s="8" cm="1">
        <f t="array" ref="I277:J277">IF(ISBLANK(G277),"",VALUE(_xlfn.TEXTSPLIT(G277,";")))</f>
        <v>-1.0789724171305199</v>
      </c>
      <c r="J277" s="8">
        <v>1.9447359124402901</v>
      </c>
    </row>
    <row r="278" spans="3:10" x14ac:dyDescent="0.25">
      <c r="C278" s="8"/>
      <c r="D278" s="8"/>
      <c r="F278" s="19">
        <v>220</v>
      </c>
      <c r="G278" s="20" t="str">
        <v>-1.09985250364509;1.92452813790795</v>
      </c>
      <c r="I278" s="8" cm="1">
        <f t="array" ref="I278:J278">IF(ISBLANK(G278),"",VALUE(_xlfn.TEXTSPLIT(G278,";")))</f>
        <v>-1.0998525036450899</v>
      </c>
      <c r="J278" s="8">
        <v>1.92452813790795</v>
      </c>
    </row>
    <row r="279" spans="3:10" x14ac:dyDescent="0.25">
      <c r="C279" s="8"/>
      <c r="D279" s="8"/>
      <c r="F279" s="19">
        <v>221</v>
      </c>
      <c r="G279" s="20" t="str">
        <v>-1.12040533376325;1.90413304853205</v>
      </c>
      <c r="I279" s="8" cm="1">
        <f t="array" ref="I279:J279">IF(ISBLANK(G279),"",VALUE(_xlfn.TEXTSPLIT(G279,";")))</f>
        <v>-1.12040533376325</v>
      </c>
      <c r="J279" s="8">
        <v>1.90413304853205</v>
      </c>
    </row>
    <row r="280" spans="3:10" x14ac:dyDescent="0.25">
      <c r="C280" s="8"/>
      <c r="D280" s="8"/>
      <c r="F280" s="19">
        <v>222</v>
      </c>
      <c r="G280" s="20" t="str">
        <v>-1.14062080943757;1.88355506441589</v>
      </c>
      <c r="I280" s="8" cm="1">
        <f t="array" ref="I280:J280">IF(ISBLANK(G280),"",VALUE(_xlfn.TEXTSPLIT(G280,";")))</f>
        <v>-1.14062080943757</v>
      </c>
      <c r="J280" s="8">
        <v>1.88355506441589</v>
      </c>
    </row>
    <row r="281" spans="3:10" x14ac:dyDescent="0.25">
      <c r="C281" s="8"/>
      <c r="D281" s="8"/>
      <c r="F281" s="19">
        <v>223</v>
      </c>
      <c r="G281" s="20" t="str">
        <v>-1.16048965009845;1.86279911269626</v>
      </c>
      <c r="I281" s="8" cm="1">
        <f t="array" ref="I281:J281">IF(ISBLANK(G281),"",VALUE(_xlfn.TEXTSPLIT(G281,";")))</f>
        <v>-1.1604896500984501</v>
      </c>
      <c r="J281" s="8">
        <v>1.86279911269626</v>
      </c>
    </row>
    <row r="282" spans="3:10" x14ac:dyDescent="0.25">
      <c r="C282" s="8"/>
      <c r="D282" s="8"/>
      <c r="F282" s="19">
        <v>224</v>
      </c>
      <c r="G282" s="20" t="str">
        <v>-1.18000330818569;1.84187057355845</v>
      </c>
      <c r="I282" s="8" cm="1">
        <f t="array" ref="I282:J282">IF(ISBLANK(G282),"",VALUE(_xlfn.TEXTSPLIT(G282,";")))</f>
        <v>-1.18000330818569</v>
      </c>
      <c r="J282" s="8">
        <v>1.84187057355845</v>
      </c>
    </row>
    <row r="283" spans="3:10" x14ac:dyDescent="0.25">
      <c r="C283" s="8"/>
      <c r="D283" s="8"/>
      <c r="F283" s="19">
        <v>225</v>
      </c>
      <c r="G283" s="20" t="str">
        <v>-1.19915389703744;1.82077523388191</v>
      </c>
      <c r="I283" s="8" cm="1">
        <f t="array" ref="I283:J283">IF(ISBLANK(G283),"",VALUE(_xlfn.TEXTSPLIT(G283,";")))</f>
        <v>-1.19915389703744</v>
      </c>
      <c r="J283" s="8">
        <v>1.8207752338819101</v>
      </c>
    </row>
    <row r="284" spans="3:10" x14ac:dyDescent="0.25">
      <c r="C284" s="8"/>
      <c r="D284" s="8"/>
      <c r="F284" s="19">
        <v>226</v>
      </c>
      <c r="G284" s="20" t="str">
        <v>-1.21793412916689;1.79951924728643</v>
      </c>
      <c r="I284" s="8" cm="1">
        <f t="array" ref="I284:J284">IF(ISBLANK(G284),"",VALUE(_xlfn.TEXTSPLIT(G284,";")))</f>
        <v>-1.2179341291668899</v>
      </c>
      <c r="J284" s="8">
        <v>1.7995192472864301</v>
      </c>
    </row>
    <row r="285" spans="3:10" x14ac:dyDescent="0.25">
      <c r="C285" s="8"/>
      <c r="D285" s="8"/>
      <c r="F285" s="19">
        <v>227</v>
      </c>
      <c r="G285" s="20" t="str">
        <v>-1.23633726329429;1.77810909956348</v>
      </c>
      <c r="I285" s="8" cm="1">
        <f t="array" ref="I285:J285">IF(ISBLANK(G285),"",VALUE(_xlfn.TEXTSPLIT(G285,";")))</f>
        <v>-1.2363372632942899</v>
      </c>
      <c r="J285" s="8">
        <v>1.7781090995634801</v>
      </c>
    </row>
    <row r="286" spans="3:10" x14ac:dyDescent="0.25">
      <c r="C286" s="8"/>
      <c r="D286" s="8"/>
      <c r="F286" s="19">
        <v>228</v>
      </c>
      <c r="G286" s="20" t="str">
        <v>-1.25435705877833;1.75655157865307</v>
      </c>
      <c r="I286" s="8" cm="1">
        <f t="array" ref="I286:J286">IF(ISBLANK(G286),"",VALUE(_xlfn.TEXTSPLIT(G286,";")))</f>
        <v>-1.2543570587783299</v>
      </c>
      <c r="J286" s="8">
        <v>1.7565515786530701</v>
      </c>
    </row>
    <row r="287" spans="3:10" x14ac:dyDescent="0.25">
      <c r="C287" s="8"/>
      <c r="D287" s="8"/>
      <c r="F287" s="19">
        <v>229</v>
      </c>
      <c r="G287" s="20" t="str">
        <v>-1.27198773631791;1.73485374846914</v>
      </c>
      <c r="I287" s="8" cm="1">
        <f t="array" ref="I287:J287">IF(ISBLANK(G287),"",VALUE(_xlfn.TEXTSPLIT(G287,";")))</f>
        <v>-1.27198773631791</v>
      </c>
      <c r="J287" s="8">
        <v>1.73485374846914</v>
      </c>
    </row>
    <row r="288" spans="3:10" x14ac:dyDescent="0.25">
      <c r="C288" s="8"/>
      <c r="D288" s="8"/>
      <c r="F288" s="19">
        <v>230</v>
      </c>
      <c r="G288" s="20" t="str">
        <v>-1.2892239439815;1.7130229259942</v>
      </c>
      <c r="I288" s="8" cm="1">
        <f t="array" ref="I288:J288">IF(ISBLANK(G288),"",VALUE(_xlfn.TEXTSPLIT(G288,";")))</f>
        <v>-1.2892239439815001</v>
      </c>
      <c r="J288" s="8">
        <v>1.7130229259942</v>
      </c>
    </row>
    <row r="289" spans="3:10" x14ac:dyDescent="0.25">
      <c r="C289" s="8"/>
      <c r="D289" s="8"/>
      <c r="F289" s="19">
        <v>231</v>
      </c>
      <c r="G289" s="20" t="str">
        <v>-1.30606072777528;1.69106666115965</v>
      </c>
      <c r="I289" s="8" cm="1">
        <f t="array" ref="I289:J289">IF(ISBLANK(G289),"",VALUE(_xlfn.TEXTSPLIT(G289,";")))</f>
        <v>-1.30606072777528</v>
      </c>
      <c r="J289" s="8">
        <v>1.6910666611596501</v>
      </c>
    </row>
    <row r="290" spans="3:10" x14ac:dyDescent="0.25">
      <c r="C290" s="8"/>
      <c r="D290" s="8"/>
      <c r="F290" s="19">
        <v>232</v>
      </c>
      <c r="G290" s="20" t="str">
        <v>-1.32249350608743;1.66899271910751</v>
      </c>
      <c r="I290" s="8" cm="1">
        <f t="array" ref="I290:J290">IF(ISBLANK(G290),"",VALUE(_xlfn.TEXTSPLIT(G290,";")))</f>
        <v>-1.3224935060874301</v>
      </c>
      <c r="J290" s="8">
        <v>1.66899271910751</v>
      </c>
    </row>
    <row r="291" spans="3:10" x14ac:dyDescent="0.25">
      <c r="C291" s="8"/>
      <c r="D291" s="8"/>
      <c r="F291" s="19">
        <v>233</v>
      </c>
      <c r="G291" s="20" t="str">
        <v>-1.3385180474514;1.64680906449448</v>
      </c>
      <c r="I291" s="8" cm="1">
        <f t="array" ref="I291:J291">IF(ISBLANK(G291),"",VALUE(_xlfn.TEXTSPLIT(G291,";")))</f>
        <v>-1.3385180474514</v>
      </c>
      <c r="J291" s="8">
        <v>1.6468090644944799</v>
      </c>
    </row>
    <row r="292" spans="3:10" x14ac:dyDescent="0.25">
      <c r="C292" s="8"/>
      <c r="D292" s="8"/>
      <c r="F292" s="19">
        <v>234</v>
      </c>
      <c r="G292" s="20" t="str">
        <v>-1.35413045115744;1.62452384755305</v>
      </c>
      <c r="I292" s="8" cm="1">
        <f t="array" ref="I292:J292">IF(ISBLANK(G292),"",VALUE(_xlfn.TEXTSPLIT(G292,";")))</f>
        <v>-1.3541304511574399</v>
      </c>
      <c r="J292" s="8">
        <v>1.6245238475530499</v>
      </c>
    </row>
    <row r="293" spans="3:10" x14ac:dyDescent="0.25">
      <c r="C293" s="8"/>
      <c r="D293" s="8"/>
      <c r="F293" s="19">
        <v>235</v>
      </c>
      <c r="G293" s="20" t="str">
        <v>-1.3693271303144;1.60214539166939</v>
      </c>
      <c r="I293" s="8" cm="1">
        <f t="array" ref="I293:J293">IF(ISBLANK(G293),"",VALUE(_xlfn.TEXTSPLIT(G293,";")))</f>
        <v>-1.3693271303143999</v>
      </c>
      <c r="J293" s="8">
        <v>1.60214539166939</v>
      </c>
    </row>
    <row r="294" spans="3:10" x14ac:dyDescent="0.25">
      <c r="C294" s="8"/>
      <c r="D294" s="8"/>
      <c r="F294" s="19">
        <v>236</v>
      </c>
      <c r="G294" s="20" t="str">
        <v>-1.38410479702395;1.57968218227468</v>
      </c>
      <c r="I294" s="8" cm="1">
        <f t="array" ref="I294:J294">IF(ISBLANK(G294),"",VALUE(_xlfn.TEXTSPLIT(G294,";")))</f>
        <v>-1.38410479702395</v>
      </c>
      <c r="J294" s="8">
        <v>1.57968218227468</v>
      </c>
    </row>
    <row r="295" spans="3:10" x14ac:dyDescent="0.25">
      <c r="C295" s="8"/>
      <c r="D295" s="8"/>
      <c r="F295" s="19">
        <v>237</v>
      </c>
      <c r="G295" s="20" t="str">
        <v>-1.39846044937969;1.5571428568778</v>
      </c>
      <c r="I295" s="8" cm="1">
        <f t="array" ref="I295:J295">IF(ISBLANK(G295),"",VALUE(_xlfn.TEXTSPLIT(G295,";")))</f>
        <v>-1.3984604493796899</v>
      </c>
      <c r="J295" s="8">
        <v>1.5571428568778001</v>
      </c>
    </row>
    <row r="296" spans="3:10" x14ac:dyDescent="0.25">
      <c r="C296" s="8"/>
      <c r="D296" s="8"/>
      <c r="F296" s="19">
        <v>238</v>
      </c>
      <c r="G296" s="20" t="str">
        <v>-1.41239136004591;1.53453619609309</v>
      </c>
      <c r="I296" s="8" cm="1">
        <f t="array" ref="I296:J296">IF(ISBLANK(G296),"",VALUE(_xlfn.TEXTSPLIT(G296,";")))</f>
        <v>-1.4123913600459099</v>
      </c>
      <c r="J296" s="8">
        <v>1.5345361960930901</v>
      </c>
    </row>
    <row r="297" spans="3:10" x14ac:dyDescent="0.25">
      <c r="C297" s="8"/>
      <c r="D297" s="8"/>
      <c r="F297" s="19">
        <v>239</v>
      </c>
      <c r="G297" s="20" t="str">
        <v>-1.4258950662064;1.51187111553879</v>
      </c>
      <c r="I297" s="8" cm="1">
        <f t="array" ref="I297:J297">IF(ISBLANK(G297),"",VALUE(_xlfn.TEXTSPLIT(G297,";")))</f>
        <v>-1.4258950662064001</v>
      </c>
      <c r="J297" s="8">
        <v>1.5118711155387901</v>
      </c>
    </row>
    <row r="298" spans="3:10" x14ac:dyDescent="0.25">
      <c r="C298" s="8"/>
      <c r="D298" s="8"/>
      <c r="F298" s="19">
        <v>240</v>
      </c>
      <c r="G298" s="20" t="str">
        <v>-1.43896936070321;1.48915665850009</v>
      </c>
      <c r="I298" s="8" cm="1">
        <f t="array" ref="I298:J298">IF(ISBLANK(G298),"",VALUE(_xlfn.TEXTSPLIT(G298,";")))</f>
        <v>-1.4389693607032099</v>
      </c>
      <c r="J298" s="8">
        <v>1.4891566585000899</v>
      </c>
    </row>
    <row r="299" spans="3:10" x14ac:dyDescent="0.25">
      <c r="C299" s="8"/>
      <c r="D299" s="8"/>
      <c r="F299" s="19">
        <v>241</v>
      </c>
      <c r="G299" s="20" t="str">
        <v>-1.45161228421096;1.46640198926607</v>
      </c>
      <c r="I299" s="8" cm="1">
        <f t="array" ref="I299:J299">IF(ISBLANK(G299),"",VALUE(_xlfn.TEXTSPLIT(G299,";")))</f>
        <v>-1.45161228421096</v>
      </c>
      <c r="J299" s="8">
        <v>1.46640198926607</v>
      </c>
    </row>
    <row r="300" spans="3:10" x14ac:dyDescent="0.25">
      <c r="C300" s="8"/>
      <c r="D300" s="8"/>
      <c r="F300" s="19">
        <v>242</v>
      </c>
      <c r="G300" s="20" t="str">
        <v>-1.46382211831318;1.44361638706298</v>
      </c>
      <c r="I300" s="8" cm="1">
        <f t="array" ref="I300:J300">IF(ISBLANK(G300),"",VALUE(_xlfn.TEXTSPLIT(G300,";")))</f>
        <v>-1.4638221183131801</v>
      </c>
      <c r="J300" s="8">
        <v>1.4436163870629799</v>
      </c>
    </row>
    <row r="301" spans="3:10" x14ac:dyDescent="0.25">
      <c r="C301" s="8"/>
      <c r="D301" s="8"/>
      <c r="F301" s="19">
        <v>243</v>
      </c>
      <c r="G301" s="20" t="str">
        <v>-1.47559737936565;1.42080924051738</v>
      </c>
      <c r="I301" s="8" cm="1">
        <f t="array" ref="I301:J301">IF(ISBLANK(G301),"",VALUE(_xlfn.TEXTSPLIT(G301,";")))</f>
        <v>-1.4755973793656501</v>
      </c>
      <c r="J301" s="8">
        <v>1.42080924051738</v>
      </c>
    </row>
    <row r="302" spans="3:10" x14ac:dyDescent="0.25">
      <c r="C302" s="8"/>
      <c r="D302" s="8"/>
      <c r="F302" s="19">
        <v>244</v>
      </c>
      <c r="G302" s="20" t="str">
        <v>-1.48693681304691;1.39799004259208</v>
      </c>
      <c r="I302" s="8" cm="1">
        <f t="array" ref="I302:J302">IF(ISBLANK(G302),"",VALUE(_xlfn.TEXTSPLIT(G302,";")))</f>
        <v>-1.4869368130469101</v>
      </c>
      <c r="J302" s="8">
        <v>1.3979900425920799</v>
      </c>
    </row>
    <row r="303" spans="3:10" x14ac:dyDescent="0.25">
      <c r="C303" s="8"/>
      <c r="D303" s="8"/>
      <c r="F303" s="19">
        <v>245</v>
      </c>
      <c r="G303" s="20" t="str">
        <v>-1.49783938950936;1.3751683859459</v>
      </c>
      <c r="I303" s="8" cm="1">
        <f t="array" ref="I303:J303">IF(ISBLANK(G303),"",VALUE(_xlfn.TEXTSPLIT(G303,";")))</f>
        <v>-1.49783938950936</v>
      </c>
      <c r="J303" s="8">
        <v>1.3751683859459001</v>
      </c>
    </row>
    <row r="304" spans="3:10" x14ac:dyDescent="0.25">
      <c r="C304" s="8"/>
      <c r="D304" s="8"/>
      <c r="F304" s="19">
        <v>246</v>
      </c>
      <c r="G304" s="20" t="str">
        <v>-1.50830429905532;1.35235395867502</v>
      </c>
      <c r="I304" s="8" cm="1">
        <f t="array" ref="I304:J304">IF(ISBLANK(G304),"",VALUE(_xlfn.TEXTSPLIT(G304,";")))</f>
        <v>-1.5083042990553199</v>
      </c>
      <c r="J304" s="8">
        <v>1.35235395867502</v>
      </c>
    </row>
    <row r="305" spans="3:10" x14ac:dyDescent="0.25">
      <c r="C305" s="8"/>
      <c r="D305" s="8"/>
      <c r="F305" s="19">
        <v>247</v>
      </c>
      <c r="G305" s="20" t="str">
        <v>-1.51833094827251;1.32955654039981</v>
      </c>
      <c r="I305" s="8" cm="1">
        <f t="array" ref="I305:J305">IF(ISBLANK(G305),"",VALUE(_xlfn.TEXTSPLIT(G305,";")))</f>
        <v>-1.51833094827251</v>
      </c>
      <c r="J305" s="8">
        <v>1.32955654039981</v>
      </c>
    </row>
    <row r="306" spans="3:10" x14ac:dyDescent="0.25">
      <c r="C306" s="8"/>
      <c r="D306" s="8"/>
      <c r="F306" s="19">
        <v>248</v>
      </c>
      <c r="G306" s="20" t="str">
        <v>-1.52791895657113;1.30678599866598</v>
      </c>
      <c r="I306" s="8" cm="1">
        <f t="array" ref="I306:J306">IF(ISBLANK(G306),"",VALUE(_xlfn.TEXTSPLIT(G306,";")))</f>
        <v>-1.52791895657113</v>
      </c>
      <c r="J306" s="8">
        <v>1.30678599866598</v>
      </c>
    </row>
    <row r="307" spans="3:10" x14ac:dyDescent="0.25">
      <c r="C307" s="8"/>
      <c r="D307" s="8"/>
      <c r="F307" s="19">
        <v>249</v>
      </c>
      <c r="G307" s="20" t="str">
        <v>-1.53706815307203;1.2840522856331</v>
      </c>
      <c r="I307" s="8" cm="1">
        <f t="array" ref="I307:J307">IF(ISBLANK(G307),"",VALUE(_xlfn.TEXTSPLIT(G307,";")))</f>
        <v>-1.53706815307203</v>
      </c>
      <c r="J307" s="8">
        <v>1.2840522856331</v>
      </c>
    </row>
    <row r="308" spans="3:10" x14ac:dyDescent="0.25">
      <c r="C308" s="8"/>
      <c r="D308" s="8"/>
      <c r="F308" s="19">
        <v>250</v>
      </c>
      <c r="G308" s="20" t="str">
        <v>-1.54577857380166;1.26136543502775</v>
      </c>
      <c r="I308" s="8" cm="1">
        <f t="array" ref="I308:J308">IF(ISBLANK(G308),"",VALUE(_xlfn.TEXTSPLIT(G308,";")))</f>
        <v>-1.5457785738016601</v>
      </c>
      <c r="J308" s="8">
        <v>1.2613654350277499</v>
      </c>
    </row>
    <row r="309" spans="3:10" x14ac:dyDescent="0.25">
      <c r="C309" s="8"/>
      <c r="D309" s="8"/>
      <c r="F309" s="19">
        <v>251</v>
      </c>
      <c r="G309" s="20" t="str">
        <v>-1.55405045915443;1.23873555934136</v>
      </c>
      <c r="I309" s="8" cm="1">
        <f t="array" ref="I309:J309">IF(ISBLANK(G309),"",VALUE(_xlfn.TEXTSPLIT(G309,";")))</f>
        <v>-1.55405045915443</v>
      </c>
      <c r="J309" s="8">
        <v>1.23873555934136</v>
      </c>
    </row>
    <row r="310" spans="3:10" x14ac:dyDescent="0.25">
      <c r="C310" s="8"/>
      <c r="D310" s="8"/>
      <c r="F310" s="19">
        <v>252</v>
      </c>
      <c r="G310" s="20" t="str">
        <v>-1.56188425158788;1.216172847256</v>
      </c>
      <c r="I310" s="8" cm="1">
        <f t="array" ref="I310:J310">IF(ISBLANK(G310),"",VALUE(_xlfn.TEXTSPLIT(G310,";")))</f>
        <v>-1.5618842515878799</v>
      </c>
      <c r="J310" s="8">
        <v>1.2161728472560001</v>
      </c>
    </row>
    <row r="311" spans="3:10" x14ac:dyDescent="0.25">
      <c r="C311" s="8"/>
      <c r="D311" s="8"/>
      <c r="F311" s="19">
        <v>253</v>
      </c>
      <c r="G311" s="20" t="str">
        <v>-1.56928059351992;1.19368756128364</v>
      </c>
      <c r="I311" s="8" cm="1">
        <f t="array" ref="I311:J311">IF(ISBLANK(G311),"",VALUE(_xlfn.TEXTSPLIT(G311,";")))</f>
        <v>-1.5692805935199201</v>
      </c>
      <c r="J311" s="8">
        <v>1.19368756128364</v>
      </c>
    </row>
    <row r="312" spans="3:10" x14ac:dyDescent="0.25">
      <c r="C312" s="8"/>
      <c r="D312" s="8"/>
      <c r="F312" s="19">
        <v>254</v>
      </c>
      <c r="G312" s="20" t="str">
        <v>-1.57624032540066;1.17129003560673</v>
      </c>
      <c r="I312" s="8" cm="1">
        <f t="array" ref="I312:J312">IF(ISBLANK(G312),"",VALUE(_xlfn.TEXTSPLIT(G312,";")))</f>
        <v>-1.5762403254006601</v>
      </c>
      <c r="J312" s="8">
        <v>1.17129003560673</v>
      </c>
    </row>
    <row r="313" spans="3:10" x14ac:dyDescent="0.25">
      <c r="C313" s="8"/>
      <c r="D313" s="8"/>
      <c r="F313" s="19">
        <v>255</v>
      </c>
      <c r="G313" s="20" t="str">
        <v>-1.58276448393449;1.14899067410977</v>
      </c>
      <c r="I313" s="8" cm="1">
        <f t="array" ref="I313:J313">IF(ISBLANK(G313),"",VALUE(_xlfn.TEXTSPLIT(G313,";")))</f>
        <v>-1.5827644839344901</v>
      </c>
      <c r="J313" s="8">
        <v>1.14899067410977</v>
      </c>
    </row>
    <row r="314" spans="3:10" x14ac:dyDescent="0.25">
      <c r="C314" s="8"/>
      <c r="D314" s="8"/>
      <c r="F314" s="19">
        <v>256</v>
      </c>
      <c r="G314" s="20" t="str">
        <v>-1.58885430043038;1.12679994859317</v>
      </c>
      <c r="I314" s="8" cm="1">
        <f t="array" ref="I314:J314">IF(ISBLANK(G314),"",VALUE(_xlfn.TEXTSPLIT(G314,";")))</f>
        <v>-1.5888543004303799</v>
      </c>
      <c r="J314" s="8">
        <v>1.1267999485931699</v>
      </c>
    </row>
    <row r="315" spans="3:10" x14ac:dyDescent="0.25">
      <c r="C315" s="8"/>
      <c r="D315" s="8"/>
      <c r="F315" s="19">
        <v>257</v>
      </c>
      <c r="G315" s="20" t="str">
        <v>-1.59451119926061;1.10472839716229</v>
      </c>
      <c r="I315" s="8" cm="1">
        <f t="array" ref="I315:J315">IF(ISBLANK(G315),"",VALUE(_xlfn.TEXTSPLIT(G315,";")))</f>
        <v>-1.59451119926061</v>
      </c>
      <c r="J315" s="8">
        <v>1.1047283971622901</v>
      </c>
    </row>
    <row r="316" spans="3:10" x14ac:dyDescent="0.25">
      <c r="C316" s="8"/>
      <c r="D316" s="8"/>
      <c r="F316" s="19">
        <v>258</v>
      </c>
      <c r="G316" s="20" t="str">
        <v>-1.59973679641032;1.08278662278577</v>
      </c>
      <c r="I316" s="8" cm="1">
        <f t="array" ref="I316:J316">IF(ISBLANK(G316),"",VALUE(_xlfn.TEXTSPLIT(G316,";")))</f>
        <v>-1.59973679641032</v>
      </c>
      <c r="J316" s="8">
        <v>1.0827866227857701</v>
      </c>
    </row>
    <row r="317" spans="3:10" x14ac:dyDescent="0.25">
      <c r="C317" s="8"/>
      <c r="D317" s="8"/>
      <c r="F317" s="19">
        <v>259</v>
      </c>
      <c r="G317" s="20" t="str">
        <v>-1.60453289810126;1.06098529201843</v>
      </c>
      <c r="I317" s="8" cm="1">
        <f t="array" ref="I317:J317">IF(ISBLANK(G317),"",VALUE(_xlfn.TEXTSPLIT(G317,";")))</f>
        <v>-1.6045328981012601</v>
      </c>
      <c r="J317" s="8">
        <v>1.0609852920184299</v>
      </c>
    </row>
    <row r="318" spans="3:10" x14ac:dyDescent="0.25">
      <c r="C318" s="8"/>
      <c r="D318" s="8"/>
      <c r="F318" s="19">
        <v>260</v>
      </c>
      <c r="G318" s="20" t="str">
        <v>-1.60890149947531;1.03933513388498</v>
      </c>
      <c r="I318" s="8" cm="1">
        <f t="array" ref="I318:J318">IF(ISBLANK(G318),"",VALUE(_xlfn.TEXTSPLIT(G318,";")))</f>
        <v>-1.6089014994753099</v>
      </c>
      <c r="J318" s="8">
        <v>1.0393351338849799</v>
      </c>
    </row>
    <row r="319" spans="3:10" x14ac:dyDescent="0.25">
      <c r="C319" s="8"/>
      <c r="D319" s="8"/>
      <c r="F319" s="19">
        <v>261</v>
      </c>
      <c r="G319" s="20" t="str">
        <v>-1.61284478332382;1.01784693892187</v>
      </c>
      <c r="I319" s="8" cm="1">
        <f t="array" ref="I319:J319">IF(ISBLANK(G319),"",VALUE(_xlfn.TEXTSPLIT(G319,";")))</f>
        <v>-1.61284478332382</v>
      </c>
      <c r="J319" s="8">
        <v>1.0178469389218701</v>
      </c>
    </row>
    <row r="320" spans="3:10" x14ac:dyDescent="0.25">
      <c r="C320" s="8"/>
      <c r="D320" s="8"/>
      <c r="F320" s="19">
        <v>262</v>
      </c>
      <c r="G320" s="20" t="str">
        <v>-1.6163651188504;0.996531558375173</v>
      </c>
      <c r="I320" s="8" cm="1">
        <f t="array" ref="I320:J320">IF(ISBLANK(G320),"",VALUE(_xlfn.TEXTSPLIT(G320,";")))</f>
        <v>-1.6163651188504</v>
      </c>
      <c r="J320" s="8">
        <v>0.99653155837517304</v>
      </c>
    </row>
    <row r="321" spans="3:10" x14ac:dyDescent="0.25">
      <c r="C321" s="8"/>
      <c r="D321" s="8"/>
      <c r="F321" s="19">
        <v>263</v>
      </c>
      <c r="G321" s="20" t="str">
        <v>-1.61946506045526;0.97539990355337</v>
      </c>
      <c r="I321" s="8" cm="1">
        <f t="array" ref="I321:J321">IF(ISBLANK(G321),"",VALUE(_xlfn.TEXTSPLIT(G321,";")))</f>
        <v>-1.6194650604552601</v>
      </c>
      <c r="J321" s="8">
        <v>0.97539990355337003</v>
      </c>
    </row>
    <row r="322" spans="3:10" x14ac:dyDescent="0.25">
      <c r="C322" s="8"/>
      <c r="D322" s="8"/>
      <c r="F322" s="19">
        <v>264</v>
      </c>
      <c r="G322" s="20" t="str">
        <v>-1.62214734653015;0.954462945334275</v>
      </c>
      <c r="I322" s="8" cm="1">
        <f t="array" ref="I322:J322">IF(ISBLANK(G322),"",VALUE(_xlfn.TEXTSPLIT(G322,";")))</f>
        <v>-1.6221473465301499</v>
      </c>
      <c r="J322" s="8">
        <v>0.954462945334275</v>
      </c>
    </row>
    <row r="323" spans="3:10" x14ac:dyDescent="0.25">
      <c r="C323" s="8"/>
      <c r="D323" s="8"/>
      <c r="F323" s="19">
        <v>265</v>
      </c>
      <c r="G323" s="20" t="str">
        <v>-1.6244148982534;0.93373171382622</v>
      </c>
      <c r="I323" s="8" cm="1">
        <f t="array" ref="I323:J323">IF(ISBLANK(G323),"",VALUE(_xlfn.TEXTSPLIT(G323,";")))</f>
        <v>-1.6244148982533999</v>
      </c>
      <c r="J323" s="8">
        <v>0.93373171382622</v>
      </c>
    </row>
    <row r="324" spans="3:10" x14ac:dyDescent="0.25">
      <c r="C324" s="8"/>
      <c r="D324" s="8"/>
      <c r="F324" s="19">
        <v>266</v>
      </c>
      <c r="G324" s="20" t="str">
        <v>-1.62627081837527;0.913217298183858</v>
      </c>
      <c r="I324" s="8" cm="1">
        <f t="array" ref="I324:J324">IF(ISBLANK(G324),"",VALUE(_xlfn.TEXTSPLIT(G324,";")))</f>
        <v>-1.6262708183752701</v>
      </c>
      <c r="J324" s="8">
        <v>0.913217298183858</v>
      </c>
    </row>
    <row r="325" spans="3:10" x14ac:dyDescent="0.25">
      <c r="C325" s="8"/>
      <c r="D325" s="8"/>
      <c r="F325" s="19">
        <v>267</v>
      </c>
      <c r="G325" s="20" t="str">
        <v>-1.62771838998372;0.892930846579603</v>
      </c>
      <c r="I325" s="8" cm="1">
        <f t="array" ref="I325:J325">IF(ISBLANK(G325),"",VALUE(_xlfn.TEXTSPLIT(G325,";")))</f>
        <v>-1.62771838998372</v>
      </c>
      <c r="J325" s="8">
        <v>0.89293084657960298</v>
      </c>
    </row>
    <row r="326" spans="3:10" x14ac:dyDescent="0.25">
      <c r="C326" s="8"/>
      <c r="D326" s="8"/>
      <c r="F326" s="19">
        <v>268</v>
      </c>
      <c r="G326" s="20" t="str">
        <v>-1.62876107524169;0.872883566331985</v>
      </c>
      <c r="I326" s="8" cm="1">
        <f t="array" ref="I326:J326">IF(ISBLANK(G326),"",VALUE(_xlfn.TEXTSPLIT(G326,";")))</f>
        <v>-1.6287610752416899</v>
      </c>
      <c r="J326" s="8">
        <v>0.87288356633198505</v>
      </c>
    </row>
    <row r="327" spans="3:10" x14ac:dyDescent="0.25">
      <c r="C327" s="8"/>
      <c r="D327" s="8"/>
      <c r="F327" s="19">
        <v>269</v>
      </c>
      <c r="G327" s="20" t="str">
        <v>-1.62940251408634;0.853086724192662</v>
      </c>
      <c r="I327" s="8" cm="1">
        <f t="array" ref="I327:J327">IF(ISBLANK(G327),"",VALUE(_xlfn.TEXTSPLIT(G327,";")))</f>
        <v>-1.62940251408634</v>
      </c>
      <c r="J327" s="8">
        <v>0.85308672419266196</v>
      </c>
    </row>
    <row r="328" spans="3:10" x14ac:dyDescent="0.25">
      <c r="C328" s="8"/>
      <c r="D328" s="8"/>
      <c r="F328" s="19">
        <v>270</v>
      </c>
      <c r="G328" s="20" t="str">
        <v>-1.62964652288154;0.833551646794091</v>
      </c>
      <c r="I328" s="8" cm="1">
        <f t="array" ref="I328:J328">IF(ISBLANK(G328),"",VALUE(_xlfn.TEXTSPLIT(G328,";")))</f>
        <v>-1.62964652288154</v>
      </c>
      <c r="J328" s="8">
        <v>0.83355164679409099</v>
      </c>
    </row>
    <row r="329" spans="3:10" x14ac:dyDescent="0.25">
      <c r="C329" s="8"/>
      <c r="D329" s="8"/>
      <c r="F329" s="19">
        <v>271</v>
      </c>
      <c r="G329" s="20" t="str">
        <v>-1.62949709301441;0.814289721260106</v>
      </c>
      <c r="I329" s="8" cm="1">
        <f t="array" ref="I329:J329">IF(ISBLANK(G329),"",VALUE(_xlfn.TEXTSPLIT(G329,";")))</f>
        <v>-1.6294970930144099</v>
      </c>
      <c r="J329" s="8">
        <v>0.81428972126010601</v>
      </c>
    </row>
    <row r="330" spans="3:10" x14ac:dyDescent="0.25">
      <c r="C330" s="8"/>
      <c r="D330" s="8"/>
      <c r="F330" s="19">
        <v>272</v>
      </c>
      <c r="G330" s="20" t="str">
        <v>-1.62895838942685;0.79531239598195</v>
      </c>
      <c r="I330" s="8" cm="1">
        <f t="array" ref="I330:J330">IF(ISBLANK(G330),"",VALUE(_xlfn.TEXTSPLIT(G330,";")))</f>
        <v>-1.62895838942685</v>
      </c>
      <c r="J330" s="8">
        <v>0.79531239598195003</v>
      </c>
    </row>
    <row r="331" spans="3:10" x14ac:dyDescent="0.25">
      <c r="C331" s="8"/>
      <c r="D331" s="8"/>
      <c r="F331" s="19">
        <v>273</v>
      </c>
      <c r="G331" s="20" t="str">
        <v>-1.62803474907292;0.776631181562389</v>
      </c>
      <c r="I331" s="8" cm="1">
        <f t="array" ref="I331:J331">IF(ISBLANK(G331),"",VALUE(_xlfn.TEXTSPLIT(G331,";")))</f>
        <v>-1.6280347490729199</v>
      </c>
      <c r="J331" s="8">
        <v>0.77663118156238897</v>
      </c>
    </row>
    <row r="332" spans="3:10" x14ac:dyDescent="0.25">
      <c r="C332" s="8"/>
      <c r="D332" s="8"/>
      <c r="F332" s="19">
        <v>274</v>
      </c>
      <c r="G332" s="20" t="str">
        <v>-1.62673067929247;0.758257651930782</v>
      </c>
      <c r="I332" s="8" cm="1">
        <f t="array" ref="I332:J332">IF(ISBLANK(G332),"",VALUE(_xlfn.TEXTSPLIT(G332,";")))</f>
        <v>-1.6267306792924701</v>
      </c>
      <c r="J332" s="8">
        <v>0.75825765193078198</v>
      </c>
    </row>
    <row r="333" spans="3:10" x14ac:dyDescent="0.25">
      <c r="C333" s="8"/>
      <c r="D333" s="8"/>
      <c r="F333" s="19">
        <v>275</v>
      </c>
      <c r="G333" s="20" t="str">
        <v>-1.62505085609149;0.740203445631963</v>
      </c>
      <c r="I333" s="8" cm="1">
        <f t="array" ref="I333:J333">IF(ISBLANK(G333),"",VALUE(_xlfn.TEXTSPLIT(G333,";")))</f>
        <v>-1.62505085609149</v>
      </c>
      <c r="J333" s="8">
        <v>0.74020344563196305</v>
      </c>
    </row>
    <row r="334" spans="3:10" x14ac:dyDescent="0.25">
      <c r="C334" s="8"/>
      <c r="D334" s="8"/>
      <c r="F334" s="19">
        <v>276</v>
      </c>
      <c r="G334" s="20" t="str">
        <v>-1.62300012231889;0.722480267291919</v>
      </c>
      <c r="I334" s="8" cm="1">
        <f t="array" ref="I334:J334">IF(ISBLANK(G334),"",VALUE(_xlfn.TEXTSPLIT(G334,";")))</f>
        <v>-1.6230001223188899</v>
      </c>
      <c r="J334" s="8">
        <v>0.72248026729191905</v>
      </c>
    </row>
    <row r="335" spans="3:10" x14ac:dyDescent="0.25">
      <c r="C335" s="8"/>
      <c r="D335" s="8"/>
      <c r="F335" s="19">
        <v>277</v>
      </c>
      <c r="G335" s="20" t="str">
        <v>-1.62058348572943;0.70509988926323</v>
      </c>
      <c r="I335" s="8" cm="1">
        <f t="array" ref="I335:J335">IF(ISBLANK(G335),"",VALUE(_xlfn.TEXTSPLIT(G335,";")))</f>
        <v>-1.6205834857294299</v>
      </c>
      <c r="J335" s="8">
        <v>0.70509988926322997</v>
      </c>
    </row>
    <row r="336" spans="3:10" x14ac:dyDescent="0.25">
      <c r="C336" s="8"/>
      <c r="D336" s="8"/>
      <c r="F336" s="19">
        <v>278</v>
      </c>
      <c r="G336" s="20" t="str">
        <v>-1.61780611692155;0.688074153453091</v>
      </c>
      <c r="I336" s="8" cm="1">
        <f t="array" ref="I336:J336">IF(ISBLANK(G336),"",VALUE(_xlfn.TEXTSPLIT(G336,";")))</f>
        <v>-1.6178061169215501</v>
      </c>
      <c r="J336" s="8">
        <v>0.68807415345309098</v>
      </c>
    </row>
    <row r="337" spans="3:10" x14ac:dyDescent="0.25">
      <c r="C337" s="8"/>
      <c r="D337" s="8"/>
      <c r="F337" s="19">
        <v>279</v>
      </c>
      <c r="G337" s="20" t="str">
        <v>-1.61467334713874;0.671414973336817</v>
      </c>
      <c r="I337" s="8" cm="1">
        <f t="array" ref="I337:J337">IF(ISBLANK(G337),"",VALUE(_xlfn.TEXTSPLIT(G337,";")))</f>
        <v>-1.61467334713874</v>
      </c>
      <c r="J337" s="8">
        <v>0.67141497333681699</v>
      </c>
    </row>
    <row r="338" spans="3:10" x14ac:dyDescent="0.25">
      <c r="C338" s="8"/>
      <c r="D338" s="8"/>
      <c r="F338" s="19">
        <v>280</v>
      </c>
      <c r="G338" s="20" t="str">
        <v>-1.61119066592204;0.655134336159298</v>
      </c>
      <c r="I338" s="8" cm="1">
        <f t="array" ref="I338:J338">IF(ISBLANK(G338),"",VALUE(_xlfn.TEXTSPLIT(G338,";")))</f>
        <v>-1.6111906659220401</v>
      </c>
      <c r="J338" s="8">
        <v>0.65513433615929795</v>
      </c>
    </row>
    <row r="339" spans="3:10" x14ac:dyDescent="0.25">
      <c r="C339" s="8"/>
      <c r="D339" s="8"/>
      <c r="F339" s="19">
        <v>281</v>
      </c>
      <c r="G339" s="20" t="str">
        <v>-1.60736371860079;0.639244305326853</v>
      </c>
      <c r="I339" s="8" cm="1">
        <f t="array" ref="I339:J339">IF(ISBLANK(G339),"",VALUE(_xlfn.TEXTSPLIT(G339,";")))</f>
        <v>-1.6073637186007901</v>
      </c>
      <c r="J339" s="8">
        <v>0.63924430532685295</v>
      </c>
    </row>
    <row r="340" spans="3:10" x14ac:dyDescent="0.25">
      <c r="C340" s="8"/>
      <c r="D340" s="8"/>
      <c r="F340" s="19">
        <v>282</v>
      </c>
      <c r="G340" s="20" t="str">
        <v>-1.60319830360795;0.623757022991476</v>
      </c>
      <c r="I340" s="8" cm="1">
        <f t="array" ref="I340:J340">IF(ISBLANK(G340),"",VALUE(_xlfn.TEXTSPLIT(G340,";")))</f>
        <v>-1.60319830360795</v>
      </c>
      <c r="J340" s="8">
        <v>0.62375702299147595</v>
      </c>
    </row>
    <row r="341" spans="3:10" x14ac:dyDescent="0.25">
      <c r="C341" s="8"/>
      <c r="D341" s="8"/>
      <c r="F341" s="19">
        <v>283</v>
      </c>
      <c r="G341" s="20" t="str">
        <v>-1.5987003696051;0.608684712829125</v>
      </c>
      <c r="I341" s="8" cm="1">
        <f t="array" ref="I341:J341">IF(ISBLANK(G341),"",VALUE(_xlfn.TEXTSPLIT(G341,";")))</f>
        <v>-1.5987003696051001</v>
      </c>
      <c r="J341" s="8">
        <v>0.60868471282912495</v>
      </c>
    </row>
    <row r="342" spans="3:10" x14ac:dyDescent="0.25">
      <c r="C342" s="8"/>
      <c r="D342" s="8"/>
      <c r="F342" s="19">
        <v>284</v>
      </c>
      <c r="G342" s="20" t="str">
        <v>-1.59387601240173;0.594039683013154</v>
      </c>
      <c r="I342" s="8" cm="1">
        <f t="array" ref="I342:J342">IF(ISBLANK(G342),"",VALUE(_xlfn.TEXTSPLIT(G342,";")))</f>
        <v>-1.5938760124017299</v>
      </c>
      <c r="J342" s="8">
        <v>0.59403968301315402</v>
      </c>
    </row>
    <row r="343" spans="3:10" x14ac:dyDescent="0.25">
      <c r="C343" s="8"/>
      <c r="D343" s="8"/>
      <c r="F343" s="19">
        <v>285</v>
      </c>
      <c r="G343" s="20" t="str">
        <v>-1.58873147165211;0.579834329383456</v>
      </c>
      <c r="I343" s="8" cm="1">
        <f t="array" ref="I343:J343">IF(ISBLANK(G343),"",VALUE(_xlfn.TEXTSPLIT(G343,";")))</f>
        <v>-1.5887314716521099</v>
      </c>
      <c r="J343" s="8">
        <v>0.57983432938345603</v>
      </c>
    </row>
    <row r="344" spans="3:10" x14ac:dyDescent="0.25">
      <c r="C344" s="8"/>
      <c r="D344" s="8"/>
      <c r="F344" s="19">
        <v>286</v>
      </c>
      <c r="G344" s="20" t="str">
        <v>-1.58327312731173;0.566081138811104</v>
      </c>
      <c r="I344" s="8" cm="1">
        <f t="array" ref="I344:J344">IF(ISBLANK(G344),"",VALUE(_xlfn.TEXTSPLIT(G344,";")))</f>
        <v>-1.58327312731173</v>
      </c>
      <c r="J344" s="8">
        <v>0.566081138811104</v>
      </c>
    </row>
    <row r="345" spans="3:10" x14ac:dyDescent="0.25">
      <c r="C345" s="8"/>
      <c r="D345" s="8"/>
      <c r="F345" s="19">
        <v>287</v>
      </c>
      <c r="G345" s="20" t="str">
        <v>-1.57750749583455;0.552792692757503</v>
      </c>
      <c r="I345" s="8" cm="1">
        <f t="array" ref="I345:J345">IF(ISBLANK(G345),"",VALUE(_xlfn.TEXTSPLIT(G345,";")))</f>
        <v>-1.5775074958345501</v>
      </c>
      <c r="J345" s="8">
        <v>0.55279269275750298</v>
      </c>
    </row>
    <row r="346" spans="3:10" x14ac:dyDescent="0.25">
      <c r="C346" s="8"/>
      <c r="D346" s="8"/>
      <c r="F346" s="19">
        <v>288</v>
      </c>
      <c r="G346" s="20" t="str">
        <v>-1.5714412260903;0.539981671025997</v>
      </c>
      <c r="I346" s="8" cm="1">
        <f t="array" ref="I346:J346">IF(ISBLANK(G346),"",VALUE(_xlfn.TEXTSPLIT(G346,";")))</f>
        <v>-1.5714412260902999</v>
      </c>
      <c r="J346" s="8">
        <v>0.53998167102599703</v>
      </c>
    </row>
    <row r="347" spans="3:10" x14ac:dyDescent="0.25">
      <c r="C347" s="8"/>
      <c r="D347" s="8"/>
      <c r="F347" s="19">
        <v>289</v>
      </c>
      <c r="G347" s="20" t="str">
        <v>-1.56508109498041;0.527660855702825</v>
      </c>
      <c r="I347" s="8" cm="1">
        <f t="array" ref="I347:J347">IF(ISBLANK(G347),"",VALUE(_xlfn.TEXTSPLIT(G347,";")))</f>
        <v>-1.5650810949804099</v>
      </c>
      <c r="J347" s="8">
        <v>0.52766085570282495</v>
      </c>
    </row>
    <row r="348" spans="3:10" x14ac:dyDescent="0.25">
      <c r="C348" s="8"/>
      <c r="D348" s="8"/>
      <c r="F348" s="19">
        <v>290</v>
      </c>
      <c r="G348" s="20" t="str">
        <v>-1.55843400272887;0.515843135282944</v>
      </c>
      <c r="I348" s="8" cm="1">
        <f t="array" ref="I348:J348">IF(ISBLANK(G348),"",VALUE(_xlfn.TEXTSPLIT(G348,";")))</f>
        <v>-1.5584340027288699</v>
      </c>
      <c r="J348" s="8">
        <v>0.51584313528294401</v>
      </c>
    </row>
    <row r="349" spans="3:10" x14ac:dyDescent="0.25">
      <c r="C349" s="8"/>
      <c r="D349" s="8"/>
      <c r="F349" s="19">
        <v>291</v>
      </c>
      <c r="G349" s="20" t="str">
        <v>-1.55150696782317;0.504541508974736</v>
      </c>
      <c r="I349" s="8" cm="1">
        <f t="array" ref="I349:J349">IF(ISBLANK(G349),"",VALUE(_xlfn.TEXTSPLIT(G349,";")))</f>
        <v>-1.5515069678231701</v>
      </c>
      <c r="J349" s="8">
        <v>0.50454150897473604</v>
      </c>
    </row>
    <row r="350" spans="3:10" x14ac:dyDescent="0.25">
      <c r="C350" s="8"/>
      <c r="D350" s="8"/>
      <c r="F350" s="19">
        <v>292</v>
      </c>
      <c r="G350" s="20" t="str">
        <v>-1.54430712157866;0.493769091175903</v>
      </c>
      <c r="I350" s="8" cm="1">
        <f t="array" ref="I350:J350">IF(ISBLANK(G350),"",VALUE(_xlfn.TEXTSPLIT(G350,";")))</f>
        <v>-1.5443071215786599</v>
      </c>
      <c r="J350" s="8">
        <v>0.49376909117590301</v>
      </c>
    </row>
    <row r="351" spans="3:10" x14ac:dyDescent="0.25">
      <c r="C351" s="8"/>
      <c r="D351" s="8"/>
      <c r="F351" s="19">
        <v>293</v>
      </c>
      <c r="G351" s="20" t="str">
        <v>-1.53684170229761;0.483539116110861</v>
      </c>
      <c r="I351" s="8" cm="1">
        <f t="array" ref="I351:J351">IF(ISBLANK(G351),"",VALUE(_xlfn.TEXTSPLIT(G351,";")))</f>
        <v>-1.53684170229761</v>
      </c>
      <c r="J351" s="8">
        <v>0.48353911611086098</v>
      </c>
    </row>
    <row r="352" spans="3:10" x14ac:dyDescent="0.25">
      <c r="C352" s="8"/>
      <c r="D352" s="8"/>
      <c r="F352" s="19">
        <v>294</v>
      </c>
      <c r="G352" s="20" t="str">
        <v>-1.52911804899258;0.473864942617741</v>
      </c>
      <c r="I352" s="8" cm="1">
        <f t="array" ref="I352:J352">IF(ISBLANK(G352),"",VALUE(_xlfn.TEXTSPLIT(G352,";")))</f>
        <v>-1.52911804899258</v>
      </c>
      <c r="J352" s="8">
        <v>0.47386494261774098</v>
      </c>
    </row>
    <row r="353" spans="3:10" x14ac:dyDescent="0.25">
      <c r="C353" s="8"/>
      <c r="D353" s="8"/>
      <c r="F353" s="19">
        <v>295</v>
      </c>
      <c r="G353" s="20" t="str">
        <v>-1.52114359464148;0.46476005907051</v>
      </c>
      <c r="I353" s="8" cm="1">
        <f t="array" ref="I353:J353">IF(ISBLANK(G353),"",VALUE(_xlfn.TEXTSPLIT(G353,";")))</f>
        <v>-1.52114359464148</v>
      </c>
      <c r="J353" s="8">
        <v>0.46476005907050999</v>
      </c>
    </row>
    <row r="354" spans="3:10" x14ac:dyDescent="0.25">
      <c r="C354" s="8"/>
      <c r="D354" s="8"/>
      <c r="F354" s="19">
        <v>296</v>
      </c>
      <c r="G354" s="20" t="str">
        <v>-1.51292585893964;0.456238088418933</v>
      </c>
      <c r="I354" s="8" cm="1">
        <f t="array" ref="I354:J354">IF(ISBLANK(G354),"",VALUE(_xlfn.TEXTSPLIT(G354,";")))</f>
        <v>-1.5129258589396399</v>
      </c>
      <c r="J354" s="8">
        <v>0.45623808841893299</v>
      </c>
    </row>
    <row r="355" spans="3:10" x14ac:dyDescent="0.25">
      <c r="C355" s="8"/>
      <c r="D355" s="8"/>
      <c r="F355" s="19">
        <v>297</v>
      </c>
      <c r="G355" s="20" t="str">
        <v>-1.50447244051194;0.448312793325834</v>
      </c>
      <c r="I355" s="8" cm="1">
        <f t="array" ref="I355:J355">IF(ISBLANK(G355),"",VALUE(_xlfn.TEXTSPLIT(G355,";")))</f>
        <v>-1.5044724405119401</v>
      </c>
      <c r="J355" s="8">
        <v>0.44831279332583401</v>
      </c>
    </row>
    <row r="356" spans="3:10" x14ac:dyDescent="0.25">
      <c r="C356" s="8"/>
      <c r="D356" s="8"/>
      <c r="F356" s="19">
        <v>298</v>
      </c>
      <c r="G356" s="20" t="str">
        <v>-1.49579100854579;0.440998081377466</v>
      </c>
      <c r="I356" s="8" cm="1">
        <f t="array" ref="I356:J356">IF(ISBLANK(G356),"",VALUE(_xlfn.TEXTSPLIT(G356,";")))</f>
        <v>-1.4957910085457899</v>
      </c>
      <c r="J356" s="8">
        <v>0.44099808137746599</v>
      </c>
    </row>
    <row r="357" spans="3:10" x14ac:dyDescent="0.25">
      <c r="C357" s="8"/>
      <c r="D357" s="8"/>
      <c r="F357" s="19">
        <v>299</v>
      </c>
      <c r="G357" s="20" t="str">
        <v>-1.48688929380319;0.434308010338831</v>
      </c>
      <c r="I357" s="8" cm="1">
        <f t="array" ref="I357:J357">IF(ISBLANK(G357),"",VALUE(_xlfn.TEXTSPLIT(G357,";")))</f>
        <v>-1.4868892938031899</v>
      </c>
      <c r="J357" s="8">
        <v>0.43430801033883099</v>
      </c>
    </row>
    <row r="358" spans="3:10" x14ac:dyDescent="0.25">
      <c r="C358" s="8"/>
      <c r="D358" s="8"/>
      <c r="F358" s="19">
        <v>300</v>
      </c>
      <c r="G358" s="20" t="str">
        <v>-1.47777507896785;0.428256793421088</v>
      </c>
      <c r="I358" s="8" cm="1">
        <f t="array" ref="I358:J358">IF(ISBLANK(G358),"",VALUE(_xlfn.TEXTSPLIT(G358,";")))</f>
        <v>-1.4777750789678501</v>
      </c>
      <c r="J358" s="8">
        <v>0.42825679342108802</v>
      </c>
    </row>
    <row r="359" spans="3:10" x14ac:dyDescent="0.25">
      <c r="C359" s="8"/>
      <c r="D359" s="8"/>
      <c r="F359" s="19">
        <v>301</v>
      </c>
      <c r="G359" s="20" t="str">
        <v>-1.46845618828066;0.42285880452331</v>
      </c>
      <c r="I359" s="8" cm="1">
        <f t="array" ref="I359:J359">IF(ISBLANK(G359),"",VALUE(_xlfn.TEXTSPLIT(G359,";")))</f>
        <v>-1.4684561882806599</v>
      </c>
      <c r="J359" s="8">
        <v>0.42285880452330998</v>
      </c>
    </row>
    <row r="360" spans="3:10" x14ac:dyDescent="0.25">
      <c r="C360" s="8"/>
      <c r="D360" s="8"/>
      <c r="F360" s="19">
        <v>302</v>
      </c>
      <c r="G360" s="20" t="str">
        <v>-1.45894047641444;0.418128583405006</v>
      </c>
      <c r="I360" s="8" cm="1">
        <f t="array" ref="I360:J360">IF(ISBLANK(G360),"",VALUE(_xlfn.TEXTSPLIT(G360,";")))</f>
        <v>-1.45894047641444</v>
      </c>
      <c r="J360" s="8">
        <v>0.41812858340500603</v>
      </c>
    </row>
    <row r="361" spans="3:10" x14ac:dyDescent="0.25">
      <c r="C361" s="8"/>
      <c r="D361" s="8"/>
      <c r="F361" s="19">
        <v>303</v>
      </c>
      <c r="G361" s="20" t="str">
        <v>-1.44923581653616;0.414080840739666</v>
      </c>
      <c r="I361" s="8" cm="1">
        <f t="array" ref="I361:J361">IF(ISBLANK(G361),"",VALUE(_xlfn.TEXTSPLIT(G361,";")))</f>
        <v>-1.4492358165361601</v>
      </c>
      <c r="J361" s="8">
        <v>0.414080840739666</v>
      </c>
    </row>
    <row r="362" spans="3:10" x14ac:dyDescent="0.25">
      <c r="C362" s="8"/>
      <c r="D362" s="8"/>
      <c r="F362" s="19">
        <v>304</v>
      </c>
      <c r="G362" s="20" t="str">
        <v>-1.43935008750251;0.410730462992572</v>
      </c>
      <c r="I362" s="8" cm="1">
        <f t="array" ref="I362:J362">IF(ISBLANK(G362),"",VALUE(_xlfn.TEXTSPLIT(G362,";")))</f>
        <v>-1.43935008750251</v>
      </c>
      <c r="J362" s="8">
        <v>0.41073046299257199</v>
      </c>
    </row>
    <row r="363" spans="3:10" x14ac:dyDescent="0.25">
      <c r="C363" s="8"/>
      <c r="D363" s="8"/>
      <c r="F363" s="19">
        <v>305</v>
      </c>
      <c r="G363" s="20" t="str">
        <v>-1.42929116013219;0.408092517058378</v>
      </c>
      <c r="I363" s="8" cm="1">
        <f t="array" ref="I363:J363">IF(ISBLANK(G363),"",VALUE(_xlfn.TEXTSPLIT(G363,";")))</f>
        <v>-1.42929116013219</v>
      </c>
      <c r="J363" s="8">
        <v>0.40809251705837801</v>
      </c>
    </row>
    <row r="364" spans="3:10" x14ac:dyDescent="0.25">
      <c r="C364" s="8"/>
      <c r="D364" s="8"/>
      <c r="F364" s="19">
        <v>306</v>
      </c>
      <c r="G364" s="20" t="str">
        <v>-1.41906688249603;0.406182254585504</v>
      </c>
      <c r="I364" s="8" cm="1">
        <f t="array" ref="I364:J364">IF(ISBLANK(G364),"",VALUE(_xlfn.TEXTSPLIT(G364,";")))</f>
        <v>-1.41906688249603</v>
      </c>
      <c r="J364" s="8">
        <v>0.406182254585504</v>
      </c>
    </row>
    <row r="365" spans="3:10" x14ac:dyDescent="0.25">
      <c r="C365" s="8"/>
      <c r="D365" s="8"/>
      <c r="F365" s="19">
        <v>307</v>
      </c>
      <c r="G365" s="20" t="str">
        <v>-1.40868506416394;0.405015115904908</v>
      </c>
      <c r="I365" s="8" cm="1">
        <f t="array" ref="I365:J365">IF(ISBLANK(G365),"",VALUE(_xlfn.TEXTSPLIT(G365,";")))</f>
        <v>-1.4086850641639399</v>
      </c>
      <c r="J365" s="8">
        <v>0.40501511590490802</v>
      </c>
    </row>
    <row r="366" spans="3:10" x14ac:dyDescent="0.25">
      <c r="C366" s="8"/>
      <c r="D366" s="8"/>
      <c r="F366" s="19">
        <v>308</v>
      </c>
      <c r="G366" s="20" t="str">
        <v>-1.39815345934578;0.404606733470593</v>
      </c>
      <c r="I366" s="8" cm="1">
        <f t="array" ref="I366:J366">IF(ISBLANK(G366),"",VALUE(_xlfn.TEXTSPLIT(G366,";")))</f>
        <v>-1.3981534593457801</v>
      </c>
      <c r="J366" s="8">
        <v>0.40460673347059301</v>
      </c>
    </row>
    <row r="367" spans="3:10" x14ac:dyDescent="0.25">
      <c r="C367" s="8"/>
      <c r="D367" s="8"/>
      <c r="F367" s="19">
        <v>309</v>
      </c>
      <c r="G367" s="20" t="str">
        <v>-1.38747974886181;0.404972934707787</v>
      </c>
      <c r="I367" s="8" cm="1">
        <f t="array" ref="I367:J367">IF(ISBLANK(G367),"",VALUE(_xlfn.TEXTSPLIT(G367,";")))</f>
        <v>-1.38747974886181</v>
      </c>
      <c r="J367" s="8">
        <v>0.404972934707787</v>
      </c>
    </row>
    <row r="368" spans="3:10" x14ac:dyDescent="0.25">
      <c r="C368" s="8"/>
      <c r="D368" s="8"/>
      <c r="F368" s="19">
        <v>310</v>
      </c>
      <c r="G368" s="20" t="str">
        <v>-1.37667152087712;0.406129744152504</v>
      </c>
      <c r="I368" s="8" cm="1">
        <f t="array" ref="I368:J368">IF(ISBLANK(G368),"",VALUE(_xlfn.TEXTSPLIT(G368,";")))</f>
        <v>-1.3766715208771201</v>
      </c>
      <c r="J368" s="8">
        <v>0.40612974415250402</v>
      </c>
    </row>
    <row r="369" spans="3:10" x14ac:dyDescent="0.25">
      <c r="C369" s="8"/>
      <c r="D369" s="8"/>
      <c r="F369" s="19">
        <v>311</v>
      </c>
      <c r="G369" s="20" t="str">
        <v>-1.36573625033407;0.40809338475257</v>
      </c>
      <c r="I369" s="8" cm="1">
        <f t="array" ref="I369:J369">IF(ISBLANK(G369),"",VALUE(_xlfn.TEXTSPLIT(G369,";")))</f>
        <v>-1.36573625033407</v>
      </c>
      <c r="J369" s="8">
        <v>0.40809338475257001</v>
      </c>
    </row>
    <row r="370" spans="3:10" x14ac:dyDescent="0.25">
      <c r="C370" s="8"/>
      <c r="D370" s="8"/>
      <c r="F370" s="19">
        <v>312</v>
      </c>
      <c r="G370" s="20" t="str">
        <v>-1.35468127701679;0.410880278185748</v>
      </c>
      <c r="I370" s="8" cm="1">
        <f t="array" ref="I370:J370">IF(ISBLANK(G370),"",VALUE(_xlfn.TEXTSPLIT(G370,";")))</f>
        <v>-1.35468127701679</v>
      </c>
      <c r="J370" s="8">
        <v>0.41088027818574802</v>
      </c>
    </row>
    <row r="371" spans="3:10" x14ac:dyDescent="0.25">
      <c r="C371" s="8"/>
      <c r="D371" s="8"/>
      <c r="F371" s="19">
        <v>313</v>
      </c>
      <c r="G371" s="20" t="str">
        <v>-1.34351378218246;0.41450704403463</v>
      </c>
      <c r="I371" s="8" cm="1">
        <f t="array" ref="I371:J371">IF(ISBLANK(G371),"",VALUE(_xlfn.TEXTSPLIT(G371,";")))</f>
        <v>-1.3435137821824601</v>
      </c>
      <c r="J371" s="8">
        <v>0.41450704403463001</v>
      </c>
    </row>
    <row r="372" spans="3:10" x14ac:dyDescent="0.25">
      <c r="C372" s="8"/>
      <c r="D372" s="8"/>
      <c r="F372" s="19">
        <v>314</v>
      </c>
      <c r="G372" s="20" t="str">
        <v>-1.33224076369653;0.418990497641003</v>
      </c>
      <c r="I372" s="8" cm="1">
        <f t="array" ref="I372:J372">IF(ISBLANK(G372),"",VALUE(_xlfn.TEXTSPLIT(G372,";")))</f>
        <v>-1.3322407636965301</v>
      </c>
      <c r="J372" s="8">
        <v>0.41899049764100299</v>
      </c>
    </row>
    <row r="373" spans="3:10" x14ac:dyDescent="0.25">
      <c r="C373" s="8"/>
      <c r="D373" s="8"/>
      <c r="F373" s="19">
        <v>315</v>
      </c>
      <c r="G373" s="20" t="str">
        <v>-1.32086900961132;0.424347646444053</v>
      </c>
      <c r="I373" s="8" cm="1">
        <f t="array" ref="I373:J373">IF(ISBLANK(G373),"",VALUE(_xlfn.TEXTSPLIT(G373,";")))</f>
        <v>-1.32086900961132</v>
      </c>
      <c r="J373" s="8">
        <v>0.42434764644405298</v>
      </c>
    </row>
    <row r="374" spans="3:10" x14ac:dyDescent="0.25">
      <c r="C374" s="8"/>
      <c r="D374" s="8"/>
      <c r="F374" s="19">
        <v>316</v>
      </c>
      <c r="G374" s="20" t="str">
        <v>-1.30940507013274;0.430595684587169</v>
      </c>
      <c r="I374" s="8" cm="1">
        <f t="array" ref="I374:J374">IF(ISBLANK(G374),"",VALUE(_xlfn.TEXTSPLIT(G374,";")))</f>
        <v>-1.30940507013274</v>
      </c>
      <c r="J374" s="8">
        <v>0.43059568458716901</v>
      </c>
    </row>
    <row r="375" spans="3:10" x14ac:dyDescent="0.25">
      <c r="C375" s="8"/>
      <c r="D375" s="8"/>
      <c r="F375" s="19">
        <v>317</v>
      </c>
      <c r="G375" s="20" t="str">
        <v>-1.29785522792504;0.437751985557482</v>
      </c>
      <c r="I375" s="8" cm="1">
        <f t="array" ref="I375:J375">IF(ISBLANK(G375),"",VALUE(_xlfn.TEXTSPLIT(G375,";")))</f>
        <v>-1.2978552279250399</v>
      </c>
      <c r="J375" s="8">
        <v>0.43775198555748202</v>
      </c>
    </row>
    <row r="376" spans="3:10" x14ac:dyDescent="0.25">
      <c r="C376" s="8"/>
      <c r="D376" s="8"/>
      <c r="F376" s="19">
        <v>318</v>
      </c>
      <c r="G376" s="20" t="str">
        <v>-1.28622546671207;0.445834092600165</v>
      </c>
      <c r="I376" s="8" cm="1">
        <f t="array" ref="I376:J376">IF(ISBLANK(G376),"",VALUE(_xlfn.TEXTSPLIT(G376,";")))</f>
        <v>-1.2862254667120701</v>
      </c>
      <c r="J376" s="8">
        <v>0.44583409260016499</v>
      </c>
    </row>
    <row r="377" spans="3:10" x14ac:dyDescent="0.25">
      <c r="C377" s="8"/>
      <c r="D377" s="8"/>
      <c r="F377" s="19">
        <v>319</v>
      </c>
      <c r="G377" s="20" t="str">
        <v>-1.27452143814343;0.454859706626669</v>
      </c>
      <c r="I377" s="8" cm="1">
        <f t="array" ref="I377:J377">IF(ISBLANK(G377),"",VALUE(_xlfn.TEXTSPLIT(G377,";")))</f>
        <v>-1.27452143814343</v>
      </c>
      <c r="J377" s="8">
        <v>0.45485970662666902</v>
      </c>
    </row>
    <row r="378" spans="3:10" x14ac:dyDescent="0.25">
      <c r="C378" s="8"/>
      <c r="D378" s="8"/>
      <c r="F378" s="19">
        <v>320</v>
      </c>
      <c r="G378" s="20" t="str">
        <v>-1.26274842690634;0.464846671312066</v>
      </c>
      <c r="I378" s="8" cm="1">
        <f t="array" ref="I378:J378">IF(ISBLANK(G378),"",VALUE(_xlfn.TEXTSPLIT(G378,";")))</f>
        <v>-1.26274842690634</v>
      </c>
      <c r="J378" s="8">
        <v>0.46484667131206597</v>
      </c>
    </row>
    <row r="379" spans="3:10" x14ac:dyDescent="0.25">
      <c r="C379" s="8"/>
      <c r="D379" s="8"/>
      <c r="F379" s="19">
        <v>321</v>
      </c>
      <c r="G379" s="20" t="str">
        <v>-1.25091131407978;0.475812955052118</v>
      </c>
      <c r="I379" s="8" cm="1">
        <f t="array" ref="I379:J379">IF(ISBLANK(G379),"",VALUE(_xlfn.TEXTSPLIT(G379,";")))</f>
        <v>-1.2509113140797801</v>
      </c>
      <c r="J379" s="8">
        <v>0.47581295505211801</v>
      </c>
    </row>
    <row r="380" spans="3:10" x14ac:dyDescent="0.25">
      <c r="C380" s="8"/>
      <c r="D380" s="8"/>
      <c r="F380" s="19">
        <v>322</v>
      </c>
      <c r="G380" s="20" t="str">
        <v>-1.23901453874607;0.487776629425524</v>
      </c>
      <c r="I380" s="8" cm="1">
        <f t="array" ref="I380:J380">IF(ISBLANK(G380),"",VALUE(_xlfn.TEXTSPLIT(G380,";")))</f>
        <v>-1.23901453874607</v>
      </c>
      <c r="J380" s="8">
        <v>0.48777662942552402</v>
      </c>
    </row>
    <row r="381" spans="3:10" x14ac:dyDescent="0.25">
      <c r="C381" s="8"/>
      <c r="D381" s="8"/>
      <c r="F381" s="19">
        <v>323</v>
      </c>
      <c r="G381" s="20" t="str">
        <v>-1.22706205789729;0.500755843781666</v>
      </c>
      <c r="I381" s="8" cm="1">
        <f t="array" ref="I381:J381">IF(ISBLANK(G381),"",VALUE(_xlfn.TEXTSPLIT(G381,";")))</f>
        <v>-1.2270620578972899</v>
      </c>
      <c r="J381" s="8">
        <v>0.50075584378166604</v>
      </c>
    </row>
    <row r="382" spans="3:10" x14ac:dyDescent="0.25">
      <c r="C382" s="8"/>
      <c r="D382" s="8"/>
      <c r="F382" s="19">
        <v>324</v>
      </c>
      <c r="G382" s="20" t="str">
        <v>-1.21505730470052;0.514768795549273</v>
      </c>
      <c r="I382" s="8" cm="1">
        <f t="array" ref="I382:J382">IF(ISBLANK(G382),"",VALUE(_xlfn.TEXTSPLIT(G382,";")))</f>
        <v>-1.21505730470052</v>
      </c>
      <c r="J382" s="8">
        <v>0.51476879554927302</v>
      </c>
    </row>
    <row r="383" spans="3:10" x14ac:dyDescent="0.25">
      <c r="C383" s="8"/>
      <c r="D383" s="8"/>
      <c r="F383" s="19">
        <v>325</v>
      </c>
      <c r="G383" s="20" t="str">
        <v>-1.2030031452166;0.529833695837394</v>
      </c>
      <c r="I383" s="8" cm="1">
        <f t="array" ref="I383:J383">IF(ISBLANK(G383),"",VALUE(_xlfn.TEXTSPLIT(G383,";")))</f>
        <v>-1.2030031452165999</v>
      </c>
      <c r="J383" s="8">
        <v>0.52983369583739404</v>
      </c>
    </row>
    <row r="384" spans="3:10" x14ac:dyDescent="0.25">
      <c r="C384" s="8"/>
      <c r="D384" s="8"/>
      <c r="F384" s="19">
        <v>326</v>
      </c>
      <c r="G384" s="20" t="str">
        <v>-1.19090183370291;0.5459687298776</v>
      </c>
      <c r="I384" s="8" cm="1">
        <f t="array" ref="I384:J384">IF(ISBLANK(G384),"",VALUE(_xlfn.TEXTSPLIT(G384,";")))</f>
        <v>-1.19090183370291</v>
      </c>
      <c r="J384" s="8">
        <v>0.54596872987760003</v>
      </c>
    </row>
    <row r="385" spans="3:10" x14ac:dyDescent="0.25">
      <c r="C385" s="8"/>
      <c r="D385" s="8"/>
      <c r="F385" s="19">
        <v>327</v>
      </c>
      <c r="G385" s="20" t="str">
        <v>-1.17875496667205;0.563192011836083</v>
      </c>
      <c r="I385" s="8" cm="1">
        <f t="array" ref="I385:J385">IF(ISBLANK(G385),"",VALUE(_xlfn.TEXTSPLIT(G385,";")))</f>
        <v>-1.17875496667205</v>
      </c>
      <c r="J385" s="8">
        <v>0.56319201183608303</v>
      </c>
    </row>
    <row r="386" spans="3:10" x14ac:dyDescent="0.25">
      <c r="C386" s="8"/>
      <c r="D386" s="8"/>
      <c r="F386" s="19">
        <v>328</v>
      </c>
      <c r="G386" s="20" t="str">
        <v>-1.16656343592465;0.581521533507414</v>
      </c>
      <c r="I386" s="8" cm="1">
        <f t="array" ref="I386:J386">IF(ISBLANK(G386),"",VALUE(_xlfn.TEXTSPLIT(G386,";")))</f>
        <v>-1.1665634359246499</v>
      </c>
      <c r="J386" s="8">
        <v>0.58152153350741398</v>
      </c>
    </row>
    <row r="387" spans="3:10" x14ac:dyDescent="0.25">
      <c r="C387" s="8"/>
      <c r="D387" s="8"/>
      <c r="F387" s="19">
        <v>329</v>
      </c>
      <c r="G387" s="20" t="str">
        <v>-1.15432738082812;0.600975106388938</v>
      </c>
      <c r="I387" s="8" cm="1">
        <f t="array" ref="I387:J387">IF(ISBLANK(G387),"",VALUE(_xlfn.TEXTSPLIT(G387,";")))</f>
        <v>-1.15432738082812</v>
      </c>
      <c r="J387" s="8">
        <v>0.60097510638893803</v>
      </c>
    </row>
    <row r="388" spans="3:10" x14ac:dyDescent="0.25">
      <c r="C388" s="8"/>
      <c r="D388" s="8"/>
      <c r="F388" s="19">
        <v>330</v>
      </c>
      <c r="G388" s="20" t="str">
        <v>-1.1420461401719;0.621570296627845</v>
      </c>
      <c r="I388" s="8" cm="1">
        <f t="array" ref="I388:J388">IF(ISBLANK(G388),"",VALUE(_xlfn.TEXTSPLIT(G388,";")))</f>
        <v>-1.1420461401719</v>
      </c>
      <c r="J388" s="8">
        <v>0.62157029662784502</v>
      </c>
    </row>
    <row r="389" spans="3:10" x14ac:dyDescent="0.25">
      <c r="C389" s="8"/>
      <c r="D389" s="8"/>
      <c r="F389" s="19">
        <v>331</v>
      </c>
      <c r="G389" s="20" t="str">
        <v>-1.12971820399591;0.64332435233277</v>
      </c>
      <c r="I389" s="8" cm="1">
        <f t="array" ref="I389:J389">IF(ISBLANK(G389),"",VALUE(_xlfn.TEXTSPLIT(G389,";")))</f>
        <v>-1.1297182039959099</v>
      </c>
      <c r="J389" s="8">
        <v>0.64332435233276997</v>
      </c>
    </row>
    <row r="390" spans="3:10" x14ac:dyDescent="0.25">
      <c r="C390" s="8"/>
      <c r="D390" s="8"/>
      <c r="F390" s="19">
        <v>332</v>
      </c>
      <c r="G390" s="20" t="str">
        <v>-1.11734116586131;0.666254122750393</v>
      </c>
      <c r="I390" s="8" cm="1">
        <f t="array" ref="I390:J390">IF(ISBLANK(G390),"",VALUE(_xlfn.TEXTSPLIT(G390,";")))</f>
        <v>-1.1173411658613099</v>
      </c>
      <c r="J390" s="8">
        <v>0.66625412275039297</v>
      </c>
    </row>
    <row r="391" spans="3:10" x14ac:dyDescent="0.25">
      <c r="C391" s="8"/>
      <c r="D391" s="8"/>
      <c r="F391" s="19">
        <v>333</v>
      </c>
      <c r="G391" s="20" t="str">
        <v>-1.10491167611135;0.6903759688265</v>
      </c>
      <c r="I391" s="8" cm="1">
        <f t="array" ref="I391:J391">IF(ISBLANK(G391),"",VALUE(_xlfn.TEXTSPLIT(G391,";")))</f>
        <v>-1.10491167611135</v>
      </c>
      <c r="J391" s="8">
        <v>0.69037596882649999</v>
      </c>
    </row>
    <row r="392" spans="3:10" x14ac:dyDescent="0.25">
      <c r="C392" s="8"/>
      <c r="D392" s="8"/>
      <c r="F392" s="19">
        <v>334</v>
      </c>
      <c r="G392" s="20" t="str">
        <v>-1.09242539675511;0.71570566470233</v>
      </c>
      <c r="I392" s="8" cm="1">
        <f t="array" ref="I392:J392">IF(ISBLANK(G392),"",VALUE(_xlfn.TEXTSPLIT(G392,";")))</f>
        <v>-1.0924253967551101</v>
      </c>
      <c r="J392" s="8">
        <v>0.71570566470232999</v>
      </c>
    </row>
    <row r="393" spans="3:10" x14ac:dyDescent="0.25">
      <c r="C393" s="8"/>
      <c r="D393" s="8"/>
      <c r="F393" s="19">
        <v>335</v>
      </c>
      <c r="G393" s="20" t="str">
        <v>-1.07987695869736;0.742258289742994</v>
      </c>
      <c r="I393" s="8" cm="1">
        <f t="array" ref="I393:J393">IF(ISBLANK(G393),"",VALUE(_xlfn.TEXTSPLIT(G393,";")))</f>
        <v>-1.07987695869736</v>
      </c>
      <c r="J393" s="8">
        <v>0.74225828974299402</v>
      </c>
    </row>
    <row r="394" spans="3:10" x14ac:dyDescent="0.25">
      <c r="C394" s="8"/>
      <c r="D394" s="8"/>
      <c r="F394" s="19">
        <v>336</v>
      </c>
      <c r="G394" s="20" t="str">
        <v>-1.06725992213238;0.770048110757346</v>
      </c>
      <c r="I394" s="8" cm="1">
        <f t="array" ref="I394:J394">IF(ISBLANK(G394),"",VALUE(_xlfn.TEXTSPLIT(G394,";")))</f>
        <v>-1.06725992213238</v>
      </c>
      <c r="J394" s="8">
        <v>0.77004811075734603</v>
      </c>
    </row>
    <row r="395" spans="3:10" x14ac:dyDescent="0.25">
      <c r="C395" s="8"/>
      <c r="D395" s="8"/>
      <c r="F395" s="19">
        <v>337</v>
      </c>
      <c r="G395" s="20" t="str">
        <v>-1.05456674101757;0.799088454150457</v>
      </c>
      <c r="I395" s="8" cm="1">
        <f t="array" ref="I395:J395">IF(ISBLANK(G395),"",VALUE(_xlfn.TEXTSPLIT(G395,";")))</f>
        <v>-1.0545667410175701</v>
      </c>
      <c r="J395" s="8">
        <v>0.79908845415045704</v>
      </c>
    </row>
    <row r="396" spans="3:10" x14ac:dyDescent="0.25">
      <c r="C396" s="8"/>
      <c r="D396" s="8"/>
      <c r="F396" s="19">
        <v>338</v>
      </c>
      <c r="G396" s="20" t="str">
        <v>-1.04178873264198;0.829391567852903</v>
      </c>
      <c r="I396" s="8" cm="1">
        <f t="array" ref="I396:J396">IF(ISBLANK(G396),"",VALUE(_xlfn.TEXTSPLIT(G396,";")))</f>
        <v>-1.0417887326419799</v>
      </c>
      <c r="J396" s="8">
        <v>0.82939156785290302</v>
      </c>
    </row>
    <row r="397" spans="3:10" x14ac:dyDescent="0.25">
      <c r="C397" s="8"/>
      <c r="D397" s="8"/>
      <c r="F397" s="19">
        <v>339</v>
      </c>
      <c r="G397" s="20" t="str">
        <v>-1.02891605340274;0.860968472997583</v>
      </c>
      <c r="I397" s="8" cm="1">
        <f t="array" ref="I397:J397">IF(ISBLANK(G397),"",VALUE(_xlfn.TEXTSPLIT(G397,";")))</f>
        <v>-1.0289160534027399</v>
      </c>
      <c r="J397" s="8">
        <v>0.86096847299758295</v>
      </c>
    </row>
    <row r="398" spans="3:10" x14ac:dyDescent="0.25">
      <c r="C398" s="8"/>
      <c r="D398" s="8"/>
      <c r="F398" s="19">
        <v>340</v>
      </c>
      <c r="G398" s="20" t="str">
        <v>-1.01593768199706;0.893828805467198</v>
      </c>
      <c r="I398" s="8" cm="1">
        <f t="array" ref="I398:J398">IF(ISBLANK(G398),"",VALUE(_xlfn.TEXTSPLIT(G398,";")))</f>
        <v>-1.01593768199706</v>
      </c>
      <c r="J398" s="8">
        <v>0.89382880546719801</v>
      </c>
    </row>
    <row r="399" spans="3:10" x14ac:dyDescent="0.25">
      <c r="C399" s="8"/>
      <c r="D399" s="8"/>
      <c r="F399" s="19">
        <v>341</v>
      </c>
      <c r="G399" s="20" t="str">
        <v>-1.00284141132391;0.927980647614795</v>
      </c>
      <c r="I399" s="8" cm="1">
        <f t="array" ref="I399:J399">IF(ISBLANK(G399),"",VALUE(_xlfn.TEXTSPLIT(G399,";")))</f>
        <v>-1.0028414113239099</v>
      </c>
      <c r="J399" s="8">
        <v>0.92798064761479504</v>
      </c>
    </row>
    <row r="400" spans="3:10" x14ac:dyDescent="0.25">
      <c r="C400" s="8"/>
      <c r="D400" s="8"/>
      <c r="F400" s="19">
        <v>342</v>
      </c>
      <c r="G400" s="20" t="str">
        <v>-0.989613850465153;0.963430350667858</v>
      </c>
      <c r="I400" s="8" cm="1">
        <f t="array" ref="I400:J400">IF(ISBLANK(G400),"",VALUE(_xlfn.TEXTSPLIT(G400,";")))</f>
        <v>-0.98961385046515304</v>
      </c>
      <c r="J400" s="8">
        <v>0.96343035066785798</v>
      </c>
    </row>
    <row r="401" spans="3:10" x14ac:dyDescent="0.25">
      <c r="C401" s="8"/>
      <c r="D401" s="8"/>
      <c r="F401" s="19">
        <v>343</v>
      </c>
      <c r="G401" s="20" t="str">
        <v>-0.976240438175316;1.00018234856326</v>
      </c>
      <c r="I401" s="8" cm="1">
        <f t="array" ref="I401:J401">IF(ISBLANK(G401),"",VALUE(_xlfn.TEXTSPLIT(G401,";")))</f>
        <v>-0.97624043817531603</v>
      </c>
      <c r="J401" s="8">
        <v>1.0001823485632599</v>
      </c>
    </row>
    <row r="402" spans="3:10" x14ac:dyDescent="0.25">
      <c r="C402" s="8"/>
      <c r="D402" s="8"/>
      <c r="F402" s="19">
        <v>344</v>
      </c>
      <c r="G402" s="20" t="str">
        <v>-0.962705469346583;1.03823896422613</v>
      </c>
      <c r="I402" s="8" cm="1">
        <f t="array" ref="I402:J402">IF(ISBLANK(G402),"",VALUE(_xlfn.TEXTSPLIT(G402,";")))</f>
        <v>-0.96270546934658296</v>
      </c>
      <c r="J402" s="8">
        <v>1.03823896422613</v>
      </c>
    </row>
    <row r="403" spans="3:10" x14ac:dyDescent="0.25">
      <c r="C403" s="8"/>
      <c r="D403" s="8"/>
      <c r="F403" s="19">
        <v>345</v>
      </c>
      <c r="G403" s="20" t="str">
        <v>-0.948992135926726;1.07760020959828</v>
      </c>
      <c r="I403" s="8" cm="1">
        <f t="array" ref="I403:J403">IF(ISBLANK(G403),"",VALUE(_xlfn.TEXTSPLIT(G403,";")))</f>
        <v>-0.94899213592672604</v>
      </c>
      <c r="J403" s="8">
        <v>1.07760020959828</v>
      </c>
    </row>
    <row r="404" spans="3:10" x14ac:dyDescent="0.25">
      <c r="C404" s="8"/>
      <c r="D404" s="8"/>
      <c r="F404" s="19">
        <v>346</v>
      </c>
      <c r="G404" s="20" t="str">
        <v>-0.935082583744617;1.11826358103941</v>
      </c>
      <c r="I404" s="8" cm="1">
        <f t="array" ref="I404:J404">IF(ISBLANK(G404),"",VALUE(_xlfn.TEXTSPLIT(G404,";")))</f>
        <v>-0.93508258374461695</v>
      </c>
      <c r="J404" s="8">
        <v>1.1182635810394099</v>
      </c>
    </row>
    <row r="405" spans="3:10" x14ac:dyDescent="0.25">
      <c r="C405" s="8"/>
      <c r="D405" s="8"/>
      <c r="F405" s="19">
        <v>347</v>
      </c>
      <c r="G405" s="20" t="str">
        <v>-0.920957986635657;1.16022385206145</v>
      </c>
      <c r="I405" s="8" cm="1">
        <f t="array" ref="I405:J405">IF(ISBLANK(G405),"",VALUE(_xlfn.TEXTSPLIT(G405,";")))</f>
        <v>-0.92095798663565698</v>
      </c>
      <c r="J405" s="8">
        <v>1.1602238520614501</v>
      </c>
    </row>
    <row r="406" spans="3:10" x14ac:dyDescent="0.25">
      <c r="C406" s="8"/>
      <c r="D406" s="8"/>
      <c r="F406" s="19">
        <v>348</v>
      </c>
      <c r="G406" s="20" t="str">
        <v>-0.906598639150966;1.20347286570837</v>
      </c>
      <c r="I406" s="8" cm="1">
        <f t="array" ref="I406:J406">IF(ISBLANK(G406),"",VALUE(_xlfn.TEXTSPLIT(G406,";")))</f>
        <v>-0.90659863915096595</v>
      </c>
      <c r="J406" s="8">
        <v>1.20347286570837</v>
      </c>
    </row>
    <row r="407" spans="3:10" x14ac:dyDescent="0.25">
      <c r="C407" s="8"/>
      <c r="D407" s="8"/>
      <c r="F407" s="19">
        <v>349</v>
      </c>
      <c r="G407" s="20" t="str">
        <v>-0.891984068973756;1.24799932925144</v>
      </c>
      <c r="I407" s="8" cm="1">
        <f t="array" ref="I407:J407">IF(ISBLANK(G407),"",VALUE(_xlfn.TEXTSPLIT(G407,";")))</f>
        <v>-0.89198406897375604</v>
      </c>
      <c r="J407" s="8">
        <v>1.24799932925144</v>
      </c>
    </row>
    <row r="408" spans="3:10" x14ac:dyDescent="0.25">
      <c r="C408" s="8"/>
      <c r="D408" s="8"/>
      <c r="F408" s="19">
        <v>350</v>
      </c>
      <c r="G408" s="20" t="str">
        <v>-0.877093169948659;1.29378861422469</v>
      </c>
      <c r="I408" s="8" cm="1">
        <f t="array" ref="I408:J408">IF(ISBLANK(G408),"",VALUE(_xlfn.TEXTSPLIT(G408,";")))</f>
        <v>-0.87709316994865905</v>
      </c>
      <c r="J408" s="8">
        <v>1.2937886142246899</v>
      </c>
    </row>
    <row r="409" spans="3:10" x14ac:dyDescent="0.25">
      <c r="C409" s="8"/>
      <c r="D409" s="8"/>
      <c r="F409" s="19">
        <v>351</v>
      </c>
      <c r="G409" s="20" t="str">
        <v>-0.861904356351101;1.34082256516391</v>
      </c>
      <c r="I409" s="8" cm="1">
        <f t="array" ref="I409:J409">IF(ISBLANK(G409),"",VALUE(_xlfn.TEXTSPLIT(G409,";")))</f>
        <v>-0.86190435635110096</v>
      </c>
      <c r="J409" s="8">
        <v>1.3408225651639101</v>
      </c>
    </row>
    <row r="410" spans="3:10" x14ac:dyDescent="0.25">
      <c r="C410" s="8"/>
      <c r="D410" s="8"/>
      <c r="F410" s="19">
        <v>352</v>
      </c>
      <c r="G410" s="20" t="str">
        <v>-0.846395738681249;1.38907932072268</v>
      </c>
      <c r="I410" s="8" cm="1">
        <f t="array" ref="I410:J410">IF(ISBLANK(G410),"",VALUE(_xlfn.TEXTSPLIT(G410,";")))</f>
        <v>-0.84639573868124895</v>
      </c>
      <c r="J410" s="8">
        <v>1.3890793207226799</v>
      </c>
    </row>
    <row r="411" spans="3:10" x14ac:dyDescent="0.25">
      <c r="C411" s="8"/>
      <c r="D411" s="8"/>
      <c r="F411" s="19">
        <v>353</v>
      </c>
      <c r="G411" s="20" t="str">
        <v>-0.830545320860953;1.43853315110425</v>
      </c>
      <c r="I411" s="8" cm="1">
        <f t="array" ref="I411:J411">IF(ISBLANK(G411),"",VALUE(_xlfn.TEXTSPLIT(G411,";")))</f>
        <v>-0.83054532086095301</v>
      </c>
      <c r="J411" s="8">
        <v>1.4385331511042501</v>
      </c>
    </row>
    <row r="412" spans="3:10" x14ac:dyDescent="0.25">
      <c r="C412" s="8"/>
      <c r="D412" s="8"/>
      <c r="F412" s="19">
        <v>354</v>
      </c>
      <c r="G412" s="20" t="str">
        <v>-0.814331218244283;1.48915431595241</v>
      </c>
      <c r="I412" s="8" cm="1">
        <f t="array" ref="I412:J412">IF(ISBLANK(G412),"",VALUE(_xlfn.TEXTSPLIT(G412,";")))</f>
        <v>-0.81433121824428301</v>
      </c>
      <c r="J412" s="8">
        <v>1.4891543159524101</v>
      </c>
    </row>
    <row r="413" spans="3:10" x14ac:dyDescent="0.25">
      <c r="C413" s="8"/>
      <c r="D413" s="8"/>
      <c r="F413" s="19">
        <v>355</v>
      </c>
      <c r="G413" s="20" t="str">
        <v>-0.797731895328711;1.54090894697056</v>
      </c>
      <c r="I413" s="8" cm="1">
        <f t="array" ref="I413:J413">IF(ISBLANK(G413),"",VALUE(_xlfn.TEXTSPLIT(G413,";")))</f>
        <v>-0.79773189532871103</v>
      </c>
      <c r="J413" s="8">
        <v>1.5409089469705599</v>
      </c>
    </row>
    <row r="414" spans="3:10" x14ac:dyDescent="0.25">
      <c r="C414" s="8"/>
      <c r="D414" s="8"/>
      <c r="F414" s="19">
        <v>356</v>
      </c>
      <c r="G414" s="20" t="str">
        <v>-0.780726421483334;1.59375895956893</v>
      </c>
      <c r="I414" s="8" cm="1">
        <f t="array" ref="I414:J414">IF(ISBLANK(G414),"",VALUE(_xlfn.TEXTSPLIT(G414,";")))</f>
        <v>-0.78072642148333404</v>
      </c>
      <c r="J414" s="8">
        <v>1.5937589595689301</v>
      </c>
    </row>
    <row r="415" spans="3:10" x14ac:dyDescent="0.25">
      <c r="C415" s="8"/>
      <c r="D415" s="8"/>
      <c r="F415" s="19">
        <v>357</v>
      </c>
      <c r="G415" s="20" t="str">
        <v>-0.763294742405693;1.64766199775883</v>
      </c>
      <c r="I415" s="8" cm="1">
        <f t="array" ref="I415:J415">IF(ISBLANK(G415),"",VALUE(_xlfn.TEXTSPLIT(G415,";")))</f>
        <v>-0.76329474240569295</v>
      </c>
      <c r="J415" s="8">
        <v>1.64766199775883</v>
      </c>
    </row>
    <row r="416" spans="3:10" x14ac:dyDescent="0.25">
      <c r="C416" s="8"/>
      <c r="D416" s="8"/>
      <c r="F416" s="19">
        <v>358</v>
      </c>
      <c r="G416" s="20" t="str">
        <v>-0.745417964396079;1.70257141630613</v>
      </c>
      <c r="I416" s="8" cm="1">
        <f t="array" ref="I416:J416">IF(ISBLANK(G416),"",VALUE(_xlfn.TEXTSPLIT(G416,";")))</f>
        <v>-0.74541796439607899</v>
      </c>
      <c r="J416" s="8">
        <v>1.7025714163061301</v>
      </c>
    </row>
    <row r="417" spans="3:10" x14ac:dyDescent="0.25">
      <c r="C417" s="8"/>
      <c r="D417" s="8"/>
      <c r="F417" s="21">
        <v>359</v>
      </c>
      <c r="G417" s="22" t="str">
        <v>-0.72707864791786;1.75843630381275</v>
      </c>
      <c r="I417" s="8" cm="1">
        <f t="array" ref="I417:J417">IF(ISBLANK(G417),"",VALUE(_xlfn.TEXTSPLIT(G417,";")))</f>
        <v>-0.72707864791786003</v>
      </c>
      <c r="J417" s="8">
        <v>1.75843630381275</v>
      </c>
    </row>
    <row r="418" spans="3:10" x14ac:dyDescent="0.25">
      <c r="C418" s="8"/>
      <c r="D418" s="8"/>
    </row>
  </sheetData>
  <conditionalFormatting sqref="C13">
    <cfRule type="expression" dxfId="0" priority="1">
      <formula>$C$13&gt;=$E$13</formula>
    </cfRule>
  </conditionalFormatting>
  <hyperlinks>
    <hyperlink ref="A2" r:id="rId1" xr:uid="{F4AD3E30-A13B-410E-9B5C-5E8361F8A2E4}"/>
  </hyperlinks>
  <pageMargins left="0.7" right="0.7" top="0.75" bottom="0.75" header="0.3" footer="0.3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Scroll Bar 2">
              <controlPr defaultSize="0" autoPict="0">
                <anchor moveWithCells="1">
                  <from>
                    <xdr:col>5</xdr:col>
                    <xdr:colOff>95250</xdr:colOff>
                    <xdr:row>4</xdr:row>
                    <xdr:rowOff>9525</xdr:rowOff>
                  </from>
                  <to>
                    <xdr:col>9</xdr:col>
                    <xdr:colOff>466725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Scroll Bar 28">
              <controlPr defaultSize="0" autoPict="0">
                <anchor moveWithCells="1">
                  <from>
                    <xdr:col>8</xdr:col>
                    <xdr:colOff>9525</xdr:colOff>
                    <xdr:row>12</xdr:row>
                    <xdr:rowOff>0</xdr:rowOff>
                  </from>
                  <to>
                    <xdr:col>11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6" name="Scroll Bar 29">
              <controlPr defaultSize="0" autoPict="0">
                <anchor moveWithCells="1">
                  <from>
                    <xdr:col>8</xdr:col>
                    <xdr:colOff>9525</xdr:colOff>
                    <xdr:row>13</xdr:row>
                    <xdr:rowOff>0</xdr:rowOff>
                  </from>
                  <to>
                    <xdr:col>11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7" name="Scroll Bar 30">
              <controlPr defaultSize="0" autoPict="0">
                <anchor moveWithCells="1">
                  <from>
                    <xdr:col>8</xdr:col>
                    <xdr:colOff>9525</xdr:colOff>
                    <xdr:row>14</xdr:row>
                    <xdr:rowOff>0</xdr:rowOff>
                  </from>
                  <to>
                    <xdr:col>11</xdr:col>
                    <xdr:colOff>9525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8" name="Scroll Bar 31">
              <controlPr defaultSize="0" autoPict="0">
                <anchor moveWithCells="1">
                  <from>
                    <xdr:col>8</xdr:col>
                    <xdr:colOff>9525</xdr:colOff>
                    <xdr:row>15</xdr:row>
                    <xdr:rowOff>0</xdr:rowOff>
                  </from>
                  <to>
                    <xdr:col>11</xdr:col>
                    <xdr:colOff>9525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9" name="Scroll Bar 32">
              <controlPr defaultSize="0" autoPict="0">
                <anchor moveWithCells="1">
                  <from>
                    <xdr:col>8</xdr:col>
                    <xdr:colOff>9525</xdr:colOff>
                    <xdr:row>16</xdr:row>
                    <xdr:rowOff>0</xdr:rowOff>
                  </from>
                  <to>
                    <xdr:col>11</xdr:col>
                    <xdr:colOff>9525</xdr:colOff>
                    <xdr:row>16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4Bar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4-Bar Linkage Model with Data Table</dc:title>
  <dc:creator>Vertex42.com</dc:creator>
  <dc:description>(c) 2025 Vertex42 LLC. All Rights Reserved.</dc:description>
  <cp:lastModifiedBy>Vertex42.com</cp:lastModifiedBy>
  <dcterms:created xsi:type="dcterms:W3CDTF">2015-06-05T18:17:20Z</dcterms:created>
  <dcterms:modified xsi:type="dcterms:W3CDTF">2025-10-24T18:03:28Z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2025 Vertex42 LLC</vt:lpwstr>
  </property>
  <property fmtid="{D5CDD505-2E9C-101B-9397-08002B2CF9AE}" pid="3" name="Version">
    <vt:lpwstr>1.0.0</vt:lpwstr>
  </property>
  <property fmtid="{D5CDD505-2E9C-101B-9397-08002B2CF9AE}" pid="4" name="Source">
    <vt:lpwstr>https://www.vertex42.com/ExcelTemplates/four-bar-linkage.html</vt:lpwstr>
  </property>
</Properties>
</file>