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mc:AlternateContent xmlns:mc="http://schemas.openxmlformats.org/markup-compatibility/2006">
    <mc:Choice Requires="x15">
      <x15ac:absPath xmlns:x15ac="http://schemas.microsoft.com/office/spreadsheetml/2010/11/ac" url="D:\Documents\VERTEX42\TEMPLATES\TEMPLATE - Calendars\monthly\"/>
    </mc:Choice>
  </mc:AlternateContent>
  <xr:revisionPtr revIDLastSave="0" documentId="13_ncr:1_{F62F9429-F0CB-4413-BE31-3591958631DE}" xr6:coauthVersionLast="47" xr6:coauthVersionMax="47" xr10:uidLastSave="{00000000-0000-0000-0000-000000000000}"/>
  <bookViews>
    <workbookView xWindow="27645" yWindow="1500" windowWidth="28995" windowHeight="18915" xr2:uid="{00000000-000D-0000-FFFF-FFFF00000000}"/>
  </bookViews>
  <sheets>
    <sheet name="Month" sheetId="2" r:id="rId1"/>
    <sheet name="Help" sheetId="11" r:id="rId2"/>
    <sheet name="©" sheetId="9" r:id="rId3"/>
  </sheets>
  <definedNames>
    <definedName name="_xlnm.Print_Area" localSheetId="1">Help!$A:$C</definedName>
    <definedName name="_xlnm.Print_Area" localSheetId="0">Month!$A$5:$T$45</definedName>
    <definedName name="valuevx">42.314159</definedName>
    <definedName name="vertex42_copyright" hidden="1">"© 2020 Vertex42 LLC"</definedName>
    <definedName name="vertex42_id" hidden="1">"budget-calendar-daily.xlsx"</definedName>
    <definedName name="vertex42_title" hidden="1">"Budget Calendar with Daily Balance"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11" l="1"/>
  <c r="B26" i="11"/>
  <c r="S6" i="2" l="1"/>
  <c r="S5" i="2"/>
  <c r="T12" i="2" l="1"/>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11" i="2"/>
  <c r="B8" i="2" l="1"/>
  <c r="A10" i="2" l="1"/>
  <c r="A5" i="2"/>
  <c r="C10" i="2" l="1"/>
  <c r="B10" i="2"/>
  <c r="B15" i="2" s="1"/>
  <c r="E10" i="2" l="1"/>
  <c r="D10" i="2"/>
  <c r="D15" i="2" s="1"/>
  <c r="G10" i="2" l="1"/>
  <c r="F10" i="2"/>
  <c r="F15" i="2" s="1"/>
  <c r="I10" i="2" l="1"/>
  <c r="H10" i="2"/>
  <c r="H15" i="2" s="1"/>
  <c r="J10" i="2" l="1"/>
  <c r="J15" i="2" s="1"/>
  <c r="K10" i="2"/>
  <c r="M10" i="2" l="1"/>
  <c r="L10" i="2"/>
  <c r="L15" i="2" s="1"/>
  <c r="A16" i="2" l="1"/>
  <c r="N10" i="2"/>
  <c r="N15" i="2" s="1"/>
  <c r="C16" i="2" l="1"/>
  <c r="B16" i="2"/>
  <c r="B21" i="2" s="1"/>
  <c r="A9" i="2"/>
  <c r="C9" i="2" l="1"/>
  <c r="E16" i="2"/>
  <c r="D16" i="2"/>
  <c r="D21" i="2" s="1"/>
  <c r="F16" i="2" l="1"/>
  <c r="F21" i="2" s="1"/>
  <c r="G16" i="2"/>
  <c r="E9" i="2"/>
  <c r="H16" i="2" l="1"/>
  <c r="H21" i="2" s="1"/>
  <c r="G9" i="2"/>
  <c r="I16" i="2"/>
  <c r="J16" i="2" l="1"/>
  <c r="J21" i="2" s="1"/>
  <c r="K16" i="2"/>
  <c r="I9" i="2"/>
  <c r="L16" i="2" l="1"/>
  <c r="L21" i="2" s="1"/>
  <c r="K9" i="2"/>
  <c r="M16" i="2"/>
  <c r="M9" i="2" l="1"/>
  <c r="N16" i="2"/>
  <c r="N21" i="2" s="1"/>
  <c r="A22" i="2"/>
  <c r="C22" i="2" l="1"/>
  <c r="B22" i="2"/>
  <c r="B27" i="2" s="1"/>
  <c r="D22" i="2" l="1"/>
  <c r="D27" i="2" s="1"/>
  <c r="E22" i="2"/>
  <c r="F22" i="2" l="1"/>
  <c r="F27" i="2" s="1"/>
  <c r="G22" i="2"/>
  <c r="I22" i="2" l="1"/>
  <c r="H22" i="2"/>
  <c r="H27" i="2" s="1"/>
  <c r="K22" i="2" l="1"/>
  <c r="J22" i="2"/>
  <c r="J27" i="2" s="1"/>
  <c r="L22" i="2" l="1"/>
  <c r="L27" i="2" s="1"/>
  <c r="M22" i="2"/>
  <c r="A28" i="2" l="1"/>
  <c r="N22" i="2"/>
  <c r="N27" i="2" s="1"/>
  <c r="C28" i="2" l="1"/>
  <c r="B28" i="2"/>
  <c r="B33" i="2" s="1"/>
  <c r="E28" i="2" l="1"/>
  <c r="D28" i="2"/>
  <c r="D33" i="2" s="1"/>
  <c r="G28" i="2" l="1"/>
  <c r="F28" i="2"/>
  <c r="F33" i="2" s="1"/>
  <c r="I28" i="2" l="1"/>
  <c r="H28" i="2"/>
  <c r="H33" i="2" s="1"/>
  <c r="J28" i="2" l="1"/>
  <c r="J33" i="2" s="1"/>
  <c r="K28" i="2"/>
  <c r="M28" i="2" l="1"/>
  <c r="L28" i="2"/>
  <c r="L33" i="2" s="1"/>
  <c r="A34" i="2" l="1"/>
  <c r="N28" i="2"/>
  <c r="N33" i="2" s="1"/>
  <c r="C34" i="2" l="1"/>
  <c r="B34" i="2"/>
  <c r="B39" i="2" s="1"/>
  <c r="E34" i="2" l="1"/>
  <c r="D34" i="2"/>
  <c r="D39" i="2" s="1"/>
  <c r="G34" i="2" l="1"/>
  <c r="F34" i="2"/>
  <c r="F39" i="2" s="1"/>
  <c r="I34" i="2" l="1"/>
  <c r="H34" i="2"/>
  <c r="H39" i="2" s="1"/>
  <c r="J34" i="2" l="1"/>
  <c r="J39" i="2" s="1"/>
  <c r="K34" i="2"/>
  <c r="M34" i="2" l="1"/>
  <c r="L34" i="2"/>
  <c r="L39" i="2" s="1"/>
  <c r="A40" i="2" l="1"/>
  <c r="N34" i="2"/>
  <c r="N39" i="2" s="1"/>
  <c r="C40" i="2" l="1"/>
  <c r="D40" i="2" s="1"/>
  <c r="B40" i="2"/>
  <c r="B45" i="2" s="1"/>
  <c r="D45" i="2" l="1"/>
  <c r="M6" i="2" s="1"/>
</calcChain>
</file>

<file path=xl/sharedStrings.xml><?xml version="1.0" encoding="utf-8"?>
<sst xmlns="http://schemas.openxmlformats.org/spreadsheetml/2006/main" count="61" uniqueCount="52">
  <si>
    <t>Date:</t>
  </si>
  <si>
    <t>By Vertex42.com</t>
  </si>
  <si>
    <t>Do not submit copies or modifications of this template to any website or online template gallery.</t>
  </si>
  <si>
    <t>Please review the following license agreement to learn how you may or may not use this template. Thank you.</t>
  </si>
  <si>
    <t>Year:</t>
  </si>
  <si>
    <t>https://www.vertex42.com/licensing/EULA_privateuse.html</t>
  </si>
  <si>
    <t>This spreadsheet, including all worksheets and associated content is a copyrighted work under the United States and other copyright laws.</t>
  </si>
  <si>
    <t>Month:</t>
  </si>
  <si>
    <t>https://www.vertex42.com/calendars/budget-calendar.html</t>
  </si>
  <si>
    <t>Start Day:</t>
  </si>
  <si>
    <t>Ccard</t>
  </si>
  <si>
    <t>Rent</t>
  </si>
  <si>
    <t>DAY</t>
  </si>
  <si>
    <t>BILL</t>
  </si>
  <si>
    <t>DUE DATE</t>
  </si>
  <si>
    <t>MONTHLY BILLS</t>
  </si>
  <si>
    <t>BAL:</t>
  </si>
  <si>
    <t>AMOUNT</t>
  </si>
  <si>
    <t>UTIL:Elec</t>
  </si>
  <si>
    <t>UTIL:Gas</t>
  </si>
  <si>
    <t>UTIL:Phone</t>
  </si>
  <si>
    <t>UTIL:Internet</t>
  </si>
  <si>
    <t>PAYDAY</t>
  </si>
  <si>
    <t>© 2020 Vertex42 LLC</t>
  </si>
  <si>
    <t>License Agreement</t>
  </si>
  <si>
    <t>Do not delete this worksheet</t>
  </si>
  <si>
    <t>NOTES</t>
  </si>
  <si>
    <t xml:space="preserve">End Balance </t>
  </si>
  <si>
    <t xml:space="preserve">Start Balance </t>
  </si>
  <si>
    <t xml:space="preserve">Cash In </t>
  </si>
  <si>
    <t xml:space="preserve">Cash Out </t>
  </si>
  <si>
    <t>1=Sun, 2=Mon …</t>
  </si>
  <si>
    <t>Budget Calendar with Daily Balance</t>
  </si>
  <si>
    <t>HELP</t>
  </si>
  <si>
    <t>Getting Started</t>
  </si>
  <si>
    <t>Related Templates and Resources</t>
  </si>
  <si>
    <t>Although not recommended in place of a robust money management system, this spreadsheet may be used to help track income and expenses, schedule recurring bills, and show the daily account balance.</t>
  </si>
  <si>
    <t>Step 1: Enter Monthly Bills</t>
  </si>
  <si>
    <t>Use the Monthly Bills section to list recurring monthly payments. Enter the due date of each payment by entering the day of the month. The due date is calculated based on the day of the month and the year and month of the current calendar.</t>
  </si>
  <si>
    <t>Step 2: Enter a Start Balance</t>
  </si>
  <si>
    <t>At the top of the worksheet, enter the starting balance. After making copies of the monthly worksheet, you can use a formula to link the start balance to the end balance of the previous month. The formula will look somethin like ='Month'!M6, where Month is the name of the previous monthly worksheet.</t>
  </si>
  <si>
    <t>After adding your common monthly bills, you can make a copy of the Month worksheet and rename the worksheets based on the month, such as "Jan", "Feb", "Mar", etc. You can then link the Start Balance of Month N to the End Balance of Month N-1 using cell references as explained in Step 2.</t>
  </si>
  <si>
    <t>Step 3: Make Copies of the Month Worksheet and Rename</t>
  </si>
  <si>
    <t>Notes:</t>
  </si>
  <si>
    <t>• The amount in the upper right corner of each day is a sum of the amounts from the Monthly Bills table for that day. This is calculated automatically, so don’t add these values manually.</t>
  </si>
  <si>
    <t>• Update the year and month before entering daily expenses.</t>
  </si>
  <si>
    <t>Remember to make copies of the worksheet before entering daily expenses.</t>
  </si>
  <si>
    <t>• Enter daily expenses as negative values and income as positive values, with the amount in the right-hand column of each day.</t>
  </si>
  <si>
    <t>• Turn on worksheet protection (via the Review tab) to help avoid accidentally overwriting formulas.</t>
  </si>
  <si>
    <t>• Insert new rows in the middle of each week, such as between rows 12-13, 18-19, 24-25, etc. Double-check the totals for each day to make sure the sums include the correct cells.</t>
  </si>
  <si>
    <t>© 2020-2022 Vertex42 LLC</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</si>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</sst>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d"/>
    <numFmt numFmtId="165" formatCode="mmmm\ yyyy"/>
    <numFmt numFmtId="166" formatCode="dddd"/>
    <numFmt numFmtId="167" formatCode="#,##0.00;[Red]\-#,##0.00;&quot;-&quot;;@"/>
    <numFmt numFmtId="168" formatCode="m/d/yy;@"/>
    <numFmt numFmtId="169" formatCode="&quot;$&quot;* #,##0.00_);[Red]&quot;$&quot;* \-#,##0.00_);&quot;$&quot;* &quot;-&quot;??_);@_)"/>
  </numFmts>
  <fonts count="43" x14ac:knownFonts="1">
    <font>
      <sz val="10"/>
      <name val="Arial"/>
      <family val="2"/>
    </font>
    <font>
      <sz val="8"/>
      <name val="Arial"/>
      <family val="2"/>
    </font>
    <font>
      <b/>
      <sz val="12"/>
      <name val="Arial"/>
      <family val="2"/>
    </font>
    <font>
      <sz val="12"/>
      <name val="Arial"/>
      <family val="2"/>
    </font>
    <font>
      <sz val="10"/>
      <name val="Arial"/>
      <family val="2"/>
    </font>
    <font>
      <sz val="9"/>
      <name val="Arial"/>
      <family val="1"/>
      <scheme val="minor"/>
    </font>
    <font>
      <u/>
      <sz val="12"/>
      <color indexed="12"/>
      <name val="Arial"/>
      <family val="2"/>
    </font>
    <font>
      <b/>
      <sz val="12"/>
      <color theme="0"/>
      <name val="Arial"/>
      <family val="1"/>
      <scheme val="major"/>
    </font>
    <font>
      <i/>
      <sz val="8"/>
      <name val="Arial"/>
      <family val="2"/>
    </font>
    <font>
      <sz val="11"/>
      <name val="Arial"/>
      <family val="2"/>
    </font>
    <font>
      <b/>
      <sz val="8"/>
      <color theme="4"/>
      <name val="Arial"/>
      <family val="2"/>
    </font>
    <font>
      <u/>
      <sz val="10"/>
      <color indexed="12"/>
      <name val="Arial"/>
      <family val="2"/>
    </font>
    <font>
      <sz val="10"/>
      <name val="Arial"/>
      <family val="2"/>
      <scheme val="minor"/>
    </font>
    <font>
      <sz val="8"/>
      <color theme="1" tint="0.34998626667073579"/>
      <name val="Arial"/>
      <family val="2"/>
    </font>
    <font>
      <sz val="8"/>
      <color theme="1" tint="0.499984740745262"/>
      <name val="Arial"/>
      <family val="2"/>
    </font>
    <font>
      <b/>
      <sz val="14"/>
      <color theme="4"/>
      <name val="Arial"/>
      <family val="1"/>
      <scheme val="major"/>
    </font>
    <font>
      <b/>
      <sz val="8"/>
      <color theme="0"/>
      <name val="Arial"/>
      <family val="1"/>
      <scheme val="major"/>
    </font>
    <font>
      <sz val="10"/>
      <color theme="0"/>
      <name val="Arial"/>
      <family val="2"/>
    </font>
    <font>
      <sz val="9"/>
      <color theme="0"/>
      <name val="Arial"/>
      <family val="2"/>
    </font>
    <font>
      <sz val="26"/>
      <color theme="4"/>
      <name val="Arial"/>
      <family val="1"/>
      <scheme val="major"/>
    </font>
    <font>
      <sz val="9"/>
      <color theme="4" tint="-0.249977111117893"/>
      <name val="Arial"/>
      <family val="1"/>
      <scheme val="minor"/>
    </font>
    <font>
      <sz val="8"/>
      <color theme="4"/>
      <name val="Arial"/>
      <family val="2"/>
    </font>
    <font>
      <b/>
      <sz val="12"/>
      <color theme="4"/>
      <name val="Arial"/>
      <family val="2"/>
    </font>
    <font>
      <b/>
      <sz val="11"/>
      <color theme="4"/>
      <name val="Arial"/>
      <family val="2"/>
    </font>
    <font>
      <sz val="9"/>
      <name val="Arial"/>
      <family val="2"/>
      <scheme val="minor"/>
    </font>
    <font>
      <sz val="24"/>
      <color theme="4"/>
      <name val="Arial"/>
      <family val="1"/>
      <scheme val="major"/>
    </font>
    <font>
      <sz val="11"/>
      <name val="Arial"/>
      <family val="2"/>
      <scheme val="minor"/>
    </font>
    <font>
      <b/>
      <sz val="18"/>
      <color theme="0"/>
      <name val="Arial"/>
      <family val="2"/>
    </font>
    <font>
      <sz val="18"/>
      <color theme="0"/>
      <name val="Arial"/>
      <family val="2"/>
    </font>
    <font>
      <sz val="12"/>
      <color theme="1"/>
      <name val="Arial"/>
      <family val="2"/>
    </font>
    <font>
      <sz val="10"/>
      <color theme="4"/>
      <name val="Arial"/>
      <family val="2"/>
    </font>
    <font>
      <b/>
      <sz val="10"/>
      <color theme="4"/>
      <name val="Arial"/>
      <family val="2"/>
    </font>
    <font>
      <sz val="10"/>
      <color theme="4" tint="-0.249977111117893"/>
      <name val="Arial"/>
      <family val="2"/>
    </font>
    <font>
      <b/>
      <sz val="10"/>
      <color theme="4" tint="-0.249977111117893"/>
      <name val="Arial"/>
      <family val="2"/>
    </font>
    <font>
      <i/>
      <sz val="8"/>
      <color theme="4" tint="-0.249977111117893"/>
      <name val="Arial"/>
      <family val="2"/>
    </font>
    <font>
      <sz val="8"/>
      <color indexed="16"/>
      <name val="Arial"/>
      <family val="2"/>
    </font>
    <font>
      <sz val="9"/>
      <color theme="0" tint="-0.499984740745262"/>
      <name val="Arial"/>
      <family val="2"/>
    </font>
    <font>
      <b/>
      <sz val="12"/>
      <color rgb="FF234372"/>
      <name val="Arial"/>
      <family val="2"/>
    </font>
    <font>
      <sz val="12"/>
      <color rgb="FF234372"/>
      <name val="Arial"/>
      <family val="2"/>
    </font>
    <font>
      <sz val="14"/>
      <color rgb="FF234372"/>
      <name val="Arial"/>
      <family val="2"/>
    </font>
    <font>
      <b/>
      <sz val="11"/>
      <name val="Arial"/>
      <family val="2"/>
    </font>
    <font>
      <u/>
      <sz val="11"/>
      <color indexed="12"/>
      <name val="Arial"/>
      <family val="2"/>
    </font>
    <font>
      <b/>
      <sz val="14"/>
      <color theme="4"/>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rgb="FF3464AB"/>
        <bgColor indexed="64"/>
      </patternFill>
    </fill>
    <fill>
      <patternFill patternType="solid">
        <fgColor theme="0"/>
        <bgColor indexed="64"/>
      </patternFill>
    </fill>
    <fill>
      <patternFill patternType="solid">
        <fgColor rgb="FFDEE8F5"/>
        <bgColor indexed="64"/>
      </patternFill>
    </fill>
  </fills>
  <borders count="1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hair">
        <color theme="4" tint="0.39994506668294322"/>
      </left>
      <right style="hair">
        <color theme="4" tint="0.39994506668294322"/>
      </right>
      <top style="hair">
        <color theme="4" tint="0.39994506668294322"/>
      </top>
      <bottom style="hair">
        <color theme="4" tint="0.39994506668294322"/>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top style="thin">
        <color theme="4" tint="-0.24994659260841701"/>
      </top>
      <bottom/>
      <diagonal/>
    </border>
    <border>
      <left/>
      <right style="thin">
        <color theme="4" tint="-0.24994659260841701"/>
      </right>
      <top style="thin">
        <color theme="4" tint="-0.24994659260841701"/>
      </top>
      <bottom/>
      <diagonal/>
    </border>
    <border>
      <left style="thin">
        <color theme="4" tint="-0.24994659260841701"/>
      </left>
      <right/>
      <top/>
      <bottom/>
      <diagonal/>
    </border>
    <border>
      <left/>
      <right style="thin">
        <color theme="4" tint="-0.24994659260841701"/>
      </right>
      <top/>
      <bottom/>
      <diagonal/>
    </border>
    <border>
      <left style="thin">
        <color theme="4" tint="-0.24994659260841701"/>
      </left>
      <right/>
      <top/>
      <bottom style="thin">
        <color theme="4" tint="-0.24994659260841701"/>
      </bottom>
      <diagonal/>
    </border>
    <border>
      <left/>
      <right style="thin">
        <color theme="4" tint="-0.24994659260841701"/>
      </right>
      <top/>
      <bottom style="thin">
        <color theme="4" tint="-0.24994659260841701"/>
      </bottom>
      <diagonal/>
    </border>
    <border>
      <left/>
      <right/>
      <top/>
      <bottom style="thin">
        <color rgb="FF3464AB"/>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4">
    <xf numFmtId="0" fontId="0" fillId="0" borderId="0"/>
    <xf numFmtId="0" fontId="11" fillId="0" borderId="0" applyNumberFormat="0" applyFill="0" applyBorder="0" applyAlignment="0" applyProtection="0">
      <alignment vertical="top"/>
      <protection locked="0"/>
    </xf>
    <xf numFmtId="44" fontId="4" fillId="0" borderId="0" applyFont="0" applyFill="0" applyBorder="0" applyAlignment="0" applyProtection="0"/>
    <xf numFmtId="0" fontId="26" fillId="0" borderId="0"/>
  </cellStyleXfs>
  <cellXfs count="75">
    <xf numFmtId="0" fontId="0" fillId="0" borderId="0" xfId="0"/>
    <xf numFmtId="0" fontId="1" fillId="0" borderId="0" xfId="0" applyFont="1"/>
    <xf numFmtId="0" fontId="0" fillId="0" borderId="0" xfId="0" applyAlignment="1">
      <alignment vertical="center"/>
    </xf>
    <xf numFmtId="0" fontId="1" fillId="0" borderId="0" xfId="0" applyFont="1" applyAlignment="1">
      <alignment vertical="center"/>
    </xf>
    <xf numFmtId="14" fontId="1" fillId="0" borderId="0" xfId="0" applyNumberFormat="1" applyFont="1" applyAlignment="1">
      <alignment horizontal="center"/>
    </xf>
    <xf numFmtId="0" fontId="8" fillId="2" borderId="0" xfId="0" applyFont="1" applyFill="1" applyAlignment="1">
      <alignment vertical="center"/>
    </xf>
    <xf numFmtId="0" fontId="10" fillId="0" borderId="0" xfId="0" applyFont="1"/>
    <xf numFmtId="0" fontId="1" fillId="2" borderId="0" xfId="0" applyFont="1" applyFill="1" applyAlignment="1">
      <alignment horizontal="right" vertical="center"/>
    </xf>
    <xf numFmtId="0" fontId="1" fillId="0" borderId="0" xfId="0" applyFont="1" applyAlignment="1">
      <alignment horizontal="center" vertical="center"/>
    </xf>
    <xf numFmtId="0" fontId="5" fillId="0" borderId="0" xfId="0" applyFont="1" applyAlignment="1">
      <alignment horizontal="left" vertical="center" shrinkToFit="1"/>
    </xf>
    <xf numFmtId="0" fontId="12" fillId="0" borderId="0" xfId="0" applyFont="1"/>
    <xf numFmtId="0" fontId="1" fillId="0" borderId="0" xfId="0" applyFont="1" applyAlignment="1">
      <alignment horizontal="right" vertical="center" indent="1"/>
    </xf>
    <xf numFmtId="0" fontId="13" fillId="2" borderId="0" xfId="0" applyFont="1" applyFill="1" applyAlignment="1">
      <alignment horizontal="right" vertical="center"/>
    </xf>
    <xf numFmtId="43" fontId="5" fillId="0" borderId="0" xfId="2" applyNumberFormat="1" applyFont="1" applyFill="1" applyBorder="1" applyAlignment="1">
      <alignment horizontal="right" vertical="center" shrinkToFit="1"/>
    </xf>
    <xf numFmtId="0" fontId="14" fillId="2" borderId="0" xfId="1" applyFont="1" applyFill="1" applyAlignment="1" applyProtection="1">
      <alignment horizontal="right" vertical="center"/>
    </xf>
    <xf numFmtId="0" fontId="18" fillId="6" borderId="0" xfId="0" applyFont="1" applyFill="1" applyAlignment="1">
      <alignment horizontal="left" vertical="center" indent="1"/>
    </xf>
    <xf numFmtId="0" fontId="17" fillId="6" borderId="0" xfId="0" applyFont="1" applyFill="1" applyAlignment="1">
      <alignment vertical="center"/>
    </xf>
    <xf numFmtId="166" fontId="16" fillId="5" borderId="0" xfId="0" applyNumberFormat="1" applyFont="1" applyFill="1" applyAlignment="1">
      <alignment horizontal="center" vertical="center" shrinkToFit="1"/>
    </xf>
    <xf numFmtId="166" fontId="16" fillId="5" borderId="0" xfId="0" applyNumberFormat="1" applyFont="1" applyFill="1" applyAlignment="1">
      <alignment horizontal="left" vertical="center" shrinkToFit="1"/>
    </xf>
    <xf numFmtId="165" fontId="19" fillId="0" borderId="0" xfId="0" applyNumberFormat="1" applyFont="1" applyAlignment="1">
      <alignment vertical="center"/>
    </xf>
    <xf numFmtId="0" fontId="21" fillId="0" borderId="0" xfId="0" applyFont="1"/>
    <xf numFmtId="0" fontId="22" fillId="0" borderId="0" xfId="0" applyFont="1" applyAlignment="1">
      <alignment horizontal="right" vertical="center"/>
    </xf>
    <xf numFmtId="168" fontId="24" fillId="2" borderId="0" xfId="0" applyNumberFormat="1" applyFont="1" applyFill="1" applyAlignment="1">
      <alignment horizontal="center" vertical="center"/>
    </xf>
    <xf numFmtId="164" fontId="15" fillId="4" borderId="4" xfId="0" applyNumberFormat="1" applyFont="1" applyFill="1" applyBorder="1" applyAlignment="1">
      <alignment horizontal="left" vertical="center" shrinkToFit="1"/>
    </xf>
    <xf numFmtId="0" fontId="20" fillId="2" borderId="8" xfId="0" applyFont="1" applyFill="1" applyBorder="1" applyAlignment="1">
      <alignment horizontal="left" vertical="center"/>
    </xf>
    <xf numFmtId="167" fontId="20" fillId="2" borderId="9" xfId="2" applyNumberFormat="1" applyFont="1" applyFill="1" applyBorder="1" applyAlignment="1">
      <alignment horizontal="right" vertical="center" shrinkToFit="1"/>
    </xf>
    <xf numFmtId="165" fontId="25" fillId="0" borderId="0" xfId="0" applyNumberFormat="1" applyFont="1" applyAlignment="1">
      <alignment vertical="center"/>
    </xf>
    <xf numFmtId="0" fontId="27" fillId="7" borderId="10" xfId="0" applyFont="1" applyFill="1" applyBorder="1" applyAlignment="1">
      <alignment horizontal="left" vertical="center" indent="1"/>
    </xf>
    <xf numFmtId="0" fontId="27" fillId="7" borderId="10" xfId="0" applyFont="1" applyFill="1" applyBorder="1" applyAlignment="1">
      <alignment horizontal="left" vertical="center"/>
    </xf>
    <xf numFmtId="0" fontId="28" fillId="7" borderId="10" xfId="0" applyFont="1" applyFill="1" applyBorder="1" applyAlignment="1">
      <alignment vertical="center"/>
    </xf>
    <xf numFmtId="0" fontId="4" fillId="8" borderId="0" xfId="0" applyFont="1" applyFill="1"/>
    <xf numFmtId="0" fontId="3" fillId="8" borderId="0" xfId="0" applyFont="1" applyFill="1" applyAlignment="1">
      <alignment horizontal="left" wrapText="1" indent="1"/>
    </xf>
    <xf numFmtId="0" fontId="9" fillId="8" borderId="0" xfId="0" applyFont="1" applyFill="1"/>
    <xf numFmtId="0" fontId="3" fillId="8" borderId="0" xfId="0" applyFont="1" applyFill="1"/>
    <xf numFmtId="0" fontId="11" fillId="8" borderId="0" xfId="1" applyFill="1" applyAlignment="1" applyProtection="1">
      <alignment horizontal="left" wrapText="1"/>
    </xf>
    <xf numFmtId="0" fontId="3" fillId="8" borderId="0" xfId="0" applyFont="1" applyFill="1" applyAlignment="1">
      <alignment horizontal="left" wrapText="1"/>
    </xf>
    <xf numFmtId="0" fontId="2" fillId="8" borderId="0" xfId="0" applyFont="1" applyFill="1" applyAlignment="1">
      <alignment horizontal="left" wrapText="1"/>
    </xf>
    <xf numFmtId="0" fontId="6" fillId="8" borderId="0" xfId="0" applyFont="1" applyFill="1" applyAlignment="1">
      <alignment horizontal="left" wrapText="1"/>
    </xf>
    <xf numFmtId="0" fontId="3" fillId="8" borderId="0" xfId="0" applyFont="1" applyFill="1" applyAlignment="1">
      <alignment horizontal="left"/>
    </xf>
    <xf numFmtId="0" fontId="29" fillId="8" borderId="0" xfId="0" applyFont="1" applyFill="1" applyAlignment="1">
      <alignment horizontal="left" wrapText="1"/>
    </xf>
    <xf numFmtId="0" fontId="4" fillId="0" borderId="0" xfId="0" applyFont="1"/>
    <xf numFmtId="167" fontId="5" fillId="4" borderId="5" xfId="2" applyNumberFormat="1" applyFont="1" applyFill="1" applyBorder="1" applyAlignment="1">
      <alignment horizontal="right" vertical="center" shrinkToFit="1"/>
    </xf>
    <xf numFmtId="0" fontId="30" fillId="0" borderId="0" xfId="0" applyFont="1"/>
    <xf numFmtId="0" fontId="31" fillId="0" borderId="0" xfId="0" applyFont="1"/>
    <xf numFmtId="0" fontId="32" fillId="2" borderId="0" xfId="0" applyFont="1" applyFill="1" applyAlignment="1">
      <alignment horizontal="right" vertical="center"/>
    </xf>
    <xf numFmtId="0" fontId="32" fillId="0" borderId="1" xfId="0" applyFont="1" applyBorder="1" applyAlignment="1">
      <alignment horizontal="center" vertical="center"/>
    </xf>
    <xf numFmtId="0" fontId="33" fillId="0" borderId="1" xfId="0" applyFont="1" applyBorder="1" applyAlignment="1">
      <alignment horizontal="center" vertical="center"/>
    </xf>
    <xf numFmtId="0" fontId="34" fillId="2" borderId="0" xfId="0" applyFont="1" applyFill="1" applyAlignment="1">
      <alignment horizontal="left" vertical="center"/>
    </xf>
    <xf numFmtId="0" fontId="35" fillId="2" borderId="0" xfId="0" applyFont="1" applyFill="1"/>
    <xf numFmtId="0" fontId="0" fillId="2" borderId="0" xfId="0" applyFill="1"/>
    <xf numFmtId="0" fontId="1" fillId="2" borderId="0" xfId="0" applyFont="1" applyFill="1" applyAlignment="1">
      <alignment horizontal="right"/>
    </xf>
    <xf numFmtId="0" fontId="1" fillId="2" borderId="0" xfId="0" applyFont="1" applyFill="1"/>
    <xf numFmtId="0" fontId="27" fillId="7" borderId="10" xfId="3" applyFont="1" applyFill="1" applyBorder="1" applyAlignment="1">
      <alignment horizontal="left" vertical="center"/>
    </xf>
    <xf numFmtId="0" fontId="4" fillId="0" borderId="0" xfId="3" applyFont="1"/>
    <xf numFmtId="0" fontId="11" fillId="0" borderId="0" xfId="1" applyAlignment="1" applyProtection="1">
      <alignment horizontal="left" vertical="top"/>
    </xf>
    <xf numFmtId="0" fontId="36" fillId="0" borderId="0" xfId="3" applyFont="1" applyAlignment="1">
      <alignment horizontal="right" vertical="center"/>
    </xf>
    <xf numFmtId="0" fontId="4" fillId="0" borderId="0" xfId="3" applyFont="1" applyAlignment="1">
      <alignment vertical="top"/>
    </xf>
    <xf numFmtId="0" fontId="37" fillId="9" borderId="0" xfId="3" applyFont="1" applyFill="1" applyAlignment="1">
      <alignment vertical="center"/>
    </xf>
    <xf numFmtId="0" fontId="38" fillId="9" borderId="0" xfId="3" applyFont="1" applyFill="1" applyAlignment="1">
      <alignment vertical="center"/>
    </xf>
    <xf numFmtId="0" fontId="39" fillId="9" borderId="0" xfId="3" applyFont="1" applyFill="1" applyAlignment="1">
      <alignment vertical="center"/>
    </xf>
    <xf numFmtId="0" fontId="9" fillId="0" borderId="0" xfId="3" applyFont="1" applyAlignment="1">
      <alignment vertical="top" wrapText="1"/>
    </xf>
    <xf numFmtId="0" fontId="9" fillId="0" borderId="0" xfId="3" applyFont="1" applyAlignment="1">
      <alignment vertical="top"/>
    </xf>
    <xf numFmtId="0" fontId="41" fillId="0" borderId="0" xfId="1" applyFont="1" applyFill="1" applyAlignment="1" applyProtection="1"/>
    <xf numFmtId="0" fontId="40" fillId="0" borderId="0" xfId="3" applyFont="1" applyAlignment="1">
      <alignment vertical="top" wrapText="1"/>
    </xf>
    <xf numFmtId="0" fontId="24" fillId="0" borderId="2" xfId="0" applyFont="1" applyBorder="1" applyAlignment="1" applyProtection="1">
      <alignment vertical="center"/>
      <protection locked="0"/>
    </xf>
    <xf numFmtId="0" fontId="24" fillId="0" borderId="2" xfId="0" applyFont="1" applyBorder="1" applyAlignment="1" applyProtection="1">
      <alignment horizontal="center" vertical="center"/>
      <protection locked="0"/>
    </xf>
    <xf numFmtId="167" fontId="24" fillId="0" borderId="2" xfId="2" applyNumberFormat="1" applyFont="1" applyFill="1" applyBorder="1" applyAlignment="1" applyProtection="1">
      <alignment horizontal="right" vertical="center"/>
      <protection locked="0"/>
    </xf>
    <xf numFmtId="0" fontId="10" fillId="0" borderId="0" xfId="0" applyFont="1" applyAlignment="1" applyProtection="1">
      <alignment vertical="center"/>
      <protection locked="0"/>
    </xf>
    <xf numFmtId="0" fontId="5" fillId="0" borderId="6" xfId="0" applyFont="1" applyBorder="1" applyAlignment="1" applyProtection="1">
      <alignment horizontal="left" vertical="center"/>
      <protection locked="0"/>
    </xf>
    <xf numFmtId="167" fontId="5" fillId="0" borderId="7" xfId="2" applyNumberFormat="1" applyFont="1" applyFill="1" applyBorder="1" applyAlignment="1" applyProtection="1">
      <alignment horizontal="right" vertical="center" shrinkToFit="1"/>
      <protection locked="0"/>
    </xf>
    <xf numFmtId="0" fontId="42" fillId="2" borderId="0" xfId="0" applyFont="1" applyFill="1" applyAlignment="1">
      <alignment horizontal="left" vertical="center"/>
    </xf>
    <xf numFmtId="169" fontId="23" fillId="0" borderId="0" xfId="2" applyNumberFormat="1" applyFont="1" applyFill="1" applyBorder="1" applyAlignment="1">
      <alignment horizontal="center" vertical="center"/>
    </xf>
    <xf numFmtId="169" fontId="23" fillId="0" borderId="11" xfId="2" applyNumberFormat="1" applyFont="1" applyFill="1" applyBorder="1" applyAlignment="1">
      <alignment horizontal="center" vertical="center"/>
    </xf>
    <xf numFmtId="169" fontId="23" fillId="0" borderId="12" xfId="2" applyNumberFormat="1" applyFont="1" applyFill="1" applyBorder="1" applyAlignment="1">
      <alignment horizontal="center" vertical="center"/>
    </xf>
    <xf numFmtId="166" fontId="7" fillId="3" borderId="3" xfId="0" applyNumberFormat="1" applyFont="1" applyFill="1" applyBorder="1" applyAlignment="1">
      <alignment horizontal="center" vertical="center" shrinkToFit="1"/>
    </xf>
  </cellXfs>
  <cellStyles count="4">
    <cellStyle name="Currency" xfId="2" builtinId="4"/>
    <cellStyle name="Hyperlink" xfId="1" builtinId="8" customBuiltin="1"/>
    <cellStyle name="Normal" xfId="0" builtinId="0"/>
    <cellStyle name="Normal 2" xfId="3" xr:uid="{EF856061-0A84-49F4-9CE8-AFDFBF518A5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17</xdr:col>
      <xdr:colOff>361950</xdr:colOff>
      <xdr:row>0</xdr:row>
      <xdr:rowOff>0</xdr:rowOff>
    </xdr:from>
    <xdr:to>
      <xdr:col>19</xdr:col>
      <xdr:colOff>618068</xdr:colOff>
      <xdr:row>0</xdr:row>
      <xdr:rowOff>291227</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3875" y="0"/>
          <a:ext cx="1294343" cy="2912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0</xdr:row>
      <xdr:rowOff>57150</xdr:rowOff>
    </xdr:from>
    <xdr:to>
      <xdr:col>2</xdr:col>
      <xdr:colOff>1257300</xdr:colOff>
      <xdr:row>0</xdr:row>
      <xdr:rowOff>361950</xdr:rowOff>
    </xdr:to>
    <xdr:pic>
      <xdr:nvPicPr>
        <xdr:cNvPr id="2" name="Picture 1">
          <a:extLst>
            <a:ext uri="{FF2B5EF4-FFF2-40B4-BE49-F238E27FC236}">
              <a16:creationId xmlns:a16="http://schemas.microsoft.com/office/drawing/2014/main" id="{522399C8-A956-4B86-80F1-391550E0EE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1650" y="57150"/>
          <a:ext cx="121920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3E33CD01-D273-4939-B292-37409FD6E6B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Vertex42">
  <a:themeElements>
    <a:clrScheme name="Vertex42 - Calendar Blue">
      <a:dk1>
        <a:sysClr val="windowText" lastClr="000000"/>
      </a:dk1>
      <a:lt1>
        <a:sysClr val="window" lastClr="FFFFFF"/>
      </a:lt1>
      <a:dk2>
        <a:srgbClr val="2B4575"/>
      </a:dk2>
      <a:lt2>
        <a:srgbClr val="F7F2E9"/>
      </a:lt2>
      <a:accent1>
        <a:srgbClr val="3A5D9C"/>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calendars/budget-calendar.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vertex42.com/calendars/budget-calendar.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calendars/budget-calendar.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3.png"/><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75"/>
  <sheetViews>
    <sheetView showGridLines="0" tabSelected="1" zoomScaleNormal="100" workbookViewId="0">
      <selection activeCell="B2" sqref="B2"/>
    </sheetView>
  </sheetViews>
  <sheetFormatPr defaultRowHeight="12.75" x14ac:dyDescent="0.2"/>
  <cols>
    <col min="1" max="1" width="6.140625" customWidth="1"/>
    <col min="2" max="2" width="8.5703125" customWidth="1"/>
    <col min="3" max="3" width="6.140625" customWidth="1"/>
    <col min="4" max="4" width="8.5703125" customWidth="1"/>
    <col min="5" max="5" width="6.140625" customWidth="1"/>
    <col min="6" max="6" width="8.5703125" customWidth="1"/>
    <col min="7" max="7" width="6.140625" customWidth="1"/>
    <col min="8" max="8" width="8.5703125" customWidth="1"/>
    <col min="9" max="9" width="6.140625" customWidth="1"/>
    <col min="10" max="10" width="8.5703125" customWidth="1"/>
    <col min="11" max="11" width="6.140625" customWidth="1"/>
    <col min="12" max="12" width="8.5703125" customWidth="1"/>
    <col min="13" max="13" width="6.140625" customWidth="1"/>
    <col min="14" max="14" width="8.5703125" customWidth="1"/>
    <col min="15" max="15" width="2.140625" customWidth="1"/>
    <col min="16" max="16" width="11.5703125" customWidth="1"/>
    <col min="17" max="17" width="3.5703125" customWidth="1"/>
    <col min="18" max="18" width="6" customWidth="1"/>
    <col min="19" max="19" width="9.5703125" customWidth="1"/>
    <col min="20" max="20" width="9.42578125" customWidth="1"/>
  </cols>
  <sheetData>
    <row r="1" spans="1:20" ht="24.75" customHeight="1" x14ac:dyDescent="0.2">
      <c r="A1" s="70" t="s">
        <v>32</v>
      </c>
      <c r="B1" s="48"/>
      <c r="C1" s="48"/>
      <c r="D1" s="49"/>
      <c r="E1" s="49"/>
      <c r="F1" s="48"/>
      <c r="G1" s="48"/>
      <c r="H1" s="48"/>
      <c r="I1" s="48"/>
      <c r="J1" s="51"/>
      <c r="K1" s="50"/>
      <c r="L1" s="51"/>
      <c r="M1" s="51"/>
      <c r="N1" s="51"/>
      <c r="O1" s="51"/>
      <c r="P1" s="51"/>
      <c r="Q1" s="51"/>
      <c r="R1" s="51"/>
      <c r="S1" s="51"/>
      <c r="T1" s="7"/>
    </row>
    <row r="2" spans="1:20" x14ac:dyDescent="0.2">
      <c r="A2" s="44" t="s">
        <v>4</v>
      </c>
      <c r="B2" s="46">
        <v>2023</v>
      </c>
      <c r="C2" s="49"/>
      <c r="D2" s="44" t="s">
        <v>7</v>
      </c>
      <c r="E2" s="46">
        <v>1</v>
      </c>
      <c r="F2" s="49"/>
      <c r="G2" s="44" t="s">
        <v>9</v>
      </c>
      <c r="H2" s="45">
        <v>1</v>
      </c>
      <c r="I2" s="47" t="s">
        <v>31</v>
      </c>
      <c r="J2" s="51"/>
      <c r="K2" s="50"/>
      <c r="L2" s="5"/>
      <c r="M2" s="5"/>
      <c r="N2" s="5"/>
      <c r="O2" s="5"/>
      <c r="P2" s="5"/>
      <c r="Q2" s="5"/>
      <c r="R2" s="5"/>
      <c r="S2" s="5"/>
      <c r="T2" s="12" t="s">
        <v>23</v>
      </c>
    </row>
    <row r="3" spans="1:20" x14ac:dyDescent="0.2">
      <c r="A3" s="49"/>
      <c r="B3" s="49"/>
      <c r="C3" s="49"/>
      <c r="D3" s="49"/>
      <c r="E3" s="49"/>
      <c r="F3" s="49"/>
      <c r="G3" s="49"/>
      <c r="H3" s="49"/>
      <c r="I3" s="51"/>
      <c r="J3" s="51"/>
      <c r="K3" s="51"/>
      <c r="L3" s="51"/>
      <c r="M3" s="51"/>
      <c r="N3" s="51"/>
      <c r="O3" s="51"/>
      <c r="P3" s="51"/>
      <c r="Q3" s="51"/>
      <c r="R3" s="51"/>
      <c r="S3" s="51"/>
      <c r="T3" s="14" t="s">
        <v>8</v>
      </c>
    </row>
    <row r="4" spans="1:20" x14ac:dyDescent="0.2">
      <c r="N4" s="11"/>
    </row>
    <row r="5" spans="1:20" s="2" customFormat="1" ht="25.5" customHeight="1" x14ac:dyDescent="0.2">
      <c r="A5" s="26" t="str">
        <f>UPPER(TEXT(B8,"mmmm yyyy"))</f>
        <v>JANUARY 2023</v>
      </c>
      <c r="B5" s="19"/>
      <c r="C5" s="19"/>
      <c r="D5" s="19"/>
      <c r="E5" s="19"/>
      <c r="F5" s="19"/>
      <c r="G5" s="19"/>
      <c r="K5" s="19"/>
      <c r="L5" s="21" t="s">
        <v>28</v>
      </c>
      <c r="M5" s="72">
        <v>1234</v>
      </c>
      <c r="N5" s="73"/>
      <c r="R5" s="21" t="s">
        <v>29</v>
      </c>
      <c r="S5" s="71">
        <f>SUMIF(A17:N20,"&gt;0")+SUMIF(A23:N26,"&gt;0")+SUMIF(A29:N32,"&gt;0")+SUMIF(A35:N38,"&gt;0")+SUMIF(A41:D44,"&gt;0")+SUMIF(S11:S45,"&gt;0")+SUMIF(A11:N14,"&gt;0")</f>
        <v>3250</v>
      </c>
      <c r="T5" s="71"/>
    </row>
    <row r="6" spans="1:20" s="1" customFormat="1" ht="25.5" customHeight="1" x14ac:dyDescent="0.2">
      <c r="A6" s="20"/>
      <c r="B6" s="20"/>
      <c r="C6" s="20"/>
      <c r="D6" s="20"/>
      <c r="E6" s="20"/>
      <c r="F6" s="42"/>
      <c r="G6" s="43"/>
      <c r="K6" s="20"/>
      <c r="L6" s="21" t="s">
        <v>27</v>
      </c>
      <c r="M6" s="71">
        <f>D45</f>
        <v>2187.5</v>
      </c>
      <c r="N6" s="71"/>
      <c r="R6" s="21" t="s">
        <v>30</v>
      </c>
      <c r="S6" s="71">
        <f>SUMIF(A17:N20,"&lt;0")+SUMIF(A23:N26,"&lt;0")+SUMIF(A29:N32,"&lt;0")+SUMIF(A35:N38,"&lt;0")+SUMIF(A41:D44,"&lt;0")+SUMIF(S11:S45,"&lt;0")+SUMIF(A11:N14,"&lt;0")</f>
        <v>-2296.5</v>
      </c>
      <c r="T6" s="71"/>
    </row>
    <row r="7" spans="1:20" s="1" customFormat="1" ht="11.25" x14ac:dyDescent="0.2">
      <c r="A7" s="20"/>
      <c r="B7" s="20"/>
      <c r="C7" s="20"/>
      <c r="D7" s="20"/>
      <c r="E7" s="20"/>
      <c r="F7" s="20"/>
      <c r="G7" s="20"/>
      <c r="H7" s="20"/>
      <c r="I7" s="20"/>
      <c r="J7" s="20"/>
      <c r="K7" s="20"/>
      <c r="L7" s="20"/>
      <c r="M7" s="20"/>
      <c r="N7" s="20"/>
    </row>
    <row r="8" spans="1:20" s="1" customFormat="1" ht="11.25" hidden="1" x14ac:dyDescent="0.2">
      <c r="A8" s="1" t="s">
        <v>0</v>
      </c>
      <c r="B8" s="4">
        <f>DATE(B2,E2,1)</f>
        <v>44927</v>
      </c>
    </row>
    <row r="9" spans="1:20" s="2" customFormat="1" ht="18" customHeight="1" x14ac:dyDescent="0.2">
      <c r="A9" s="74">
        <f>A16</f>
        <v>44934</v>
      </c>
      <c r="B9" s="74"/>
      <c r="C9" s="74">
        <f>C16</f>
        <v>44935</v>
      </c>
      <c r="D9" s="74"/>
      <c r="E9" s="74">
        <f>E16</f>
        <v>44936</v>
      </c>
      <c r="F9" s="74"/>
      <c r="G9" s="74">
        <f>G16</f>
        <v>44937</v>
      </c>
      <c r="H9" s="74"/>
      <c r="I9" s="74">
        <f>I16</f>
        <v>44938</v>
      </c>
      <c r="J9" s="74"/>
      <c r="K9" s="74">
        <f>K16</f>
        <v>44939</v>
      </c>
      <c r="L9" s="74"/>
      <c r="M9" s="74">
        <f>M16</f>
        <v>44940</v>
      </c>
      <c r="N9" s="74"/>
      <c r="P9" s="15" t="s">
        <v>15</v>
      </c>
      <c r="Q9" s="15"/>
      <c r="R9" s="16"/>
      <c r="S9" s="16"/>
      <c r="T9" s="16"/>
    </row>
    <row r="10" spans="1:20" s="2" customFormat="1" ht="18" x14ac:dyDescent="0.2">
      <c r="A10" s="23">
        <f>IF(WEEKDAY($B$8,1)=$H$2,$B$8,"")</f>
        <v>44927</v>
      </c>
      <c r="B10" s="41">
        <f>SUMIF($T$10:$T$45,A10,$S$10:$S$45)</f>
        <v>1550</v>
      </c>
      <c r="C10" s="23">
        <f>IF(A10="",IF(WEEKDAY($B$8,1)=MOD($H$2,7)+1,$B$8,""),A10+1)</f>
        <v>44928</v>
      </c>
      <c r="D10" s="41">
        <f>SUMIF($T$10:$T$45,C10,$S$10:$S$45)</f>
        <v>0</v>
      </c>
      <c r="E10" s="23">
        <f>IF(C10="",IF(WEEKDAY($B$8,1)=MOD($H$2+1,7)+1,$B$8,""),C10+1)</f>
        <v>44929</v>
      </c>
      <c r="F10" s="41">
        <f>SUMIF($T$10:$T$45,E10,$S$10:$S$45)</f>
        <v>0</v>
      </c>
      <c r="G10" s="23">
        <f>IF(E10="",IF(WEEKDAY($B$8,1)=MOD($H$2+2,7)+1,$B$8,""),E10+1)</f>
        <v>44930</v>
      </c>
      <c r="H10" s="41">
        <f>SUMIF($T$10:$T$45,G10,$S$10:$S$45)</f>
        <v>0</v>
      </c>
      <c r="I10" s="23">
        <f>IF(G10="",IF(WEEKDAY($B$8,1)=MOD($H$2+3,7)+1,$B$8,""),G10+1)</f>
        <v>44931</v>
      </c>
      <c r="J10" s="41">
        <f>SUMIF($T$10:$T$45,I10,$S$10:$S$45)</f>
        <v>-105</v>
      </c>
      <c r="K10" s="23">
        <f>IF(I10="",IF(WEEKDAY($B$8,1)=MOD($H$2+4,7)+1,$B$8,""),I10+1)</f>
        <v>44932</v>
      </c>
      <c r="L10" s="41">
        <f>SUMIF($T$10:$T$45,K10,$S$10:$S$45)</f>
        <v>0</v>
      </c>
      <c r="M10" s="23">
        <f>IF(K10="",IF(WEEKDAY($B$8,1)=MOD($H$2+5,7)+1,$B$8,""),K10+1)</f>
        <v>44933</v>
      </c>
      <c r="N10" s="41">
        <f>SUMIF($T$10:$T$45,M10,$S$10:$S$45)</f>
        <v>0</v>
      </c>
      <c r="P10" s="18" t="s">
        <v>13</v>
      </c>
      <c r="Q10" s="17" t="s">
        <v>51</v>
      </c>
      <c r="R10" s="17" t="s">
        <v>12</v>
      </c>
      <c r="S10" s="17" t="s">
        <v>17</v>
      </c>
      <c r="T10" s="17" t="s">
        <v>14</v>
      </c>
    </row>
    <row r="11" spans="1:20" s="2" customFormat="1" ht="13.5" customHeight="1" x14ac:dyDescent="0.2">
      <c r="A11" s="68"/>
      <c r="B11" s="69"/>
      <c r="C11" s="68"/>
      <c r="D11" s="69"/>
      <c r="E11" s="68"/>
      <c r="F11" s="69"/>
      <c r="G11" s="68"/>
      <c r="H11" s="69"/>
      <c r="I11" s="68"/>
      <c r="J11" s="69"/>
      <c r="K11" s="68"/>
      <c r="L11" s="69"/>
      <c r="M11" s="68"/>
      <c r="N11" s="69"/>
      <c r="P11" s="64" t="s">
        <v>10</v>
      </c>
      <c r="Q11" s="65"/>
      <c r="R11" s="65">
        <v>15</v>
      </c>
      <c r="S11" s="66">
        <v>-234.5</v>
      </c>
      <c r="T11" s="22">
        <f>IF(ISBLANK(R11),"-",IF(R11&gt;DAY(EOMONTH(DATE($B$2,$E$2,1),0)),EOMONTH(DATE($B$2,$E$2,1),0),DATE($B$2,$E$2,R11)))</f>
        <v>44941</v>
      </c>
    </row>
    <row r="12" spans="1:20" s="2" customFormat="1" ht="13.5" customHeight="1" x14ac:dyDescent="0.2">
      <c r="A12" s="68"/>
      <c r="B12" s="69"/>
      <c r="C12" s="68"/>
      <c r="D12" s="69"/>
      <c r="E12" s="68"/>
      <c r="F12" s="69"/>
      <c r="G12" s="68"/>
      <c r="H12" s="69"/>
      <c r="I12" s="68"/>
      <c r="J12" s="69"/>
      <c r="K12" s="68"/>
      <c r="L12" s="69"/>
      <c r="M12" s="68"/>
      <c r="N12" s="69"/>
      <c r="P12" s="64" t="s">
        <v>11</v>
      </c>
      <c r="Q12" s="65"/>
      <c r="R12" s="65">
        <v>1</v>
      </c>
      <c r="S12" s="66">
        <v>-1700</v>
      </c>
      <c r="T12" s="22">
        <f t="shared" ref="T12:T45" si="0">IF(ISBLANK(R12),"-",IF(R12&gt;DAY(EOMONTH(DATE($B$2,$E$2,1),0)),EOMONTH(DATE($B$2,$E$2,1),0),DATE($B$2,$E$2,R12)))</f>
        <v>44927</v>
      </c>
    </row>
    <row r="13" spans="1:20" s="2" customFormat="1" ht="13.5" customHeight="1" x14ac:dyDescent="0.2">
      <c r="A13" s="68"/>
      <c r="B13" s="69"/>
      <c r="C13" s="68"/>
      <c r="D13" s="69"/>
      <c r="E13" s="68"/>
      <c r="F13" s="69"/>
      <c r="G13" s="68"/>
      <c r="H13" s="69"/>
      <c r="I13" s="68"/>
      <c r="J13" s="69"/>
      <c r="K13" s="68"/>
      <c r="L13" s="69"/>
      <c r="M13" s="68"/>
      <c r="N13" s="69"/>
      <c r="P13" s="64" t="s">
        <v>18</v>
      </c>
      <c r="Q13" s="65"/>
      <c r="R13" s="65">
        <v>5</v>
      </c>
      <c r="S13" s="66">
        <v>-105</v>
      </c>
      <c r="T13" s="22">
        <f t="shared" si="0"/>
        <v>44931</v>
      </c>
    </row>
    <row r="14" spans="1:20" s="2" customFormat="1" ht="13.5" customHeight="1" x14ac:dyDescent="0.2">
      <c r="A14" s="68"/>
      <c r="B14" s="69"/>
      <c r="C14" s="68"/>
      <c r="D14" s="69"/>
      <c r="E14" s="68"/>
      <c r="F14" s="69"/>
      <c r="G14" s="68"/>
      <c r="H14" s="69"/>
      <c r="I14" s="68"/>
      <c r="J14" s="69"/>
      <c r="K14" s="68"/>
      <c r="L14" s="69"/>
      <c r="M14" s="68"/>
      <c r="N14" s="69"/>
      <c r="P14" s="64" t="s">
        <v>19</v>
      </c>
      <c r="Q14" s="65"/>
      <c r="R14" s="65">
        <v>10</v>
      </c>
      <c r="S14" s="66">
        <v>-94</v>
      </c>
      <c r="T14" s="22">
        <f t="shared" si="0"/>
        <v>44936</v>
      </c>
    </row>
    <row r="15" spans="1:20" s="3" customFormat="1" ht="13.5" customHeight="1" x14ac:dyDescent="0.2">
      <c r="A15" s="24" t="s">
        <v>16</v>
      </c>
      <c r="B15" s="25">
        <f>$M$5+SUM(B10:B14)</f>
        <v>2784</v>
      </c>
      <c r="C15" s="24"/>
      <c r="D15" s="25">
        <f>B15+SUM(D10:D14)</f>
        <v>2784</v>
      </c>
      <c r="E15" s="24"/>
      <c r="F15" s="25">
        <f>D15+SUM(F10:F14)</f>
        <v>2784</v>
      </c>
      <c r="G15" s="24"/>
      <c r="H15" s="25">
        <f>F15+SUM(H10:H14)</f>
        <v>2784</v>
      </c>
      <c r="I15" s="24"/>
      <c r="J15" s="25">
        <f>H15+SUM(J10:J14)</f>
        <v>2679</v>
      </c>
      <c r="K15" s="24"/>
      <c r="L15" s="25">
        <f>J15+SUM(L10:L14)</f>
        <v>2679</v>
      </c>
      <c r="M15" s="24"/>
      <c r="N15" s="25">
        <f>L15+SUM(N10:N14)</f>
        <v>2679</v>
      </c>
      <c r="O15" s="8"/>
      <c r="P15" s="64" t="s">
        <v>20</v>
      </c>
      <c r="Q15" s="65"/>
      <c r="R15" s="65">
        <v>31</v>
      </c>
      <c r="S15" s="66">
        <v>-63</v>
      </c>
      <c r="T15" s="22">
        <f t="shared" si="0"/>
        <v>44957</v>
      </c>
    </row>
    <row r="16" spans="1:20" s="2" customFormat="1" ht="18" x14ac:dyDescent="0.2">
      <c r="A16" s="23">
        <f>IF(M10="","",IF(MONTH(M10+1)&lt;&gt;MONTH(M10),"",M10+1))</f>
        <v>44934</v>
      </c>
      <c r="B16" s="41">
        <f>SUMIF($T$10:$T$45,A16,$S$10:$S$45)</f>
        <v>0</v>
      </c>
      <c r="C16" s="23">
        <f>IF(A16="","",IF(MONTH(A16+1)&lt;&gt;MONTH(A16),"",A16+1))</f>
        <v>44935</v>
      </c>
      <c r="D16" s="41">
        <f>SUMIF($T$10:$T$45,C16,$S$10:$S$45)</f>
        <v>0</v>
      </c>
      <c r="E16" s="23">
        <f>IF(C16="","",IF(MONTH(C16+1)&lt;&gt;MONTH(C16),"",C16+1))</f>
        <v>44936</v>
      </c>
      <c r="F16" s="41">
        <f>SUMIF($T$10:$T$45,E16,$S$10:$S$45)</f>
        <v>-94</v>
      </c>
      <c r="G16" s="23">
        <f>IF(E16="","",IF(MONTH(E16+1)&lt;&gt;MONTH(E16),"",E16+1))</f>
        <v>44937</v>
      </c>
      <c r="H16" s="41">
        <f>SUMIF($T$10:$T$45,G16,$S$10:$S$45)</f>
        <v>0</v>
      </c>
      <c r="I16" s="23">
        <f>IF(G16="","",IF(MONTH(G16+1)&lt;&gt;MONTH(G16),"",G16+1))</f>
        <v>44938</v>
      </c>
      <c r="J16" s="41">
        <f>SUMIF($T$10:$T$45,I16,$S$10:$S$45)</f>
        <v>0</v>
      </c>
      <c r="K16" s="23">
        <f>IF(I16="","",IF(MONTH(I16+1)&lt;&gt;MONTH(I16),"",I16+1))</f>
        <v>44939</v>
      </c>
      <c r="L16" s="41">
        <f>SUMIF($T$10:$T$45,K16,$S$10:$S$45)</f>
        <v>0</v>
      </c>
      <c r="M16" s="23">
        <f>IF(K16="","",IF(MONTH(K16+1)&lt;&gt;MONTH(K16),"",K16+1))</f>
        <v>44940</v>
      </c>
      <c r="N16" s="41">
        <f>SUMIF($T$10:$T$45,M16,$S$10:$S$45)</f>
        <v>0</v>
      </c>
      <c r="P16" s="64" t="s">
        <v>21</v>
      </c>
      <c r="Q16" s="65"/>
      <c r="R16" s="65">
        <v>20</v>
      </c>
      <c r="S16" s="66">
        <v>-100</v>
      </c>
      <c r="T16" s="22">
        <f t="shared" si="0"/>
        <v>44946</v>
      </c>
    </row>
    <row r="17" spans="1:20" s="2" customFormat="1" ht="13.5" customHeight="1" x14ac:dyDescent="0.2">
      <c r="A17" s="68"/>
      <c r="B17" s="69"/>
      <c r="C17" s="68"/>
      <c r="D17" s="69"/>
      <c r="E17" s="68"/>
      <c r="F17" s="69"/>
      <c r="G17" s="68"/>
      <c r="H17" s="69"/>
      <c r="I17" s="68"/>
      <c r="J17" s="69"/>
      <c r="K17" s="68"/>
      <c r="L17" s="69"/>
      <c r="M17" s="68"/>
      <c r="N17" s="69"/>
      <c r="P17" s="64" t="s">
        <v>22</v>
      </c>
      <c r="Q17" s="65"/>
      <c r="R17" s="65">
        <v>1</v>
      </c>
      <c r="S17" s="66">
        <v>3250</v>
      </c>
      <c r="T17" s="22">
        <f t="shared" si="0"/>
        <v>44927</v>
      </c>
    </row>
    <row r="18" spans="1:20" s="2" customFormat="1" ht="13.5" customHeight="1" x14ac:dyDescent="0.2">
      <c r="A18" s="68"/>
      <c r="B18" s="69"/>
      <c r="C18" s="68"/>
      <c r="D18" s="69"/>
      <c r="E18" s="68"/>
      <c r="F18" s="69"/>
      <c r="G18" s="68"/>
      <c r="H18" s="69"/>
      <c r="I18" s="68"/>
      <c r="J18" s="69"/>
      <c r="K18" s="68"/>
      <c r="L18" s="69"/>
      <c r="M18" s="68"/>
      <c r="N18" s="69"/>
      <c r="P18" s="64"/>
      <c r="Q18" s="65"/>
      <c r="R18" s="65"/>
      <c r="S18" s="66"/>
      <c r="T18" s="22" t="str">
        <f t="shared" si="0"/>
        <v>-</v>
      </c>
    </row>
    <row r="19" spans="1:20" s="2" customFormat="1" ht="13.5" customHeight="1" x14ac:dyDescent="0.2">
      <c r="A19" s="68"/>
      <c r="B19" s="69"/>
      <c r="C19" s="68"/>
      <c r="D19" s="69"/>
      <c r="E19" s="68"/>
      <c r="F19" s="69"/>
      <c r="G19" s="68"/>
      <c r="H19" s="69"/>
      <c r="I19" s="68"/>
      <c r="J19" s="69"/>
      <c r="K19" s="68"/>
      <c r="L19" s="69"/>
      <c r="M19" s="68"/>
      <c r="N19" s="69"/>
      <c r="P19" s="64"/>
      <c r="Q19" s="65"/>
      <c r="R19" s="65"/>
      <c r="S19" s="66"/>
      <c r="T19" s="22" t="str">
        <f t="shared" si="0"/>
        <v>-</v>
      </c>
    </row>
    <row r="20" spans="1:20" s="2" customFormat="1" ht="13.5" customHeight="1" x14ac:dyDescent="0.2">
      <c r="A20" s="68"/>
      <c r="B20" s="69"/>
      <c r="C20" s="68"/>
      <c r="D20" s="69"/>
      <c r="E20" s="68"/>
      <c r="F20" s="69"/>
      <c r="G20" s="68"/>
      <c r="H20" s="69"/>
      <c r="I20" s="68"/>
      <c r="J20" s="69"/>
      <c r="K20" s="68"/>
      <c r="L20" s="69"/>
      <c r="M20" s="68"/>
      <c r="N20" s="69"/>
      <c r="P20" s="64"/>
      <c r="Q20" s="65"/>
      <c r="R20" s="65"/>
      <c r="S20" s="66"/>
      <c r="T20" s="22" t="str">
        <f t="shared" si="0"/>
        <v>-</v>
      </c>
    </row>
    <row r="21" spans="1:20" s="3" customFormat="1" ht="13.5" customHeight="1" x14ac:dyDescent="0.2">
      <c r="A21" s="24" t="s">
        <v>16</v>
      </c>
      <c r="B21" s="25">
        <f>N15+SUM(B16:B20)</f>
        <v>2679</v>
      </c>
      <c r="C21" s="24"/>
      <c r="D21" s="25">
        <f>B21+SUM(D16:D20)</f>
        <v>2679</v>
      </c>
      <c r="E21" s="24"/>
      <c r="F21" s="25">
        <f>D21+SUM(F16:F20)</f>
        <v>2585</v>
      </c>
      <c r="G21" s="24"/>
      <c r="H21" s="25">
        <f>F21+SUM(H16:H20)</f>
        <v>2585</v>
      </c>
      <c r="I21" s="24"/>
      <c r="J21" s="25">
        <f>H21+SUM(J16:J20)</f>
        <v>2585</v>
      </c>
      <c r="K21" s="24"/>
      <c r="L21" s="25">
        <f>J21+SUM(L16:L20)</f>
        <v>2585</v>
      </c>
      <c r="M21" s="24"/>
      <c r="N21" s="25">
        <f>L21+SUM(N16:N20)</f>
        <v>2585</v>
      </c>
      <c r="O21" s="8"/>
      <c r="P21" s="64"/>
      <c r="Q21" s="65"/>
      <c r="R21" s="65"/>
      <c r="S21" s="66"/>
      <c r="T21" s="22" t="str">
        <f t="shared" si="0"/>
        <v>-</v>
      </c>
    </row>
    <row r="22" spans="1:20" s="2" customFormat="1" ht="18" x14ac:dyDescent="0.2">
      <c r="A22" s="23">
        <f>IF(M16="","",IF(MONTH(M16+1)&lt;&gt;MONTH(M16),"",M16+1))</f>
        <v>44941</v>
      </c>
      <c r="B22" s="41">
        <f>SUMIF($T$10:$T$45,A22,$S$10:$S$45)</f>
        <v>-234.5</v>
      </c>
      <c r="C22" s="23">
        <f>IF(A22="","",IF(MONTH(A22+1)&lt;&gt;MONTH(A22),"",A22+1))</f>
        <v>44942</v>
      </c>
      <c r="D22" s="41">
        <f>SUMIF($T$10:$T$45,C22,$S$10:$S$45)</f>
        <v>0</v>
      </c>
      <c r="E22" s="23">
        <f>IF(C22="","",IF(MONTH(C22+1)&lt;&gt;MONTH(C22),"",C22+1))</f>
        <v>44943</v>
      </c>
      <c r="F22" s="41">
        <f>SUMIF($T$10:$T$45,E22,$S$10:$S$45)</f>
        <v>0</v>
      </c>
      <c r="G22" s="23">
        <f>IF(E22="","",IF(MONTH(E22+1)&lt;&gt;MONTH(E22),"",E22+1))</f>
        <v>44944</v>
      </c>
      <c r="H22" s="41">
        <f>SUMIF($T$10:$T$45,G22,$S$10:$S$45)</f>
        <v>0</v>
      </c>
      <c r="I22" s="23">
        <f>IF(G22="","",IF(MONTH(G22+1)&lt;&gt;MONTH(G22),"",G22+1))</f>
        <v>44945</v>
      </c>
      <c r="J22" s="41">
        <f>SUMIF($T$10:$T$45,I22,$S$10:$S$45)</f>
        <v>0</v>
      </c>
      <c r="K22" s="23">
        <f>IF(I22="","",IF(MONTH(I22+1)&lt;&gt;MONTH(I22),"",I22+1))</f>
        <v>44946</v>
      </c>
      <c r="L22" s="41">
        <f>SUMIF($T$10:$T$45,K22,$S$10:$S$45)</f>
        <v>-100</v>
      </c>
      <c r="M22" s="23">
        <f>IF(K22="","",IF(MONTH(K22+1)&lt;&gt;MONTH(K22),"",K22+1))</f>
        <v>44947</v>
      </c>
      <c r="N22" s="41">
        <f>SUMIF($T$10:$T$45,M22,$S$10:$S$45)</f>
        <v>0</v>
      </c>
      <c r="P22" s="64"/>
      <c r="Q22" s="65"/>
      <c r="R22" s="65"/>
      <c r="S22" s="66"/>
      <c r="T22" s="22" t="str">
        <f t="shared" si="0"/>
        <v>-</v>
      </c>
    </row>
    <row r="23" spans="1:20" s="2" customFormat="1" ht="13.5" customHeight="1" x14ac:dyDescent="0.2">
      <c r="A23" s="68"/>
      <c r="B23" s="69"/>
      <c r="C23" s="68"/>
      <c r="D23" s="69"/>
      <c r="E23" s="68"/>
      <c r="F23" s="69"/>
      <c r="G23" s="68"/>
      <c r="H23" s="69"/>
      <c r="I23" s="68"/>
      <c r="J23" s="69"/>
      <c r="K23" s="68"/>
      <c r="L23" s="69"/>
      <c r="M23" s="68"/>
      <c r="N23" s="69"/>
      <c r="P23" s="64"/>
      <c r="Q23" s="65"/>
      <c r="R23" s="65"/>
      <c r="S23" s="66"/>
      <c r="T23" s="22" t="str">
        <f t="shared" si="0"/>
        <v>-</v>
      </c>
    </row>
    <row r="24" spans="1:20" s="2" customFormat="1" ht="13.5" customHeight="1" x14ac:dyDescent="0.2">
      <c r="A24" s="68"/>
      <c r="B24" s="69"/>
      <c r="C24" s="68"/>
      <c r="D24" s="69"/>
      <c r="E24" s="68"/>
      <c r="F24" s="69"/>
      <c r="G24" s="68"/>
      <c r="H24" s="69"/>
      <c r="I24" s="68"/>
      <c r="J24" s="69"/>
      <c r="K24" s="68"/>
      <c r="L24" s="69"/>
      <c r="M24" s="68"/>
      <c r="N24" s="69"/>
      <c r="P24" s="64"/>
      <c r="Q24" s="65"/>
      <c r="R24" s="65"/>
      <c r="S24" s="66"/>
      <c r="T24" s="22" t="str">
        <f t="shared" si="0"/>
        <v>-</v>
      </c>
    </row>
    <row r="25" spans="1:20" s="2" customFormat="1" ht="13.5" customHeight="1" x14ac:dyDescent="0.2">
      <c r="A25" s="68"/>
      <c r="B25" s="69"/>
      <c r="C25" s="68"/>
      <c r="D25" s="69"/>
      <c r="E25" s="68"/>
      <c r="F25" s="69"/>
      <c r="G25" s="68"/>
      <c r="H25" s="69"/>
      <c r="I25" s="68"/>
      <c r="J25" s="69"/>
      <c r="K25" s="68"/>
      <c r="L25" s="69"/>
      <c r="M25" s="68"/>
      <c r="N25" s="69"/>
      <c r="P25" s="64"/>
      <c r="Q25" s="65"/>
      <c r="R25" s="65"/>
      <c r="S25" s="66"/>
      <c r="T25" s="22" t="str">
        <f t="shared" si="0"/>
        <v>-</v>
      </c>
    </row>
    <row r="26" spans="1:20" s="2" customFormat="1" ht="13.5" customHeight="1" x14ac:dyDescent="0.2">
      <c r="A26" s="68"/>
      <c r="B26" s="69"/>
      <c r="C26" s="68"/>
      <c r="D26" s="69"/>
      <c r="E26" s="68"/>
      <c r="F26" s="69"/>
      <c r="G26" s="68"/>
      <c r="H26" s="69"/>
      <c r="I26" s="68"/>
      <c r="J26" s="69"/>
      <c r="K26" s="68"/>
      <c r="L26" s="69"/>
      <c r="M26" s="68"/>
      <c r="N26" s="69"/>
      <c r="P26" s="64"/>
      <c r="Q26" s="65"/>
      <c r="R26" s="65"/>
      <c r="S26" s="66"/>
      <c r="T26" s="22" t="str">
        <f t="shared" si="0"/>
        <v>-</v>
      </c>
    </row>
    <row r="27" spans="1:20" s="3" customFormat="1" ht="13.5" customHeight="1" x14ac:dyDescent="0.2">
      <c r="A27" s="24" t="s">
        <v>16</v>
      </c>
      <c r="B27" s="25">
        <f>N21+SUM(B22:B26)</f>
        <v>2350.5</v>
      </c>
      <c r="C27" s="24"/>
      <c r="D27" s="25">
        <f>B27+SUM(D22:D26)</f>
        <v>2350.5</v>
      </c>
      <c r="E27" s="24"/>
      <c r="F27" s="25">
        <f>D27+SUM(F22:F26)</f>
        <v>2350.5</v>
      </c>
      <c r="G27" s="24"/>
      <c r="H27" s="25">
        <f>F27+SUM(H22:H26)</f>
        <v>2350.5</v>
      </c>
      <c r="I27" s="24"/>
      <c r="J27" s="25">
        <f>H27+SUM(J22:J26)</f>
        <v>2350.5</v>
      </c>
      <c r="K27" s="24"/>
      <c r="L27" s="25">
        <f>J27+SUM(L22:L26)</f>
        <v>2250.5</v>
      </c>
      <c r="M27" s="24"/>
      <c r="N27" s="25">
        <f>L27+SUM(N22:N26)</f>
        <v>2250.5</v>
      </c>
      <c r="O27" s="8"/>
      <c r="P27" s="64"/>
      <c r="Q27" s="65"/>
      <c r="R27" s="65"/>
      <c r="S27" s="66"/>
      <c r="T27" s="22" t="str">
        <f t="shared" si="0"/>
        <v>-</v>
      </c>
    </row>
    <row r="28" spans="1:20" s="2" customFormat="1" ht="18" x14ac:dyDescent="0.2">
      <c r="A28" s="23">
        <f>IF(M22="","",IF(MONTH(M22+1)&lt;&gt;MONTH(M22),"",M22+1))</f>
        <v>44948</v>
      </c>
      <c r="B28" s="41">
        <f>SUMIF($T$10:$T$45,A28,$S$10:$S$45)</f>
        <v>0</v>
      </c>
      <c r="C28" s="23">
        <f>IF(A28="","",IF(MONTH(A28+1)&lt;&gt;MONTH(A28),"",A28+1))</f>
        <v>44949</v>
      </c>
      <c r="D28" s="41">
        <f>SUMIF($T$10:$T$45,C28,$S$10:$S$45)</f>
        <v>0</v>
      </c>
      <c r="E28" s="23">
        <f>IF(C28="","",IF(MONTH(C28+1)&lt;&gt;MONTH(C28),"",C28+1))</f>
        <v>44950</v>
      </c>
      <c r="F28" s="41">
        <f>SUMIF($T$10:$T$45,E28,$S$10:$S$45)</f>
        <v>0</v>
      </c>
      <c r="G28" s="23">
        <f>IF(E28="","",IF(MONTH(E28+1)&lt;&gt;MONTH(E28),"",E28+1))</f>
        <v>44951</v>
      </c>
      <c r="H28" s="41">
        <f>SUMIF($T$10:$T$45,G28,$S$10:$S$45)</f>
        <v>0</v>
      </c>
      <c r="I28" s="23">
        <f>IF(G28="","",IF(MONTH(G28+1)&lt;&gt;MONTH(G28),"",G28+1))</f>
        <v>44952</v>
      </c>
      <c r="J28" s="41">
        <f>SUMIF($T$10:$T$45,I28,$S$10:$S$45)</f>
        <v>0</v>
      </c>
      <c r="K28" s="23">
        <f>IF(I28="","",IF(MONTH(I28+1)&lt;&gt;MONTH(I28),"",I28+1))</f>
        <v>44953</v>
      </c>
      <c r="L28" s="41">
        <f>SUMIF($T$10:$T$45,K28,$S$10:$S$45)</f>
        <v>0</v>
      </c>
      <c r="M28" s="23">
        <f>IF(K28="","",IF(MONTH(K28+1)&lt;&gt;MONTH(K28),"",K28+1))</f>
        <v>44954</v>
      </c>
      <c r="N28" s="41">
        <f>SUMIF($T$10:$T$45,M28,$S$10:$S$45)</f>
        <v>0</v>
      </c>
      <c r="P28" s="64"/>
      <c r="Q28" s="65"/>
      <c r="R28" s="65"/>
      <c r="S28" s="66"/>
      <c r="T28" s="22" t="str">
        <f t="shared" si="0"/>
        <v>-</v>
      </c>
    </row>
    <row r="29" spans="1:20" s="2" customFormat="1" ht="13.5" customHeight="1" x14ac:dyDescent="0.2">
      <c r="A29" s="68"/>
      <c r="B29" s="69"/>
      <c r="C29" s="68"/>
      <c r="D29" s="69"/>
      <c r="E29" s="68"/>
      <c r="F29" s="69"/>
      <c r="G29" s="68"/>
      <c r="H29" s="69"/>
      <c r="I29" s="68"/>
      <c r="J29" s="69"/>
      <c r="K29" s="68"/>
      <c r="L29" s="69"/>
      <c r="M29" s="68"/>
      <c r="N29" s="69"/>
      <c r="P29" s="64"/>
      <c r="Q29" s="65"/>
      <c r="R29" s="65"/>
      <c r="S29" s="66"/>
      <c r="T29" s="22" t="str">
        <f t="shared" si="0"/>
        <v>-</v>
      </c>
    </row>
    <row r="30" spans="1:20" s="2" customFormat="1" ht="13.5" customHeight="1" x14ac:dyDescent="0.2">
      <c r="A30" s="68"/>
      <c r="B30" s="69"/>
      <c r="C30" s="68"/>
      <c r="D30" s="69"/>
      <c r="E30" s="68"/>
      <c r="F30" s="69"/>
      <c r="G30" s="68"/>
      <c r="H30" s="69"/>
      <c r="I30" s="68"/>
      <c r="J30" s="69"/>
      <c r="K30" s="68"/>
      <c r="L30" s="69"/>
      <c r="M30" s="68"/>
      <c r="N30" s="69"/>
      <c r="P30" s="64"/>
      <c r="Q30" s="65"/>
      <c r="R30" s="65"/>
      <c r="S30" s="66"/>
      <c r="T30" s="22" t="str">
        <f t="shared" si="0"/>
        <v>-</v>
      </c>
    </row>
    <row r="31" spans="1:20" s="2" customFormat="1" ht="13.5" customHeight="1" x14ac:dyDescent="0.2">
      <c r="A31" s="68"/>
      <c r="B31" s="69"/>
      <c r="C31" s="68"/>
      <c r="D31" s="69"/>
      <c r="E31" s="68"/>
      <c r="F31" s="69"/>
      <c r="G31" s="68"/>
      <c r="H31" s="69"/>
      <c r="I31" s="68"/>
      <c r="J31" s="69"/>
      <c r="K31" s="68"/>
      <c r="L31" s="69"/>
      <c r="M31" s="68"/>
      <c r="N31" s="69"/>
      <c r="P31" s="64"/>
      <c r="Q31" s="65"/>
      <c r="R31" s="65"/>
      <c r="S31" s="66"/>
      <c r="T31" s="22" t="str">
        <f t="shared" si="0"/>
        <v>-</v>
      </c>
    </row>
    <row r="32" spans="1:20" s="2" customFormat="1" ht="13.5" customHeight="1" x14ac:dyDescent="0.2">
      <c r="A32" s="68"/>
      <c r="B32" s="69"/>
      <c r="C32" s="68"/>
      <c r="D32" s="69"/>
      <c r="E32" s="68"/>
      <c r="F32" s="69"/>
      <c r="G32" s="68"/>
      <c r="H32" s="69"/>
      <c r="I32" s="68"/>
      <c r="J32" s="69"/>
      <c r="K32" s="68"/>
      <c r="L32" s="69"/>
      <c r="M32" s="68"/>
      <c r="N32" s="69"/>
      <c r="P32" s="64"/>
      <c r="Q32" s="65"/>
      <c r="R32" s="65"/>
      <c r="S32" s="66"/>
      <c r="T32" s="22" t="str">
        <f t="shared" si="0"/>
        <v>-</v>
      </c>
    </row>
    <row r="33" spans="1:20" s="3" customFormat="1" ht="13.5" customHeight="1" x14ac:dyDescent="0.2">
      <c r="A33" s="24" t="s">
        <v>16</v>
      </c>
      <c r="B33" s="25">
        <f>N27+SUM(B28:B32)</f>
        <v>2250.5</v>
      </c>
      <c r="C33" s="24"/>
      <c r="D33" s="25">
        <f>B33+SUM(D28:D32)</f>
        <v>2250.5</v>
      </c>
      <c r="E33" s="24"/>
      <c r="F33" s="25">
        <f>D33+SUM(F28:F32)</f>
        <v>2250.5</v>
      </c>
      <c r="G33" s="24"/>
      <c r="H33" s="25">
        <f>F33+SUM(H28:H32)</f>
        <v>2250.5</v>
      </c>
      <c r="I33" s="24"/>
      <c r="J33" s="25">
        <f>H33+SUM(J28:J32)</f>
        <v>2250.5</v>
      </c>
      <c r="K33" s="24"/>
      <c r="L33" s="25">
        <f>J33+SUM(L28:L32)</f>
        <v>2250.5</v>
      </c>
      <c r="M33" s="24"/>
      <c r="N33" s="25">
        <f>L33+SUM(N28:N32)</f>
        <v>2250.5</v>
      </c>
      <c r="O33" s="8"/>
      <c r="P33" s="64"/>
      <c r="Q33" s="65"/>
      <c r="R33" s="65"/>
      <c r="S33" s="66"/>
      <c r="T33" s="22" t="str">
        <f t="shared" si="0"/>
        <v>-</v>
      </c>
    </row>
    <row r="34" spans="1:20" s="2" customFormat="1" ht="18" x14ac:dyDescent="0.2">
      <c r="A34" s="23">
        <f>IF(M28="","",IF(MONTH(M28+1)&lt;&gt;MONTH(M28),"",M28+1))</f>
        <v>44955</v>
      </c>
      <c r="B34" s="41">
        <f>SUMIF($T$10:$T$45,A34,$S$10:$S$45)</f>
        <v>0</v>
      </c>
      <c r="C34" s="23">
        <f>IF(A34="","",IF(MONTH(A34+1)&lt;&gt;MONTH(A34),"",A34+1))</f>
        <v>44956</v>
      </c>
      <c r="D34" s="41">
        <f>SUMIF($T$10:$T$45,C34,$S$10:$S$45)</f>
        <v>0</v>
      </c>
      <c r="E34" s="23">
        <f>IF(C34="","",IF(MONTH(C34+1)&lt;&gt;MONTH(C34),"",C34+1))</f>
        <v>44957</v>
      </c>
      <c r="F34" s="41">
        <f>SUMIF($T$10:$T$45,E34,$S$10:$S$45)</f>
        <v>-63</v>
      </c>
      <c r="G34" s="23" t="str">
        <f>IF(E34="","",IF(MONTH(E34+1)&lt;&gt;MONTH(E34),"",E34+1))</f>
        <v/>
      </c>
      <c r="H34" s="41">
        <f>SUMIF($T$10:$T$45,G34,$S$10:$S$45)</f>
        <v>0</v>
      </c>
      <c r="I34" s="23" t="str">
        <f>IF(G34="","",IF(MONTH(G34+1)&lt;&gt;MONTH(G34),"",G34+1))</f>
        <v/>
      </c>
      <c r="J34" s="41">
        <f>SUMIF($T$10:$T$45,I34,$S$10:$S$45)</f>
        <v>0</v>
      </c>
      <c r="K34" s="23" t="str">
        <f>IF(I34="","",IF(MONTH(I34+1)&lt;&gt;MONTH(I34),"",I34+1))</f>
        <v/>
      </c>
      <c r="L34" s="41">
        <f>SUMIF($T$10:$T$45,K34,$S$10:$S$45)</f>
        <v>0</v>
      </c>
      <c r="M34" s="23" t="str">
        <f>IF(K34="","",IF(MONTH(K34+1)&lt;&gt;MONTH(K34),"",K34+1))</f>
        <v/>
      </c>
      <c r="N34" s="41">
        <f>SUMIF($T$10:$T$45,M34,$S$10:$S$45)</f>
        <v>0</v>
      </c>
      <c r="P34" s="64"/>
      <c r="Q34" s="65"/>
      <c r="R34" s="65"/>
      <c r="S34" s="66"/>
      <c r="T34" s="22" t="str">
        <f t="shared" si="0"/>
        <v>-</v>
      </c>
    </row>
    <row r="35" spans="1:20" s="2" customFormat="1" ht="13.5" customHeight="1" x14ac:dyDescent="0.2">
      <c r="A35" s="68"/>
      <c r="B35" s="69"/>
      <c r="C35" s="68"/>
      <c r="D35" s="69"/>
      <c r="E35" s="68"/>
      <c r="F35" s="69"/>
      <c r="G35" s="68"/>
      <c r="H35" s="69"/>
      <c r="I35" s="68"/>
      <c r="J35" s="69"/>
      <c r="K35" s="68"/>
      <c r="L35" s="69"/>
      <c r="M35" s="68"/>
      <c r="N35" s="69"/>
      <c r="P35" s="64"/>
      <c r="Q35" s="65"/>
      <c r="R35" s="65"/>
      <c r="S35" s="66"/>
      <c r="T35" s="22" t="str">
        <f t="shared" si="0"/>
        <v>-</v>
      </c>
    </row>
    <row r="36" spans="1:20" s="2" customFormat="1" ht="13.5" customHeight="1" x14ac:dyDescent="0.2">
      <c r="A36" s="68"/>
      <c r="B36" s="69"/>
      <c r="C36" s="68"/>
      <c r="D36" s="69"/>
      <c r="E36" s="68"/>
      <c r="F36" s="69"/>
      <c r="G36" s="68"/>
      <c r="H36" s="69"/>
      <c r="I36" s="68"/>
      <c r="J36" s="69"/>
      <c r="K36" s="68"/>
      <c r="L36" s="69"/>
      <c r="M36" s="68"/>
      <c r="N36" s="69"/>
      <c r="P36" s="64"/>
      <c r="Q36" s="65"/>
      <c r="R36" s="65"/>
      <c r="S36" s="66"/>
      <c r="T36" s="22" t="str">
        <f t="shared" si="0"/>
        <v>-</v>
      </c>
    </row>
    <row r="37" spans="1:20" s="2" customFormat="1" ht="13.5" customHeight="1" x14ac:dyDescent="0.2">
      <c r="A37" s="68"/>
      <c r="B37" s="69"/>
      <c r="C37" s="68"/>
      <c r="D37" s="69"/>
      <c r="E37" s="68"/>
      <c r="F37" s="69"/>
      <c r="G37" s="68"/>
      <c r="H37" s="69"/>
      <c r="I37" s="68"/>
      <c r="J37" s="69"/>
      <c r="K37" s="68"/>
      <c r="L37" s="69"/>
      <c r="M37" s="68"/>
      <c r="N37" s="69"/>
      <c r="P37" s="64"/>
      <c r="Q37" s="65"/>
      <c r="R37" s="65"/>
      <c r="S37" s="66"/>
      <c r="T37" s="22" t="str">
        <f t="shared" si="0"/>
        <v>-</v>
      </c>
    </row>
    <row r="38" spans="1:20" s="2" customFormat="1" ht="13.5" customHeight="1" x14ac:dyDescent="0.2">
      <c r="A38" s="68"/>
      <c r="B38" s="69"/>
      <c r="C38" s="68"/>
      <c r="D38" s="69"/>
      <c r="E38" s="68"/>
      <c r="F38" s="69"/>
      <c r="G38" s="68"/>
      <c r="H38" s="69"/>
      <c r="I38" s="68"/>
      <c r="J38" s="69"/>
      <c r="K38" s="68"/>
      <c r="L38" s="69"/>
      <c r="M38" s="68"/>
      <c r="N38" s="69"/>
      <c r="P38" s="64"/>
      <c r="Q38" s="65"/>
      <c r="R38" s="65"/>
      <c r="S38" s="66"/>
      <c r="T38" s="22" t="str">
        <f t="shared" si="0"/>
        <v>-</v>
      </c>
    </row>
    <row r="39" spans="1:20" s="3" customFormat="1" ht="13.5" customHeight="1" x14ac:dyDescent="0.2">
      <c r="A39" s="24" t="s">
        <v>16</v>
      </c>
      <c r="B39" s="25">
        <f>N33+SUM(B34:B38)</f>
        <v>2250.5</v>
      </c>
      <c r="C39" s="24"/>
      <c r="D39" s="25">
        <f>B39+SUM(D34:D38)</f>
        <v>2250.5</v>
      </c>
      <c r="E39" s="24"/>
      <c r="F39" s="25">
        <f>D39+SUM(F34:F38)</f>
        <v>2187.5</v>
      </c>
      <c r="G39" s="24"/>
      <c r="H39" s="25">
        <f>F39+SUM(H34:H38)</f>
        <v>2187.5</v>
      </c>
      <c r="I39" s="24"/>
      <c r="J39" s="25">
        <f>H39+SUM(J34:J38)</f>
        <v>2187.5</v>
      </c>
      <c r="K39" s="24"/>
      <c r="L39" s="25">
        <f>J39+SUM(L34:L38)</f>
        <v>2187.5</v>
      </c>
      <c r="M39" s="24"/>
      <c r="N39" s="25">
        <f>L39+SUM(N34:N38)</f>
        <v>2187.5</v>
      </c>
      <c r="O39" s="8"/>
      <c r="P39" s="64"/>
      <c r="Q39" s="65"/>
      <c r="R39" s="65"/>
      <c r="S39" s="66"/>
      <c r="T39" s="22" t="str">
        <f t="shared" si="0"/>
        <v>-</v>
      </c>
    </row>
    <row r="40" spans="1:20" ht="18" x14ac:dyDescent="0.2">
      <c r="A40" s="23" t="str">
        <f>IF(M34="","",IF(MONTH(M34+1)&lt;&gt;MONTH(M34),"",M34+1))</f>
        <v/>
      </c>
      <c r="B40" s="41">
        <f>SUMIF($T$10:$T$45,A40,$S$10:$S$45)</f>
        <v>0</v>
      </c>
      <c r="C40" s="23" t="str">
        <f>IF(A40="","",IF(MONTH(A40+1)&lt;&gt;MONTH(A40),"",A40+1))</f>
        <v/>
      </c>
      <c r="D40" s="41">
        <f>SUMIF($T$10:$T$45,C40,$S$10:$S$45)</f>
        <v>0</v>
      </c>
      <c r="E40" s="67"/>
      <c r="F40" s="67" t="s">
        <v>26</v>
      </c>
      <c r="G40" s="67"/>
      <c r="H40" s="67"/>
      <c r="I40" s="67"/>
      <c r="J40" s="67"/>
      <c r="K40" s="67"/>
      <c r="L40" s="67"/>
      <c r="M40" s="67"/>
      <c r="N40" s="67"/>
      <c r="P40" s="64"/>
      <c r="Q40" s="65"/>
      <c r="R40" s="65"/>
      <c r="S40" s="66"/>
      <c r="T40" s="22" t="str">
        <f t="shared" si="0"/>
        <v>-</v>
      </c>
    </row>
    <row r="41" spans="1:20" ht="13.5" customHeight="1" x14ac:dyDescent="0.2">
      <c r="A41" s="68"/>
      <c r="B41" s="69"/>
      <c r="C41" s="68"/>
      <c r="D41" s="69"/>
      <c r="E41" s="67"/>
      <c r="F41" s="67" t="s">
        <v>46</v>
      </c>
      <c r="G41" s="67"/>
      <c r="H41" s="67"/>
      <c r="I41" s="67"/>
      <c r="J41" s="67"/>
      <c r="K41" s="67"/>
      <c r="L41" s="67"/>
      <c r="M41" s="67"/>
      <c r="N41" s="67"/>
      <c r="P41" s="64"/>
      <c r="Q41" s="65"/>
      <c r="R41" s="65"/>
      <c r="S41" s="66"/>
      <c r="T41" s="22" t="str">
        <f t="shared" si="0"/>
        <v>-</v>
      </c>
    </row>
    <row r="42" spans="1:20" ht="13.5" customHeight="1" x14ac:dyDescent="0.2">
      <c r="A42" s="68"/>
      <c r="B42" s="69"/>
      <c r="C42" s="68"/>
      <c r="D42" s="69"/>
      <c r="E42" s="67"/>
      <c r="F42" s="67"/>
      <c r="G42" s="67"/>
      <c r="H42" s="67"/>
      <c r="I42" s="67"/>
      <c r="J42" s="67"/>
      <c r="K42" s="67"/>
      <c r="L42" s="67"/>
      <c r="M42" s="67"/>
      <c r="N42" s="67"/>
      <c r="P42" s="64"/>
      <c r="Q42" s="65"/>
      <c r="R42" s="65"/>
      <c r="S42" s="66"/>
      <c r="T42" s="22" t="str">
        <f t="shared" si="0"/>
        <v>-</v>
      </c>
    </row>
    <row r="43" spans="1:20" ht="13.5" customHeight="1" x14ac:dyDescent="0.2">
      <c r="A43" s="68"/>
      <c r="B43" s="69"/>
      <c r="C43" s="68"/>
      <c r="D43" s="69"/>
      <c r="E43" s="67"/>
      <c r="F43" s="67"/>
      <c r="G43" s="67"/>
      <c r="H43" s="67"/>
      <c r="I43" s="67"/>
      <c r="J43" s="67"/>
      <c r="K43" s="67"/>
      <c r="L43" s="67"/>
      <c r="M43" s="67"/>
      <c r="N43" s="67"/>
      <c r="P43" s="64"/>
      <c r="Q43" s="65"/>
      <c r="R43" s="65"/>
      <c r="S43" s="66"/>
      <c r="T43" s="22" t="str">
        <f t="shared" si="0"/>
        <v>-</v>
      </c>
    </row>
    <row r="44" spans="1:20" ht="13.5" customHeight="1" x14ac:dyDescent="0.2">
      <c r="A44" s="68"/>
      <c r="B44" s="69"/>
      <c r="C44" s="68"/>
      <c r="D44" s="69"/>
      <c r="E44" s="67"/>
      <c r="F44" s="67"/>
      <c r="G44" s="67"/>
      <c r="H44" s="67"/>
      <c r="I44" s="67"/>
      <c r="J44" s="67"/>
      <c r="K44" s="67"/>
      <c r="L44" s="67"/>
      <c r="M44" s="67"/>
      <c r="N44" s="67"/>
      <c r="P44" s="64"/>
      <c r="Q44" s="65"/>
      <c r="R44" s="65"/>
      <c r="S44" s="66"/>
      <c r="T44" s="22" t="str">
        <f t="shared" si="0"/>
        <v>-</v>
      </c>
    </row>
    <row r="45" spans="1:20" ht="13.5" customHeight="1" x14ac:dyDescent="0.2">
      <c r="A45" s="24" t="s">
        <v>16</v>
      </c>
      <c r="B45" s="25">
        <f>N39+SUM(B40:B44)</f>
        <v>2187.5</v>
      </c>
      <c r="C45" s="24"/>
      <c r="D45" s="25">
        <f>B45+SUM(D40:D44)</f>
        <v>2187.5</v>
      </c>
      <c r="E45" s="67"/>
      <c r="F45" s="67"/>
      <c r="G45" s="67"/>
      <c r="H45" s="67"/>
      <c r="I45" s="67"/>
      <c r="J45" s="67"/>
      <c r="K45" s="67"/>
      <c r="L45" s="67"/>
      <c r="M45" s="67"/>
      <c r="N45" s="67"/>
      <c r="P45" s="64"/>
      <c r="Q45" s="65"/>
      <c r="R45" s="65"/>
      <c r="S45" s="66"/>
      <c r="T45" s="22" t="str">
        <f t="shared" si="0"/>
        <v>-</v>
      </c>
    </row>
    <row r="46" spans="1:20" ht="13.5" customHeight="1" x14ac:dyDescent="0.2">
      <c r="A46" s="9"/>
      <c r="B46" s="13"/>
      <c r="C46" s="9"/>
      <c r="D46" s="13"/>
      <c r="E46" s="6"/>
      <c r="F46" s="6"/>
      <c r="G46" s="6"/>
      <c r="H46" s="6"/>
      <c r="I46" s="6"/>
      <c r="J46" s="6"/>
      <c r="K46" s="6"/>
      <c r="L46" s="6"/>
      <c r="M46" s="6"/>
      <c r="N46" s="6"/>
    </row>
    <row r="47" spans="1:20" ht="13.5" customHeight="1" x14ac:dyDescent="0.2">
      <c r="A47" s="9"/>
      <c r="B47" s="13"/>
      <c r="C47" s="9"/>
      <c r="D47" s="13"/>
      <c r="E47" s="10"/>
    </row>
    <row r="50" s="1" customFormat="1" ht="11.25" x14ac:dyDescent="0.2"/>
    <row r="51" s="1" customFormat="1" ht="10.5" customHeight="1" x14ac:dyDescent="0.2"/>
    <row r="52" s="1" customFormat="1" ht="10.5" customHeight="1" x14ac:dyDescent="0.2"/>
    <row r="53" s="1" customFormat="1" ht="10.5" customHeight="1" x14ac:dyDescent="0.2"/>
    <row r="54" s="1" customFormat="1" ht="10.5" customHeight="1" x14ac:dyDescent="0.2"/>
    <row r="55" s="1" customFormat="1" ht="10.5" customHeight="1" x14ac:dyDescent="0.2"/>
    <row r="56" s="1" customFormat="1" ht="10.5" customHeight="1" x14ac:dyDescent="0.2"/>
    <row r="57" s="1" customFormat="1" ht="10.5" customHeight="1" x14ac:dyDescent="0.2"/>
    <row r="58" s="1" customFormat="1" ht="10.5" customHeight="1" x14ac:dyDescent="0.2"/>
    <row r="59" s="1" customFormat="1" ht="11.25" x14ac:dyDescent="0.2"/>
    <row r="60" s="1" customFormat="1" ht="10.5" customHeight="1" x14ac:dyDescent="0.2"/>
    <row r="61" s="1" customFormat="1" ht="10.5" customHeight="1" x14ac:dyDescent="0.2"/>
    <row r="62" s="1" customFormat="1" ht="10.5" customHeight="1" x14ac:dyDescent="0.2"/>
    <row r="63" s="1" customFormat="1" ht="10.5" customHeight="1" x14ac:dyDescent="0.2"/>
    <row r="64" s="1" customFormat="1" ht="10.5" customHeight="1" x14ac:dyDescent="0.2"/>
    <row r="65" s="1" customFormat="1" ht="10.5" customHeight="1" x14ac:dyDescent="0.2"/>
    <row r="66" s="1" customFormat="1" ht="10.5" customHeight="1" x14ac:dyDescent="0.2"/>
    <row r="67" s="1" customFormat="1" ht="10.5" customHeight="1" x14ac:dyDescent="0.2"/>
    <row r="68" s="1" customFormat="1" ht="11.25" x14ac:dyDescent="0.2"/>
    <row r="69" s="1" customFormat="1" ht="10.5" customHeight="1" x14ac:dyDescent="0.2"/>
    <row r="70" s="1" customFormat="1" ht="10.5" customHeight="1" x14ac:dyDescent="0.2"/>
    <row r="71" s="1" customFormat="1" ht="10.5" customHeight="1" x14ac:dyDescent="0.2"/>
    <row r="72" s="1" customFormat="1" ht="10.5" customHeight="1" x14ac:dyDescent="0.2"/>
    <row r="73" s="1" customFormat="1" ht="10.5" customHeight="1" x14ac:dyDescent="0.2"/>
    <row r="74" s="1" customFormat="1" ht="10.5" customHeight="1" x14ac:dyDescent="0.2"/>
    <row r="75" s="1" customFormat="1" ht="10.5" customHeight="1" x14ac:dyDescent="0.2"/>
  </sheetData>
  <mergeCells count="11">
    <mergeCell ref="S5:T5"/>
    <mergeCell ref="S6:T6"/>
    <mergeCell ref="M5:N5"/>
    <mergeCell ref="M6:N6"/>
    <mergeCell ref="A9:B9"/>
    <mergeCell ref="M9:N9"/>
    <mergeCell ref="C9:D9"/>
    <mergeCell ref="E9:F9"/>
    <mergeCell ref="G9:H9"/>
    <mergeCell ref="I9:J9"/>
    <mergeCell ref="K9:L9"/>
  </mergeCells>
  <phoneticPr fontId="0" type="noConversion"/>
  <dataValidations count="1">
    <dataValidation type="list" allowBlank="1" showInputMessage="1" showErrorMessage="1" sqref="Q11:Q45" xr:uid="{7B348008-87CF-4849-AB26-DE1BC90689F7}">
      <formula1>"✔"</formula1>
    </dataValidation>
  </dataValidations>
  <hyperlinks>
    <hyperlink ref="T3" r:id="rId1" xr:uid="{00000000-0004-0000-0000-000000000000}"/>
  </hyperlinks>
  <printOptions horizontalCentered="1"/>
  <pageMargins left="0.35" right="0.35" top="0.35" bottom="0.35" header="0.25" footer="0.25"/>
  <pageSetup scale="92" orientation="landscape" r:id="rId2"/>
  <headerFooter>
    <oddFooter>&amp;L&amp;9&amp;K01+049Monthly Expense Calendar © 2020 by Vertex42.com&amp;R&amp;9&amp;K01+049https://www.vertex42.com/calendars/budget-calendar.html</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A9584-FE99-4E80-8A24-097110FEC7F1}">
  <sheetPr>
    <pageSetUpPr fitToPage="1"/>
  </sheetPr>
  <dimension ref="A1:C28"/>
  <sheetViews>
    <sheetView showGridLines="0" workbookViewId="0"/>
  </sheetViews>
  <sheetFormatPr defaultRowHeight="12.75" x14ac:dyDescent="0.2"/>
  <cols>
    <col min="1" max="1" width="10.42578125" style="53" customWidth="1"/>
    <col min="2" max="2" width="72.7109375" style="53" customWidth="1"/>
    <col min="3" max="3" width="19.140625" style="53" customWidth="1"/>
    <col min="4" max="4" width="9.140625" style="53" customWidth="1"/>
    <col min="5" max="16384" width="9.140625" style="53"/>
  </cols>
  <sheetData>
    <row r="1" spans="1:3" ht="32.1" customHeight="1" x14ac:dyDescent="0.2">
      <c r="A1" s="52" t="s">
        <v>33</v>
      </c>
      <c r="B1" s="52"/>
      <c r="C1" s="52"/>
    </row>
    <row r="2" spans="1:3" x14ac:dyDescent="0.2">
      <c r="A2" s="54" t="s">
        <v>8</v>
      </c>
      <c r="C2" s="55" t="s">
        <v>23</v>
      </c>
    </row>
    <row r="3" spans="1:3" x14ac:dyDescent="0.2">
      <c r="B3" s="56"/>
      <c r="C3" s="56"/>
    </row>
    <row r="4" spans="1:3" ht="18" x14ac:dyDescent="0.2">
      <c r="A4" s="57" t="s">
        <v>34</v>
      </c>
      <c r="B4" s="58"/>
      <c r="C4" s="59"/>
    </row>
    <row r="5" spans="1:3" ht="42.75" x14ac:dyDescent="0.2">
      <c r="B5" s="60" t="s">
        <v>36</v>
      </c>
      <c r="C5" s="56"/>
    </row>
    <row r="6" spans="1:3" ht="14.25" x14ac:dyDescent="0.2">
      <c r="B6" s="61"/>
      <c r="C6" s="56"/>
    </row>
    <row r="7" spans="1:3" ht="15" x14ac:dyDescent="0.2">
      <c r="B7" s="63" t="s">
        <v>43</v>
      </c>
      <c r="C7" s="56"/>
    </row>
    <row r="8" spans="1:3" ht="14.25" x14ac:dyDescent="0.2">
      <c r="B8" s="60" t="s">
        <v>45</v>
      </c>
      <c r="C8" s="56"/>
    </row>
    <row r="9" spans="1:3" ht="42.75" x14ac:dyDescent="0.2">
      <c r="B9" s="60" t="s">
        <v>44</v>
      </c>
      <c r="C9" s="56"/>
    </row>
    <row r="10" spans="1:3" ht="28.5" x14ac:dyDescent="0.2">
      <c r="B10" s="60" t="s">
        <v>47</v>
      </c>
      <c r="C10" s="56"/>
    </row>
    <row r="11" spans="1:3" ht="28.5" x14ac:dyDescent="0.2">
      <c r="B11" s="60" t="s">
        <v>48</v>
      </c>
      <c r="C11" s="56"/>
    </row>
    <row r="12" spans="1:3" ht="42.75" x14ac:dyDescent="0.2">
      <c r="B12" s="60" t="s">
        <v>49</v>
      </c>
      <c r="C12" s="56"/>
    </row>
    <row r="13" spans="1:3" ht="14.25" x14ac:dyDescent="0.2">
      <c r="B13" s="60"/>
      <c r="C13" s="56"/>
    </row>
    <row r="14" spans="1:3" ht="14.25" x14ac:dyDescent="0.2">
      <c r="B14" s="61"/>
      <c r="C14" s="56"/>
    </row>
    <row r="15" spans="1:3" ht="18" x14ac:dyDescent="0.2">
      <c r="A15" s="57" t="s">
        <v>37</v>
      </c>
      <c r="B15" s="58"/>
      <c r="C15" s="59"/>
    </row>
    <row r="16" spans="1:3" ht="57" x14ac:dyDescent="0.2">
      <c r="B16" s="60" t="s">
        <v>38</v>
      </c>
      <c r="C16" s="56"/>
    </row>
    <row r="17" spans="1:3" ht="14.25" x14ac:dyDescent="0.2">
      <c r="B17" s="60"/>
      <c r="C17" s="56"/>
    </row>
    <row r="18" spans="1:3" ht="18" x14ac:dyDescent="0.2">
      <c r="A18" s="57" t="s">
        <v>39</v>
      </c>
      <c r="B18" s="58"/>
      <c r="C18" s="59"/>
    </row>
    <row r="19" spans="1:3" ht="57" x14ac:dyDescent="0.2">
      <c r="B19" s="60" t="s">
        <v>40</v>
      </c>
      <c r="C19" s="56"/>
    </row>
    <row r="20" spans="1:3" ht="14.25" x14ac:dyDescent="0.2">
      <c r="B20" s="60"/>
      <c r="C20" s="56"/>
    </row>
    <row r="21" spans="1:3" ht="18" x14ac:dyDescent="0.2">
      <c r="A21" s="57" t="s">
        <v>42</v>
      </c>
      <c r="B21" s="58"/>
      <c r="C21" s="59"/>
    </row>
    <row r="22" spans="1:3" ht="57" x14ac:dyDescent="0.2">
      <c r="B22" s="60" t="s">
        <v>41</v>
      </c>
      <c r="C22" s="56"/>
    </row>
    <row r="23" spans="1:3" ht="14.25" x14ac:dyDescent="0.2">
      <c r="B23" s="60"/>
      <c r="C23" s="56"/>
    </row>
    <row r="24" spans="1:3" ht="18" x14ac:dyDescent="0.2">
      <c r="A24" s="57" t="s">
        <v>35</v>
      </c>
      <c r="B24" s="58"/>
      <c r="C24" s="59"/>
    </row>
    <row r="26" spans="1:3" ht="14.25" x14ac:dyDescent="0.2">
      <c r="B26" s="62" t="str">
        <f>HYPERLINK("https://www.vertex42.com/ExcelTemplates/budgets.html","► More Budget Templates")</f>
        <v>► More Budget Templates</v>
      </c>
    </row>
    <row r="28" spans="1:3" ht="14.25" x14ac:dyDescent="0.2">
      <c r="B28" s="62" t="str">
        <f>HYPERLINK("https://www.vertex42.com/ExcelTemplates/money-management-template.html","► Money Management Template")</f>
        <v>► Money Management Template</v>
      </c>
    </row>
  </sheetData>
  <hyperlinks>
    <hyperlink ref="A2" r:id="rId1" xr:uid="{3901BB9E-1939-489F-A6E6-9C5F2D7259B0}"/>
  </hyperlinks>
  <pageMargins left="0.5" right="0.5" top="0.75" bottom="0.75" header="0.3" footer="0.3"/>
  <pageSetup scale="98"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A5013-5FC6-49C7-9994-6112F6F275EF}">
  <dimension ref="A1:C19"/>
  <sheetViews>
    <sheetView showGridLines="0" workbookViewId="0"/>
  </sheetViews>
  <sheetFormatPr defaultRowHeight="12.75" x14ac:dyDescent="0.2"/>
  <cols>
    <col min="1" max="1" width="2.85546875" style="40" customWidth="1"/>
    <col min="2" max="2" width="71.5703125" style="40" customWidth="1"/>
    <col min="3" max="3" width="22.28515625" customWidth="1"/>
  </cols>
  <sheetData>
    <row r="1" spans="1:3" ht="32.1" customHeight="1" x14ac:dyDescent="0.2">
      <c r="A1" s="27"/>
      <c r="B1" s="28" t="s">
        <v>32</v>
      </c>
      <c r="C1" s="29"/>
    </row>
    <row r="2" spans="1:3" ht="15" x14ac:dyDescent="0.2">
      <c r="A2" s="30"/>
      <c r="B2" s="31"/>
      <c r="C2" s="32"/>
    </row>
    <row r="3" spans="1:3" ht="15" x14ac:dyDescent="0.2">
      <c r="A3" s="30"/>
      <c r="B3" s="33" t="s">
        <v>1</v>
      </c>
      <c r="C3" s="32"/>
    </row>
    <row r="4" spans="1:3" ht="14.25" x14ac:dyDescent="0.2">
      <c r="A4" s="30"/>
      <c r="B4" s="34" t="s">
        <v>8</v>
      </c>
      <c r="C4" s="32"/>
    </row>
    <row r="5" spans="1:3" ht="15" x14ac:dyDescent="0.2">
      <c r="A5" s="30"/>
      <c r="B5" s="35"/>
      <c r="C5" s="32"/>
    </row>
    <row r="6" spans="1:3" ht="15.75" x14ac:dyDescent="0.25">
      <c r="A6" s="30"/>
      <c r="B6" s="36" t="s">
        <v>50</v>
      </c>
      <c r="C6" s="32"/>
    </row>
    <row r="7" spans="1:3" ht="15" x14ac:dyDescent="0.2">
      <c r="A7" s="30"/>
      <c r="B7" s="35"/>
      <c r="C7" s="32"/>
    </row>
    <row r="8" spans="1:3" ht="30" x14ac:dyDescent="0.2">
      <c r="A8" s="30"/>
      <c r="B8" s="35" t="s">
        <v>6</v>
      </c>
      <c r="C8" s="32"/>
    </row>
    <row r="9" spans="1:3" ht="15" x14ac:dyDescent="0.2">
      <c r="A9" s="30"/>
      <c r="B9" s="35"/>
      <c r="C9" s="32"/>
    </row>
    <row r="10" spans="1:3" ht="30" x14ac:dyDescent="0.2">
      <c r="A10" s="30"/>
      <c r="B10" s="35" t="s">
        <v>2</v>
      </c>
      <c r="C10" s="32"/>
    </row>
    <row r="11" spans="1:3" ht="15" x14ac:dyDescent="0.2">
      <c r="A11" s="30"/>
      <c r="B11" s="35"/>
      <c r="C11" s="32"/>
    </row>
    <row r="12" spans="1:3" ht="30" x14ac:dyDescent="0.2">
      <c r="A12" s="30"/>
      <c r="B12" s="35" t="s">
        <v>3</v>
      </c>
      <c r="C12" s="32"/>
    </row>
    <row r="13" spans="1:3" ht="15" x14ac:dyDescent="0.2">
      <c r="A13" s="30"/>
      <c r="B13" s="35"/>
      <c r="C13" s="32"/>
    </row>
    <row r="14" spans="1:3" ht="15.75" x14ac:dyDescent="0.25">
      <c r="A14" s="30"/>
      <c r="B14" s="36" t="s">
        <v>24</v>
      </c>
      <c r="C14" s="32"/>
    </row>
    <row r="15" spans="1:3" ht="15" x14ac:dyDescent="0.2">
      <c r="A15" s="30"/>
      <c r="B15" s="37" t="s">
        <v>5</v>
      </c>
      <c r="C15" s="32"/>
    </row>
    <row r="16" spans="1:3" ht="15" x14ac:dyDescent="0.2">
      <c r="A16" s="30"/>
      <c r="B16" s="38"/>
      <c r="C16" s="32"/>
    </row>
    <row r="17" spans="1:3" ht="15" x14ac:dyDescent="0.2">
      <c r="A17" s="30"/>
      <c r="B17" s="39" t="s">
        <v>25</v>
      </c>
      <c r="C17" s="32"/>
    </row>
    <row r="18" spans="1:3" ht="14.25" x14ac:dyDescent="0.2">
      <c r="A18" s="30"/>
      <c r="B18" s="30"/>
      <c r="C18" s="32"/>
    </row>
    <row r="19" spans="1:3" ht="14.25" x14ac:dyDescent="0.2">
      <c r="A19" s="30"/>
      <c r="B19" s="30"/>
      <c r="C19" s="32"/>
    </row>
  </sheetData>
  <hyperlinks>
    <hyperlink ref="B15" r:id="rId1" xr:uid="{9C749D71-F16F-4678-AE52-394BA865FC20}"/>
    <hyperlink ref="B4" r:id="rId2" xr:uid="{DC470818-3ACA-49F8-ABE1-DD426AEA7E70}"/>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Month</vt:lpstr>
      <vt:lpstr>Help</vt:lpstr>
      <vt:lpstr>©</vt:lpstr>
      <vt:lpstr>Help!Print_Area</vt:lpstr>
      <vt:lpstr>Month!Print_Area</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Calendar with Daily Balance</dc:title>
  <dc:creator>Vertex42.com</dc:creator>
  <dc:description>(c) 2020-2023 Vertex42 LLC. All Rights Reserved.</dc:description>
  <cp:lastModifiedBy>Vertex42.com</cp:lastModifiedBy>
  <cp:lastPrinted>2023-01-03T16:38:14Z</cp:lastPrinted>
  <dcterms:created xsi:type="dcterms:W3CDTF">2007-03-07T00:27:45Z</dcterms:created>
  <dcterms:modified xsi:type="dcterms:W3CDTF">2023-01-03T16:38:23Z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2020-2022 Vertex42 LLC</vt:lpwstr>
  </property>
  <property fmtid="{D5CDD505-2E9C-101B-9397-08002B2CF9AE}" pid="3" name="Source">
    <vt:lpwstr>https://www.vertex42.com/calendars/budget-calendar.html</vt:lpwstr>
  </property>
  <property fmtid="{D5CDD505-2E9C-101B-9397-08002B2CF9AE}" pid="4" name="Version">
    <vt:lpwstr>1.0.2</vt:lpwstr>
  </property>
</Properties>
</file>