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708D60E9-A261-404C-BB1C-9404911BE027}" xr6:coauthVersionLast="47" xr6:coauthVersionMax="47" xr10:uidLastSave="{00000000-0000-0000-0000-000000000000}"/>
  <bookViews>
    <workbookView xWindow="4740" yWindow="2085" windowWidth="33840" windowHeight="21150" xr2:uid="{00000000-000D-0000-FFFF-FFFF00000000}"/>
  </bookViews>
  <sheets>
    <sheet name="Examples" sheetId="1" r:id="rId1"/>
    <sheet name="Sheet2" sheetId="2" r:id="rId2"/>
  </sheets>
  <definedNames>
    <definedName name="valuevx">42.314159</definedName>
    <definedName name="vertex42_copyright" hidden="1">"© 2024 Vertex42 LLC "</definedName>
    <definedName name="vertex42_id" hidden="1">"DynamicArrays.xlsx"</definedName>
    <definedName name="vertex42_title" hidden="1">"Dynamic Arrays in Excel"</definedName>
    <definedName name="x_array" localSheetId="1">_xlfn.ANCHORARRAY(Sheet2!$B$15)</definedName>
    <definedName name="y_array" localSheetId="1">_xlfn.ANCHORARRAY(Sheet2!$C$15)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9" i="1" l="1" a="1"/>
  <c r="H379" i="1" s="1"/>
  <c r="C366" i="1" a="1"/>
  <c r="C366" i="1" s="1"/>
  <c r="F366" i="1" s="1" a="1"/>
  <c r="F366" i="1" s="1"/>
  <c r="C177" i="1"/>
  <c r="E174" i="1" s="1" a="1"/>
  <c r="E174" i="1" s="1"/>
  <c r="K283" i="1" a="1"/>
  <c r="K283" i="1" s="1"/>
  <c r="H283" i="1" a="1"/>
  <c r="H283" i="1" s="1"/>
  <c r="G316" i="1" a="1"/>
  <c r="G316" i="1" s="1"/>
  <c r="G311" i="1" a="1"/>
  <c r="G311" i="1" s="1"/>
  <c r="C197" i="1" a="1"/>
  <c r="C197" i="1" s="1"/>
  <c r="C202" i="1" a="1"/>
  <c r="C202" i="1" s="1"/>
  <c r="H291" i="1" a="1"/>
  <c r="H291" i="1" s="1"/>
  <c r="G265" i="1"/>
  <c r="C242" i="1" a="1"/>
  <c r="C242" i="1" s="1"/>
  <c r="H157" i="1" a="1"/>
  <c r="H157" i="1" s="1"/>
  <c r="D168" i="1" a="1"/>
  <c r="D168" i="1" s="1"/>
  <c r="D131" i="1" a="1"/>
  <c r="D131" i="1" s="1"/>
  <c r="D138" i="1" a="1"/>
  <c r="D138" i="1" s="1"/>
  <c r="D98" i="1" a="1"/>
  <c r="D98" i="1" s="1"/>
  <c r="H311" i="1" l="1"/>
  <c r="H312" i="1"/>
  <c r="H313" i="1"/>
  <c r="D105" i="1" a="1"/>
  <c r="D105" i="1" s="1"/>
  <c r="D112" i="1" a="1"/>
  <c r="D112" i="1" s="1"/>
  <c r="D124" i="1" a="1"/>
  <c r="D124" i="1" s="1"/>
  <c r="D125" i="1" s="1"/>
  <c r="D118" i="1" a="1"/>
  <c r="D118" i="1" s="1"/>
  <c r="D92" i="1" a="1"/>
  <c r="D92" i="1" s="1"/>
  <c r="D88" i="1" a="1"/>
  <c r="D88" i="1" s="1"/>
  <c r="C32" i="1" a="1"/>
  <c r="C32" i="1" s="1"/>
  <c r="C401" i="1"/>
  <c r="E18" i="1" l="1" a="1"/>
  <c r="E18" i="1" s="1"/>
  <c r="C48" i="1" a="1"/>
  <c r="C48" i="1" s="1"/>
  <c r="D48" i="1" s="1" a="1"/>
  <c r="D48" i="1" s="1"/>
  <c r="C42" i="1"/>
  <c r="C342" i="1" a="1"/>
  <c r="C342" i="1" s="1"/>
  <c r="C352" i="1" a="1"/>
  <c r="C352" i="1" s="1"/>
  <c r="H331" i="1" a="1"/>
  <c r="H331" i="1" s="1"/>
  <c r="B15" i="2" a="1"/>
  <c r="B15" i="2" s="1"/>
  <c r="C15" i="2" s="1" a="1"/>
  <c r="C15" i="2" s="1"/>
  <c r="D145" i="1" a="1"/>
  <c r="D145" i="1" s="1"/>
  <c r="M331" i="1" a="1"/>
  <c r="M331" i="1" s="1"/>
  <c r="C355" i="1" a="1"/>
  <c r="C355" i="1" s="1"/>
  <c r="C299" i="1" a="1"/>
  <c r="C299" i="1" s="1"/>
  <c r="C295" i="1" a="1"/>
  <c r="C295" i="1" s="1"/>
  <c r="C291" i="1" a="1"/>
  <c r="C291" i="1" s="1"/>
  <c r="I269" i="1"/>
  <c r="I270" i="1"/>
  <c r="G264" i="1"/>
  <c r="G263" i="1"/>
  <c r="F80" i="1" a="1"/>
  <c r="F80" i="1" s="1"/>
  <c r="C222" i="1" a="1"/>
  <c r="C222" i="1" s="1"/>
  <c r="J157" i="1" a="1"/>
  <c r="J157"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<sst xmlns="http://schemas.openxmlformats.org/spreadsheetml/2006/main" count="366" uniqueCount="271">
  <si>
    <t>REFERENCES</t>
  </si>
  <si>
    <t>ARTICLE</t>
  </si>
  <si>
    <t>Date</t>
  </si>
  <si>
    <t>Result</t>
  </si>
  <si>
    <t>Name</t>
  </si>
  <si>
    <t>TOCOL</t>
  </si>
  <si>
    <t>Product A</t>
  </si>
  <si>
    <t>Product B</t>
  </si>
  <si>
    <t>Product C</t>
  </si>
  <si>
    <t>Month</t>
  </si>
  <si>
    <t>Jan</t>
  </si>
  <si>
    <t>Feb</t>
  </si>
  <si>
    <t>Mar</t>
  </si>
  <si>
    <t>Apr</t>
  </si>
  <si>
    <t>May</t>
  </si>
  <si>
    <t>Monthly Sales</t>
  </si>
  <si>
    <t>All Sales</t>
  </si>
  <si>
    <r>
      <t>=</t>
    </r>
    <r>
      <rPr>
        <b/>
        <sz val="12"/>
        <color theme="3"/>
        <rFont val="Arial"/>
        <family val="2"/>
        <scheme val="minor"/>
      </rPr>
      <t>TOCOL</t>
    </r>
    <r>
      <rPr>
        <sz val="12"/>
        <color theme="3"/>
        <rFont val="Arial"/>
        <family val="2"/>
        <scheme val="minor"/>
      </rPr>
      <t>(</t>
    </r>
    <r>
      <rPr>
        <i/>
        <sz val="12"/>
        <color theme="3"/>
        <rFont val="Arial"/>
        <family val="2"/>
        <scheme val="minor"/>
      </rPr>
      <t>array</t>
    </r>
    <r>
      <rPr>
        <sz val="12"/>
        <color theme="3"/>
        <rFont val="Arial"/>
        <family val="2"/>
        <scheme val="minor"/>
      </rPr>
      <t>, [ignore], [scan_by_column])</t>
    </r>
  </si>
  <si>
    <t>scan_by_column=1</t>
  </si>
  <si>
    <t>TOCOL &amp; TOROW</t>
  </si>
  <si>
    <t>TOROW</t>
  </si>
  <si>
    <t>All Sales:</t>
  </si>
  <si>
    <t>WRAPCOLS &amp; WRAPROWS</t>
  </si>
  <si>
    <t>EXPAND</t>
  </si>
  <si>
    <t>TF-001</t>
  </si>
  <si>
    <t>Hoth</t>
  </si>
  <si>
    <t>Patrol</t>
  </si>
  <si>
    <t>TF-002</t>
  </si>
  <si>
    <t>Endor</t>
  </si>
  <si>
    <t>Recon</t>
  </si>
  <si>
    <t>ID</t>
  </si>
  <si>
    <t>System</t>
  </si>
  <si>
    <t>Mission</t>
  </si>
  <si>
    <t>Deploy Date</t>
  </si>
  <si>
    <t>Duration</t>
  </si>
  <si>
    <t>Maintenance</t>
  </si>
  <si>
    <t>Department A</t>
  </si>
  <si>
    <t>Employee</t>
  </si>
  <si>
    <t>Fred</t>
  </si>
  <si>
    <t>Ted</t>
  </si>
  <si>
    <t>Sue</t>
  </si>
  <si>
    <t>Hire Date</t>
  </si>
  <si>
    <t>Department B</t>
  </si>
  <si>
    <t>Sal</t>
  </si>
  <si>
    <t>Department C</t>
  </si>
  <si>
    <t>Forest</t>
  </si>
  <si>
    <t>Shelly</t>
  </si>
  <si>
    <t>Result of VSTACK (header created manually)</t>
  </si>
  <si>
    <t>MONTHS:</t>
  </si>
  <si>
    <t>Jun</t>
  </si>
  <si>
    <t>Jul</t>
  </si>
  <si>
    <t>Aug</t>
  </si>
  <si>
    <t>Sep</t>
  </si>
  <si>
    <t>Oct</t>
  </si>
  <si>
    <t>Nov</t>
  </si>
  <si>
    <t>Dec</t>
  </si>
  <si>
    <t>VSTACK &amp; HSTACK</t>
  </si>
  <si>
    <t>SEQUENCE</t>
  </si>
  <si>
    <t>Rows:</t>
  </si>
  <si>
    <t>Cols:</t>
  </si>
  <si>
    <t>Start:</t>
  </si>
  <si>
    <t>Step:</t>
  </si>
  <si>
    <t>Format:</t>
  </si>
  <si>
    <t>mmm</t>
  </si>
  <si>
    <t>eg: mmm, mmmm, or language-specific format codes</t>
  </si>
  <si>
    <t>Create a Sequence of Dates</t>
  </si>
  <si>
    <t>Start Date:</t>
  </si>
  <si>
    <t>days</t>
  </si>
  <si>
    <t>Result:</t>
  </si>
  <si>
    <t>Create a Sequence of Weekday Names</t>
  </si>
  <si>
    <t>ddd</t>
  </si>
  <si>
    <t>eg: ddd, dddd, or language-specific format codes</t>
  </si>
  <si>
    <t>Create a Sequence of Month Names</t>
  </si>
  <si>
    <t>Create a Sequence of Times</t>
  </si>
  <si>
    <t>Start Time</t>
  </si>
  <si>
    <t>minutes</t>
  </si>
  <si>
    <t>Note: The step is divided by 1440 to convert minutes to a decimal day</t>
  </si>
  <si>
    <t>ARRAYTOTEXT</t>
  </si>
  <si>
    <t>Function</t>
  </si>
  <si>
    <t>ARRAYTOTEXT(array)</t>
  </si>
  <si>
    <t>ARRAYTOTEXT(array,1)</t>
  </si>
  <si>
    <t>Rating</t>
  </si>
  <si>
    <t>John Doe</t>
  </si>
  <si>
    <t>Jane Smith</t>
  </si>
  <si>
    <t>Loved the pastries.</t>
  </si>
  <si>
    <t>Comment</t>
  </si>
  <si>
    <t>ARRAYTOTEXT converts an array to a string of values separated by commas. The [format] option is either 0 for comma separated values, or 1 for a a string that includes curly braces and quotes around strings (using the structure for arrays in Excel).</t>
  </si>
  <si>
    <t>Sport</t>
  </si>
  <si>
    <t>Participants</t>
  </si>
  <si>
    <t>Age Group</t>
  </si>
  <si>
    <t>Season</t>
  </si>
  <si>
    <t>Basketball</t>
  </si>
  <si>
    <t>14-16</t>
  </si>
  <si>
    <t>Winter</t>
  </si>
  <si>
    <t>Soccer</t>
  </si>
  <si>
    <t>Spring</t>
  </si>
  <si>
    <t>Volleyball</t>
  </si>
  <si>
    <t>15-17</t>
  </si>
  <si>
    <t>Autumn</t>
  </si>
  <si>
    <t>Swimming</t>
  </si>
  <si>
    <t>13-15</t>
  </si>
  <si>
    <t>Summer</t>
  </si>
  <si>
    <t>Track &amp; Field</t>
  </si>
  <si>
    <t>Tennis</t>
  </si>
  <si>
    <t>12-14</t>
  </si>
  <si>
    <t>=TAKE(array,2)</t>
  </si>
  <si>
    <t>=TAKE(array,-2)</t>
  </si>
  <si>
    <t>=TAKE(array,,2)</t>
  </si>
  <si>
    <t>Use TAKE to extract a number of rows or columns from an array, either from the start or the end of the array. DROP is similar - but instead of extracting, it drops (removes) them. CHOOSECOLS lets you extract specific columns, and CHOOSEROWS lets you extract specific rows.</t>
  </si>
  <si>
    <t>=DROP(array,,-1)</t>
  </si>
  <si>
    <t>=CHOOSECOLS(array,4,1,2)</t>
  </si>
  <si>
    <t>=CHOOSEROWS(array,3)</t>
  </si>
  <si>
    <t>TAKE, DROP, CHOOSECOLS, CHOOSEROWS</t>
  </si>
  <si>
    <t>Book Title</t>
  </si>
  <si>
    <t>Genre</t>
  </si>
  <si>
    <t>Price ($)</t>
  </si>
  <si>
    <t>A Tale of Two Cities</t>
  </si>
  <si>
    <t>Classic</t>
  </si>
  <si>
    <t>The Great Gatsby</t>
  </si>
  <si>
    <t>Atomic Habits</t>
  </si>
  <si>
    <t>Self-Help</t>
  </si>
  <si>
    <t>Educated</t>
  </si>
  <si>
    <t>Memoir</t>
  </si>
  <si>
    <t>Dune</t>
  </si>
  <si>
    <t>Sci-Fi</t>
  </si>
  <si>
    <t>The Alchemist</t>
  </si>
  <si>
    <t>Fiction</t>
  </si>
  <si>
    <t>Becoming</t>
  </si>
  <si>
    <t>Harry Potter Series</t>
  </si>
  <si>
    <t>Fantasy</t>
  </si>
  <si>
    <t>Sapiens</t>
  </si>
  <si>
    <t>Non-Fiction</t>
  </si>
  <si>
    <t>Pub Year</t>
  </si>
  <si>
    <t>SORTBY</t>
  </si>
  <si>
    <t>FILTER</t>
  </si>
  <si>
    <t>UNIQUE</t>
  </si>
  <si>
    <t>=FILTER(array,price&gt;15)</t>
  </si>
  <si>
    <t>=INDEX(FILTER(array,genre="Classic"),2)</t>
  </si>
  <si>
    <t>=CHOOSEROWS(FILTER(array,genre="Classic"),2)</t>
  </si>
  <si>
    <t>Get the Nth Match (Use FILTER within INDEX or CHOOSEROWS)</t>
  </si>
  <si>
    <t>SORT</t>
  </si>
  <si>
    <t>=SORT(array,3,1)</t>
  </si>
  <si>
    <t>Create a Sequence of Characters</t>
  </si>
  <si>
    <t>Start Char:</t>
  </si>
  <si>
    <t>A</t>
  </si>
  <si>
    <t>Num:</t>
  </si>
  <si>
    <t>C</t>
  </si>
  <si>
    <t>End Char:</t>
  </si>
  <si>
    <t>H</t>
  </si>
  <si>
    <t>LAMBDA: Create a Sequence Between 2 Numbers or 2 Characters</t>
  </si>
  <si>
    <t>x</t>
  </si>
  <si>
    <t>Step 1: Create the x &amp; y data columns using dynamic arrays.</t>
  </si>
  <si>
    <t>Step 2: Create the chart like you normally would</t>
  </si>
  <si>
    <t>Link a Chart To a Dynamic Range</t>
  </si>
  <si>
    <t>Existing Data</t>
  </si>
  <si>
    <t>EXAMPLE</t>
  </si>
  <si>
    <r>
      <t>=</t>
    </r>
    <r>
      <rPr>
        <b/>
        <sz val="11"/>
        <color theme="1"/>
        <rFont val="Arial"/>
        <family val="2"/>
        <scheme val="minor"/>
      </rPr>
      <t>@</t>
    </r>
    <r>
      <rPr>
        <sz val="11"/>
        <color theme="1"/>
        <rFont val="Arial"/>
        <family val="2"/>
        <scheme val="minor"/>
      </rPr>
      <t>SEQUENCE(20)</t>
    </r>
  </si>
  <si>
    <t>RESULT</t>
  </si>
  <si>
    <r>
      <t>=2 * C36</t>
    </r>
    <r>
      <rPr>
        <b/>
        <sz val="11"/>
        <color theme="1"/>
        <rFont val="Arial"/>
        <family val="2"/>
        <scheme val="minor"/>
      </rPr>
      <t>#</t>
    </r>
  </si>
  <si>
    <t>Note: When you select a cell within the results</t>
  </si>
  <si>
    <t>of a dynamic array, the formula bar will "gray out"</t>
  </si>
  <si>
    <t>the formula.</t>
  </si>
  <si>
    <t>N</t>
  </si>
  <si>
    <t>=SEQUENCE(n)</t>
  </si>
  <si>
    <t>Note: When you select a cell within the result</t>
  </si>
  <si>
    <t>of a dynamic array, the spillable area will be</t>
  </si>
  <si>
    <t>highlighted with a blue border.</t>
  </si>
  <si>
    <t>☆</t>
  </si>
  <si>
    <r>
      <t>=</t>
    </r>
    <r>
      <rPr>
        <b/>
        <sz val="11"/>
        <color theme="1"/>
        <rFont val="Arial"/>
        <family val="2"/>
        <scheme val="minor"/>
      </rPr>
      <t>SEQUENCE</t>
    </r>
    <r>
      <rPr>
        <sz val="11"/>
        <color theme="1"/>
        <rFont val="Arial"/>
        <family val="2"/>
        <scheme val="minor"/>
      </rPr>
      <t>(rows,cols,start,step)</t>
    </r>
  </si>
  <si>
    <t>Notice the order of Jan-May in each example. WRAPCOLS places the values into columns. WRAPROWS places the values into rows.</t>
  </si>
  <si>
    <t>Spilled arrays do not automatically format the data (such as dates and other number formats).</t>
  </si>
  <si>
    <r>
      <t xml:space="preserve">"Dynamic Arrays" or "Spilled Arrays" allow you to use formulas that return more than one result, without using the old "legacy" Ctrl+Shift+Enter or exactly defining the size of the returned result. This feature and the new functions dramatically increase the power and utility of Excel. The SEQUENCE function may be the best example of this. </t>
    </r>
    <r>
      <rPr>
        <b/>
        <sz val="11"/>
        <color theme="1"/>
        <rFont val="Arial"/>
        <family val="2"/>
        <scheme val="minor"/>
      </rPr>
      <t>Try It</t>
    </r>
    <r>
      <rPr>
        <sz val="11"/>
        <color theme="1"/>
        <rFont val="Arial"/>
        <family val="2"/>
        <scheme val="minor"/>
      </rPr>
      <t>: Change the value for N in the example below.</t>
    </r>
  </si>
  <si>
    <t>Spilled array formulas are not supported within Excel Tables (if using an Excel Table, use structured references instead).</t>
  </si>
  <si>
    <t>Introduction and Examples</t>
  </si>
  <si>
    <t>y=x^2</t>
  </si>
  <si>
    <r>
      <t xml:space="preserve">Step 3: Create names for the X and Y arrays, such as </t>
    </r>
    <r>
      <rPr>
        <i/>
        <sz val="11"/>
        <color theme="1"/>
        <rFont val="Arial"/>
        <family val="2"/>
        <scheme val="minor"/>
      </rPr>
      <t>x_array</t>
    </r>
    <r>
      <rPr>
        <sz val="11"/>
        <color theme="1"/>
        <rFont val="Arial"/>
        <family val="2"/>
        <scheme val="minor"/>
      </rPr>
      <t xml:space="preserve">=$B$16# and </t>
    </r>
    <r>
      <rPr>
        <i/>
        <sz val="11"/>
        <color theme="1"/>
        <rFont val="Arial"/>
        <family val="2"/>
        <scheme val="minor"/>
      </rPr>
      <t>y_array</t>
    </r>
    <r>
      <rPr>
        <sz val="11"/>
        <color theme="1"/>
        <rFont val="Arial"/>
        <family val="2"/>
        <scheme val="minor"/>
      </rPr>
      <t>=$C$16#  (consider worksheet vs. workbook scope)</t>
    </r>
  </si>
  <si>
    <r>
      <t>Step 4: Select the series in the chart. In the formula bar replace "Shee2!$B$15:$B$B29" with "Sheet2!</t>
    </r>
    <r>
      <rPr>
        <b/>
        <sz val="11"/>
        <color theme="1"/>
        <rFont val="Arial"/>
        <family val="2"/>
        <scheme val="minor"/>
      </rPr>
      <t>x_array</t>
    </r>
    <r>
      <rPr>
        <sz val="11"/>
        <color theme="1"/>
        <rFont val="Arial"/>
        <family val="2"/>
        <scheme val="minor"/>
      </rPr>
      <t>"</t>
    </r>
  </si>
  <si>
    <r>
      <rPr>
        <b/>
        <sz val="11"/>
        <color theme="4" tint="-0.249977111117893"/>
        <rFont val="Arial"/>
        <family val="2"/>
        <scheme val="minor"/>
      </rPr>
      <t>#CALC!</t>
    </r>
    <r>
      <rPr>
        <sz val="11"/>
        <color theme="1"/>
        <rFont val="Arial"/>
        <family val="2"/>
        <scheme val="minor"/>
      </rPr>
      <t xml:space="preserve"> : A dynamic array formula returns #CALC! when there is a problem with some aspect of the formula, such as an empty array result.</t>
    </r>
  </si>
  <si>
    <r>
      <rPr>
        <b/>
        <sz val="11"/>
        <color theme="4" tint="-0.249977111117893"/>
        <rFont val="Arial"/>
        <family val="2"/>
        <scheme val="minor"/>
      </rPr>
      <t>#</t>
    </r>
    <r>
      <rPr>
        <sz val="11"/>
        <color theme="1"/>
        <rFont val="Arial"/>
        <family val="2"/>
        <scheme val="minor"/>
      </rPr>
      <t xml:space="preserve"> : To reference a dynamic array instead of using $C$1:$C$20 or C1:C20, you add the # sign to the end of just the first cell in the array, such as $C$1</t>
    </r>
    <r>
      <rPr>
        <b/>
        <sz val="11"/>
        <color theme="1"/>
        <rFont val="Arial"/>
        <family val="2"/>
        <scheme val="minor"/>
      </rPr>
      <t>#</t>
    </r>
    <r>
      <rPr>
        <sz val="11"/>
        <color theme="1"/>
        <rFont val="Arial"/>
        <family val="2"/>
        <scheme val="minor"/>
      </rPr>
      <t xml:space="preserve"> or C1</t>
    </r>
    <r>
      <rPr>
        <b/>
        <sz val="11"/>
        <color theme="1"/>
        <rFont val="Arial"/>
        <family val="2"/>
        <scheme val="minor"/>
      </rPr>
      <t>#</t>
    </r>
    <r>
      <rPr>
        <sz val="11"/>
        <color theme="1"/>
        <rFont val="Arial"/>
        <family val="2"/>
        <scheme val="minor"/>
      </rPr>
      <t xml:space="preserve"> (this works for a 2D array also).</t>
    </r>
  </si>
  <si>
    <r>
      <rPr>
        <b/>
        <sz val="11"/>
        <color theme="4" tint="-0.249977111117893"/>
        <rFont val="Arial"/>
        <family val="2"/>
        <scheme val="minor"/>
      </rPr>
      <t>@</t>
    </r>
    <r>
      <rPr>
        <sz val="11"/>
        <color theme="1"/>
        <rFont val="Arial"/>
        <family val="2"/>
        <scheme val="minor"/>
      </rPr>
      <t xml:space="preserve"> : If you intentionally want your dynamic array formula to return ONLY THE FIRST RESULT, then you can precede the function with the @ symbol.</t>
    </r>
  </si>
  <si>
    <r>
      <rPr>
        <b/>
        <sz val="11"/>
        <color theme="4" tint="-0.249977111117893"/>
        <rFont val="Arial"/>
        <family val="2"/>
        <scheme val="minor"/>
      </rPr>
      <t>#SPILL!</t>
    </r>
    <r>
      <rPr>
        <sz val="11"/>
        <color theme="1"/>
        <rFont val="Arial"/>
        <family val="2"/>
        <scheme val="minor"/>
      </rPr>
      <t xml:space="preserve"> : Your returned result is not allowed to overwrite other data in the worksheet. So, you will see this error if your formula would overrun existing data. Solution: make more room for your result (insert rows or columns or move your other data).</t>
    </r>
  </si>
  <si>
    <r>
      <rPr>
        <b/>
        <sz val="11"/>
        <color theme="4" tint="-0.249977111117893"/>
        <rFont val="Arial"/>
        <family val="2"/>
        <scheme val="minor"/>
      </rPr>
      <t>ROWS</t>
    </r>
    <r>
      <rPr>
        <sz val="11"/>
        <color theme="4" tint="-0.249977111117893"/>
        <rFont val="Arial"/>
        <family val="2"/>
        <scheme val="minor"/>
      </rPr>
      <t>(</t>
    </r>
    <r>
      <rPr>
        <b/>
        <sz val="11"/>
        <color theme="6" tint="-0.249977111117893"/>
        <rFont val="Arial"/>
        <family val="2"/>
        <scheme val="minor"/>
      </rPr>
      <t>C36#</t>
    </r>
    <r>
      <rPr>
        <sz val="11"/>
        <color theme="4" tint="-0.249977111117893"/>
        <rFont val="Arial"/>
        <family val="2"/>
        <scheme val="minor"/>
      </rPr>
      <t>)</t>
    </r>
    <r>
      <rPr>
        <sz val="11"/>
        <color theme="1"/>
        <rFont val="Arial"/>
        <family val="2"/>
        <scheme val="minor"/>
      </rPr>
      <t xml:space="preserve"> : Returns the number of rows within the dynamic array C36#.</t>
    </r>
  </si>
  <si>
    <r>
      <rPr>
        <b/>
        <sz val="11"/>
        <color theme="4" tint="-0.249977111117893"/>
        <rFont val="Arial"/>
        <family val="2"/>
        <scheme val="minor"/>
      </rPr>
      <t>COLUMNS</t>
    </r>
    <r>
      <rPr>
        <sz val="11"/>
        <color theme="4" tint="-0.249977111117893"/>
        <rFont val="Arial"/>
        <family val="2"/>
        <scheme val="minor"/>
      </rPr>
      <t>(</t>
    </r>
    <r>
      <rPr>
        <b/>
        <sz val="11"/>
        <color theme="6" tint="-0.249977111117893"/>
        <rFont val="Arial"/>
        <family val="2"/>
        <scheme val="minor"/>
      </rPr>
      <t>C36#</t>
    </r>
    <r>
      <rPr>
        <sz val="11"/>
        <color theme="4" tint="-0.249977111117893"/>
        <rFont val="Arial"/>
        <family val="2"/>
        <scheme val="minor"/>
      </rPr>
      <t>)</t>
    </r>
    <r>
      <rPr>
        <sz val="11"/>
        <color theme="1"/>
        <rFont val="Arial"/>
        <family val="2"/>
        <scheme val="minor"/>
      </rPr>
      <t xml:space="preserve"> : Returns the number of columns definded by the dynamic array C36#.</t>
    </r>
  </si>
  <si>
    <r>
      <t>=</t>
    </r>
    <r>
      <rPr>
        <b/>
        <sz val="12"/>
        <color theme="1" tint="0.34998626667073579"/>
        <rFont val="Arial"/>
        <family val="2"/>
        <scheme val="minor"/>
      </rPr>
      <t>SEQUENCE</t>
    </r>
    <r>
      <rPr>
        <sz val="12"/>
        <color theme="1" tint="0.34998626667073579"/>
        <rFont val="Arial"/>
        <family val="2"/>
        <scheme val="minor"/>
      </rPr>
      <t>(</t>
    </r>
    <r>
      <rPr>
        <i/>
        <sz val="12"/>
        <color theme="1" tint="0.34998626667073579"/>
        <rFont val="Arial"/>
        <family val="2"/>
        <scheme val="minor"/>
      </rPr>
      <t>rows</t>
    </r>
    <r>
      <rPr>
        <sz val="12"/>
        <color theme="1" tint="0.34998626667073579"/>
        <rFont val="Arial"/>
        <family val="2"/>
        <scheme val="minor"/>
      </rPr>
      <t>, [columns], [start], [step])</t>
    </r>
  </si>
  <si>
    <r>
      <t xml:space="preserve">SEQUENCE is a very useful function that lets you dynamically create a sequence of values. It creates an array of size </t>
    </r>
    <r>
      <rPr>
        <i/>
        <sz val="11"/>
        <color theme="1"/>
        <rFont val="Arial"/>
        <family val="2"/>
        <scheme val="minor"/>
      </rPr>
      <t>rows</t>
    </r>
    <r>
      <rPr>
        <sz val="11"/>
        <color theme="1"/>
        <rFont val="Arial"/>
        <family val="2"/>
        <scheme val="minor"/>
      </rPr>
      <t xml:space="preserve"> x </t>
    </r>
    <r>
      <rPr>
        <i/>
        <sz val="11"/>
        <color theme="1"/>
        <rFont val="Arial"/>
        <family val="2"/>
        <scheme val="minor"/>
      </rPr>
      <t>columns</t>
    </r>
    <r>
      <rPr>
        <sz val="11"/>
        <color theme="1"/>
        <rFont val="Arial"/>
        <family val="2"/>
        <scheme val="minor"/>
      </rPr>
      <t>, (where columns defaults to 1). The start and step arguments are optional and if used, can set the starting value and the amount each next value is incremented. The default counting direction is horizontally across columns first, then vertically down. Wrap with TRANSPOSE and swap the rows/columns to change this counting direction.</t>
    </r>
  </si>
  <si>
    <t>Decreasing:</t>
  </si>
  <si>
    <t>Rand Step:</t>
  </si>
  <si>
    <t>End:</t>
  </si>
  <si>
    <t>n:</t>
  </si>
  <si>
    <t>Create a Sequence of N values from Start to End</t>
  </si>
  <si>
    <t>Create a Sequence of Integers from Start to End</t>
  </si>
  <si>
    <r>
      <t xml:space="preserve">TOCOL converts an array into a single column of values (stacking the values on top of each other). TOROW converts the array into a single row of values. The default scan direction is by row, meaning scanning from left to right one row at a time. The </t>
    </r>
    <r>
      <rPr>
        <i/>
        <sz val="11"/>
        <color theme="1"/>
        <rFont val="Arial"/>
        <family val="2"/>
        <scheme val="minor"/>
      </rPr>
      <t>scan_by_column</t>
    </r>
    <r>
      <rPr>
        <sz val="11"/>
        <color theme="1"/>
        <rFont val="Arial"/>
        <family val="2"/>
        <scheme val="minor"/>
      </rPr>
      <t xml:space="preserve"> argument can be set to TRUE to scan down each column.</t>
    </r>
  </si>
  <si>
    <r>
      <t>=</t>
    </r>
    <r>
      <rPr>
        <b/>
        <sz val="12"/>
        <color theme="1" tint="0.34998626667073579"/>
        <rFont val="Arial"/>
        <family val="2"/>
        <scheme val="minor"/>
      </rPr>
      <t>TOCOL</t>
    </r>
    <r>
      <rPr>
        <sz val="12"/>
        <color theme="1" tint="0.34998626667073579"/>
        <rFont val="Arial"/>
        <family val="2"/>
        <scheme val="minor"/>
      </rPr>
      <t>(</t>
    </r>
    <r>
      <rPr>
        <i/>
        <sz val="12"/>
        <color theme="1" tint="0.34998626667073579"/>
        <rFont val="Arial"/>
        <family val="2"/>
        <scheme val="minor"/>
      </rPr>
      <t>array</t>
    </r>
    <r>
      <rPr>
        <sz val="12"/>
        <color theme="1" tint="0.34998626667073579"/>
        <rFont val="Arial"/>
        <family val="2"/>
        <scheme val="minor"/>
      </rPr>
      <t>, [ignore], [scan_by_column])</t>
    </r>
  </si>
  <si>
    <t>ARRAYTOTEXT:</t>
  </si>
  <si>
    <t>TEXTJOIN(", ",,array)</t>
  </si>
  <si>
    <t>Great!</t>
  </si>
  <si>
    <t>Array</t>
  </si>
  <si>
    <r>
      <rPr>
        <i/>
        <sz val="11"/>
        <color theme="1"/>
        <rFont val="Arial"/>
        <family val="2"/>
        <scheme val="minor"/>
      </rPr>
      <t>step</t>
    </r>
    <r>
      <rPr>
        <sz val="11"/>
        <color theme="1"/>
        <rFont val="Arial"/>
        <family val="2"/>
        <scheme val="minor"/>
      </rPr>
      <t xml:space="preserve"> can be a negative number to make a decreasing sequence</t>
    </r>
  </si>
  <si>
    <r>
      <rPr>
        <i/>
        <sz val="11"/>
        <color theme="1"/>
        <rFont val="Arial"/>
        <family val="2"/>
        <scheme val="minor"/>
      </rPr>
      <t>step</t>
    </r>
    <r>
      <rPr>
        <sz val="11"/>
        <color theme="1"/>
        <rFont val="Arial"/>
        <family val="2"/>
        <scheme val="minor"/>
      </rPr>
      <t xml:space="preserve"> can be a random number using RANDBETWEEN or RAND</t>
    </r>
  </si>
  <si>
    <r>
      <t>=</t>
    </r>
    <r>
      <rPr>
        <b/>
        <sz val="12"/>
        <color theme="1" tint="0.34998626667073579"/>
        <rFont val="Arial"/>
        <family val="2"/>
        <scheme val="minor"/>
      </rPr>
      <t>WRAPCOLS</t>
    </r>
    <r>
      <rPr>
        <sz val="12"/>
        <color theme="1" tint="0.34998626667073579"/>
        <rFont val="Arial"/>
        <family val="2"/>
        <scheme val="minor"/>
      </rPr>
      <t>(vector, wrap_count, [pad_with])</t>
    </r>
  </si>
  <si>
    <r>
      <t xml:space="preserve">WRAPCOLS and WRAPROWS are essentially the opposite of TOCOL and TOROW. They allow you to take a single column or row of values and wrap them into an array of a particular number of rows or columns.
WRAPROWS wraps the values of the original array </t>
    </r>
    <r>
      <rPr>
        <i/>
        <sz val="11"/>
        <color theme="1"/>
        <rFont val="Arial"/>
        <family val="2"/>
        <scheme val="minor"/>
      </rPr>
      <t>into</t>
    </r>
    <r>
      <rPr>
        <sz val="11"/>
        <color theme="1"/>
        <rFont val="Arial"/>
        <family val="2"/>
        <scheme val="minor"/>
      </rPr>
      <t xml:space="preserve"> rows, starting with row 1, then row 2, then row 3, so you need to define </t>
    </r>
    <r>
      <rPr>
        <i/>
        <sz val="11"/>
        <color theme="1"/>
        <rFont val="Arial"/>
        <family val="2"/>
        <scheme val="minor"/>
      </rPr>
      <t>wrap_count</t>
    </r>
    <r>
      <rPr>
        <sz val="11"/>
        <color theme="1"/>
        <rFont val="Arial"/>
        <family val="2"/>
        <scheme val="minor"/>
      </rPr>
      <t xml:space="preserve">: the number of columns in each row, or the column number after which the rows will be wrapped. It doesn't matter whether the original array is 1xn or nx1.
WRAPCOLS wraps the values of the original array </t>
    </r>
    <r>
      <rPr>
        <i/>
        <sz val="11"/>
        <color theme="1"/>
        <rFont val="Arial"/>
        <family val="2"/>
        <scheme val="minor"/>
      </rPr>
      <t>into</t>
    </r>
    <r>
      <rPr>
        <sz val="11"/>
        <color theme="1"/>
        <rFont val="Arial"/>
        <family val="2"/>
        <scheme val="minor"/>
      </rPr>
      <t xml:space="preserve"> columns, starting with column 1, then column 2, etc. so </t>
    </r>
    <r>
      <rPr>
        <i/>
        <sz val="11"/>
        <color theme="1"/>
        <rFont val="Arial"/>
        <family val="2"/>
        <scheme val="minor"/>
      </rPr>
      <t>wrap_count</t>
    </r>
    <r>
      <rPr>
        <sz val="11"/>
        <color theme="1"/>
        <rFont val="Arial"/>
        <family val="2"/>
        <scheme val="minor"/>
      </rPr>
      <t xml:space="preserve"> is the number of rows.</t>
    </r>
  </si>
  <si>
    <r>
      <t>EXPAND(</t>
    </r>
    <r>
      <rPr>
        <i/>
        <sz val="11"/>
        <color theme="0"/>
        <rFont val="Arial"/>
        <family val="2"/>
        <scheme val="minor"/>
      </rPr>
      <t>array</t>
    </r>
    <r>
      <rPr>
        <sz val="11"/>
        <color theme="0"/>
        <rFont val="Arial"/>
        <family val="2"/>
        <scheme val="minor"/>
      </rPr>
      <t>,4,8,"TBD")</t>
    </r>
  </si>
  <si>
    <r>
      <t>=</t>
    </r>
    <r>
      <rPr>
        <b/>
        <sz val="12"/>
        <color theme="1" tint="0.34998626667073579"/>
        <rFont val="Arial"/>
        <family val="2"/>
        <scheme val="minor"/>
      </rPr>
      <t>EXPAND</t>
    </r>
    <r>
      <rPr>
        <sz val="12"/>
        <color theme="1" tint="0.34998626667073579"/>
        <rFont val="Arial"/>
        <family val="2"/>
        <scheme val="minor"/>
      </rPr>
      <t>(array, rows, [columns], [pad_with])</t>
    </r>
  </si>
  <si>
    <t>I haven't used this yet, but it expands an array by adding rows and/or columns and you can specify the default value [pad_width] to include in the expanded (blank) cells.</t>
  </si>
  <si>
    <r>
      <t>=</t>
    </r>
    <r>
      <rPr>
        <b/>
        <sz val="12"/>
        <color theme="1" tint="0.34998626667073579"/>
        <rFont val="Arial"/>
        <family val="2"/>
        <scheme val="minor"/>
      </rPr>
      <t>VSTACK</t>
    </r>
    <r>
      <rPr>
        <sz val="12"/>
        <color theme="1" tint="0.34998626667073579"/>
        <rFont val="Arial"/>
        <family val="2"/>
        <scheme val="minor"/>
      </rPr>
      <t>(array1,[array2],[array3],...)</t>
    </r>
  </si>
  <si>
    <t>VSTACK will combine arrays by stacking them on top of each other. This may be useful for combining data from multiple worksheets and tables or for assembling an array from multiple pieces. HSTACK is similar, but stacks horizontally rather than vertically. The arrays can be of different sizes, but the blanks will be filled with NA().</t>
  </si>
  <si>
    <r>
      <rPr>
        <b/>
        <sz val="11"/>
        <color theme="4" tint="-0.249977111117893"/>
        <rFont val="Arial"/>
        <family val="2"/>
        <scheme val="minor"/>
      </rPr>
      <t>Shortcut</t>
    </r>
    <r>
      <rPr>
        <sz val="11"/>
        <color theme="1"/>
        <rFont val="Arial"/>
        <family val="2"/>
        <scheme val="minor"/>
      </rPr>
      <t xml:space="preserve">: To navigate to the upper-left cell in an array, press </t>
    </r>
    <r>
      <rPr>
        <b/>
        <sz val="11"/>
        <color theme="1"/>
        <rFont val="Arial"/>
        <family val="2"/>
        <scheme val="minor"/>
      </rPr>
      <t>Ctrl+a</t>
    </r>
    <r>
      <rPr>
        <sz val="11"/>
        <color theme="1"/>
        <rFont val="Arial"/>
        <family val="2"/>
        <scheme val="minor"/>
      </rPr>
      <t xml:space="preserve"> then </t>
    </r>
    <r>
      <rPr>
        <b/>
        <sz val="11"/>
        <color theme="1"/>
        <rFont val="Arial"/>
        <family val="2"/>
        <scheme val="minor"/>
      </rPr>
      <t>Ctrl+Alt+Arrow</t>
    </r>
    <r>
      <rPr>
        <sz val="11"/>
        <color theme="1"/>
        <rFont val="Arial"/>
        <family val="2"/>
        <scheme val="minor"/>
      </rPr>
      <t>.</t>
    </r>
  </si>
  <si>
    <t>WRAPROWS(months,5," - ")</t>
  </si>
  <si>
    <t>WRAPCOLS(months,5," - ")</t>
  </si>
  <si>
    <t>Quantity</t>
  </si>
  <si>
    <t>T-Shirt</t>
  </si>
  <si>
    <t>Notebook</t>
  </si>
  <si>
    <t>Sold Date</t>
  </si>
  <si>
    <t>Mug</t>
  </si>
  <si>
    <t>SUMIFS</t>
  </si>
  <si>
    <t>[exactly_once]=TRUE</t>
  </si>
  <si>
    <t>UNIQUE is a useful function for returning the unique values in an array. The new list can be used to populate a drop-down selection or to help create a summary table to do something similar to pivot tables. Normally, I don't use the [bycol] or [exactly_once] parameters, but if you are wanting to return the values that appear only once, set [exactly_once] to TRUE.</t>
  </si>
  <si>
    <t>FILTER, SORTBY, SORT</t>
  </si>
  <si>
    <r>
      <t>=</t>
    </r>
    <r>
      <rPr>
        <b/>
        <sz val="12"/>
        <color theme="1" tint="0.34998626667073579"/>
        <rFont val="Arial"/>
        <family val="2"/>
        <scheme val="minor"/>
      </rPr>
      <t>ARRAYTOTEXT</t>
    </r>
    <r>
      <rPr>
        <sz val="12"/>
        <color theme="1" tint="0.34998626667073579"/>
        <rFont val="Arial"/>
        <family val="2"/>
        <scheme val="minor"/>
      </rPr>
      <t>(array,[format])</t>
    </r>
  </si>
  <si>
    <r>
      <t>=</t>
    </r>
    <r>
      <rPr>
        <b/>
        <sz val="12"/>
        <color theme="1" tint="0.34998626667073579"/>
        <rFont val="Arial"/>
        <family val="2"/>
        <scheme val="minor"/>
      </rPr>
      <t>TAKE</t>
    </r>
    <r>
      <rPr>
        <sz val="12"/>
        <color theme="1" tint="0.34998626667073579"/>
        <rFont val="Arial"/>
        <family val="2"/>
        <scheme val="minor"/>
      </rPr>
      <t>(array,rows,[columns])</t>
    </r>
  </si>
  <si>
    <r>
      <t>=</t>
    </r>
    <r>
      <rPr>
        <b/>
        <sz val="12"/>
        <color theme="1" tint="0.34998626667073579"/>
        <rFont val="Arial"/>
        <family val="2"/>
        <scheme val="minor"/>
      </rPr>
      <t>CHOOSEROWS</t>
    </r>
    <r>
      <rPr>
        <sz val="12"/>
        <color theme="1" tint="0.34998626667073579"/>
        <rFont val="Arial"/>
        <family val="2"/>
        <scheme val="minor"/>
      </rPr>
      <t>(array,row_num1,row_num2,...)</t>
    </r>
  </si>
  <si>
    <t>Name 2</t>
  </si>
  <si>
    <t>Name 3</t>
  </si>
  <si>
    <t>Example</t>
  </si>
  <si>
    <t>Because of the the [ignore] parameter, TOCOL can be a fast way of removing blanks and errors from a column.</t>
  </si>
  <si>
    <t>ignore=3</t>
  </si>
  <si>
    <t>Name 1</t>
  </si>
  <si>
    <r>
      <t>=</t>
    </r>
    <r>
      <rPr>
        <b/>
        <sz val="12"/>
        <color theme="1" tint="0.34998626667073579"/>
        <rFont val="Arial"/>
        <family val="2"/>
        <scheme val="minor"/>
      </rPr>
      <t>UNIQUE</t>
    </r>
    <r>
      <rPr>
        <sz val="12"/>
        <color theme="1" tint="0.34998626667073579"/>
        <rFont val="Arial"/>
        <family val="2"/>
        <scheme val="minor"/>
      </rPr>
      <t>(array,[by_col],[exactly_once])</t>
    </r>
  </si>
  <si>
    <r>
      <t xml:space="preserve">SORT and SORTBY allow you to sort the array by the order specified in another array or by a specific column number, with various options. FILTER lets you return a filtered set of results based on an </t>
    </r>
    <r>
      <rPr>
        <i/>
        <sz val="11"/>
        <color theme="1"/>
        <rFont val="Arial"/>
        <family val="2"/>
        <scheme val="minor"/>
      </rPr>
      <t>include</t>
    </r>
    <r>
      <rPr>
        <sz val="11"/>
        <color theme="1"/>
        <rFont val="Arial"/>
        <family val="2"/>
        <scheme val="minor"/>
      </rPr>
      <t xml:space="preserve"> array which is a set of TRUE/FALSE values to specify which rows should be included.</t>
    </r>
  </si>
  <si>
    <t>=SORTBY(array,book_title,1)</t>
  </si>
  <si>
    <r>
      <t>=</t>
    </r>
    <r>
      <rPr>
        <b/>
        <sz val="12"/>
        <color theme="1" tint="0.34998626667073579"/>
        <rFont val="Arial"/>
        <family val="2"/>
        <scheme val="minor"/>
      </rPr>
      <t>FILTER</t>
    </r>
    <r>
      <rPr>
        <sz val="12"/>
        <color theme="1" tint="0.34998626667073579"/>
        <rFont val="Arial"/>
        <family val="2"/>
        <scheme val="minor"/>
      </rPr>
      <t>(array,include,[if_empty])</t>
    </r>
  </si>
  <si>
    <r>
      <t>=</t>
    </r>
    <r>
      <rPr>
        <b/>
        <sz val="12"/>
        <color theme="1" tint="0.34998626667073579"/>
        <rFont val="Arial"/>
        <family val="2"/>
        <scheme val="minor"/>
      </rPr>
      <t>SORTBY</t>
    </r>
    <r>
      <rPr>
        <sz val="12"/>
        <color theme="1" tint="0.34998626667073579"/>
        <rFont val="Arial"/>
        <family val="2"/>
        <scheme val="minor"/>
      </rPr>
      <t>(array,by_array1,[sort_order1],[by_array2],[sort_order2],...)</t>
    </r>
  </si>
  <si>
    <r>
      <t>=</t>
    </r>
    <r>
      <rPr>
        <b/>
        <sz val="12"/>
        <color theme="1" tint="0.34998626667073579"/>
        <rFont val="Arial"/>
        <family val="2"/>
        <scheme val="minor"/>
      </rPr>
      <t>SORT</t>
    </r>
    <r>
      <rPr>
        <sz val="12"/>
        <color theme="1" tint="0.34998626667073579"/>
        <rFont val="Arial"/>
        <family val="2"/>
        <scheme val="minor"/>
      </rPr>
      <t>(array,[sort_index],[sort_order],[by_col])</t>
    </r>
  </si>
  <si>
    <t>https://www.vertex42.com/blog/excel-formulas/dynamic-arrays.html</t>
  </si>
  <si>
    <t>Dynamic Arrays in Excel</t>
  </si>
  <si>
    <r>
      <t xml:space="preserve">This workbook contains examples from the article "Dynamic Arrays in Excel." Regarding copyright and sharing, think of this file like a book. You may use the ideas and techniques and formulas explained here, but you may not reproduce this worksheet or copy or publish substantial portions from it, just as you would not do so with a book.
Thank you. </t>
    </r>
    <r>
      <rPr>
        <i/>
        <sz val="11"/>
        <color theme="1"/>
        <rFont val="Arial"/>
        <family val="2"/>
        <scheme val="minor"/>
      </rPr>
      <t>- Jon Wittwer</t>
    </r>
  </si>
  <si>
    <t>GROUPBY</t>
  </si>
  <si>
    <t>Item</t>
  </si>
  <si>
    <t>Count</t>
  </si>
  <si>
    <r>
      <t>=</t>
    </r>
    <r>
      <rPr>
        <b/>
        <sz val="12"/>
        <color theme="1" tint="0.34998626667073579"/>
        <rFont val="Arial"/>
        <family val="2"/>
        <scheme val="minor"/>
      </rPr>
      <t>GROUPBY</t>
    </r>
    <r>
      <rPr>
        <sz val="12"/>
        <color theme="1" tint="0.34998626667073579"/>
        <rFont val="Arial"/>
        <family val="2"/>
        <scheme val="minor"/>
      </rPr>
      <t>(TOCOL(array),TOCOL(array),ROWS,0,0,-2)</t>
    </r>
  </si>
  <si>
    <t>Get a Count of Each Unique Item in an Array</t>
  </si>
  <si>
    <r>
      <t>=</t>
    </r>
    <r>
      <rPr>
        <b/>
        <sz val="12"/>
        <color theme="1" tint="0.34998626667073579"/>
        <rFont val="Arial"/>
        <family val="2"/>
        <scheme val="minor"/>
      </rPr>
      <t>GROUPBY</t>
    </r>
    <r>
      <rPr>
        <sz val="12"/>
        <color theme="1" tint="0.34998626667073579"/>
        <rFont val="Arial"/>
        <family val="2"/>
        <scheme val="minor"/>
      </rPr>
      <t>(row_fields, values, function, [headers], [totals], [sort_order], [filter_array] )</t>
    </r>
  </si>
  <si>
    <t>This is a powerful function, like doing some of the pivot table actions with just a function.</t>
  </si>
  <si>
    <t>Summarize Transactions by Category</t>
  </si>
  <si>
    <t>GROUPBY Example</t>
  </si>
  <si>
    <t>Payee</t>
  </si>
  <si>
    <t>Category</t>
  </si>
  <si>
    <t>Amount</t>
  </si>
  <si>
    <t>Groceries R Us</t>
  </si>
  <si>
    <t>Groceries</t>
  </si>
  <si>
    <t>Online Retailer</t>
  </si>
  <si>
    <t>Household</t>
  </si>
  <si>
    <t>Electric Utility</t>
  </si>
  <si>
    <t>Gas Station</t>
  </si>
  <si>
    <t>Transportation</t>
  </si>
  <si>
    <t>Coffee Shop</t>
  </si>
  <si>
    <t>Dining</t>
  </si>
  <si>
    <t>Rent Payment</t>
  </si>
  <si>
    <t>Housing</t>
  </si>
  <si>
    <t>Online Streaming</t>
  </si>
  <si>
    <t>Entertainment</t>
  </si>
  <si>
    <t>Public Transit</t>
  </si>
  <si>
    <t>Fast Food</t>
  </si>
  <si>
    <t>Gym Membership</t>
  </si>
  <si>
    <t>Health &amp; Fitness</t>
  </si>
  <si>
    <t>Mobile Carrier</t>
  </si>
  <si>
    <t>Smiths</t>
  </si>
  <si>
    <t>Phone &amp; Internet</t>
  </si>
  <si>
    <t>Internet Co</t>
  </si>
  <si>
    <r>
      <t>=</t>
    </r>
    <r>
      <rPr>
        <b/>
        <sz val="12"/>
        <color theme="1" tint="0.34998626667073579"/>
        <rFont val="Arial"/>
        <family val="2"/>
        <scheme val="minor"/>
      </rPr>
      <t>GROUPBY</t>
    </r>
    <r>
      <rPr>
        <sz val="12"/>
        <color theme="1" tint="0.34998626667073579"/>
        <rFont val="Arial"/>
        <family val="2"/>
        <scheme val="minor"/>
      </rPr>
      <t>( category_column, amount_column, SUM, 3, 1, -2)</t>
    </r>
  </si>
  <si>
    <t xml:space="preserve">© 2024-2025 Vertex42 LLC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</si>
</sst>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409]h:mm\ AM/PM;@"/>
  </numFmts>
  <fonts count="33" x14ac:knownFonts="1">
    <font>
      <sz val="11"/>
      <color theme="1"/>
      <name val="Arial"/>
      <family val="2"/>
      <scheme val="minor"/>
    </font>
    <font>
      <sz val="11"/>
      <color theme="1"/>
      <name val="Arial"/>
      <family val="2"/>
      <scheme val="minor"/>
    </font>
    <font>
      <b/>
      <sz val="11"/>
      <color theme="1"/>
      <name val="Arial"/>
      <family val="2"/>
      <scheme val="minor"/>
    </font>
    <font>
      <sz val="11"/>
      <color theme="0"/>
      <name val="Arial"/>
      <family val="2"/>
      <scheme val="minor"/>
    </font>
    <font>
      <u/>
      <sz val="11"/>
      <color theme="10"/>
      <name val="Arial"/>
      <family val="2"/>
      <scheme val="minor"/>
    </font>
    <font>
      <sz val="18"/>
      <color theme="0"/>
      <name val="Arial"/>
      <family val="1"/>
      <scheme val="major"/>
    </font>
    <font>
      <sz val="11"/>
      <color theme="1" tint="0.499984740745262"/>
      <name val="Arial"/>
      <family val="2"/>
      <scheme val="minor"/>
    </font>
    <font>
      <b/>
      <sz val="12"/>
      <color theme="0"/>
      <name val="Arial"/>
      <family val="2"/>
      <scheme val="minor"/>
    </font>
    <font>
      <sz val="18"/>
      <color theme="3"/>
      <name val="Arial"/>
      <family val="2"/>
      <scheme val="minor"/>
    </font>
    <font>
      <i/>
      <sz val="11"/>
      <color theme="1"/>
      <name val="Arial"/>
      <family val="2"/>
      <scheme val="minor"/>
    </font>
    <font>
      <b/>
      <sz val="9"/>
      <color theme="1" tint="0.34998626667073579"/>
      <name val="Arial"/>
      <family val="2"/>
      <scheme val="minor"/>
    </font>
    <font>
      <sz val="16"/>
      <color theme="3"/>
      <name val="Arial"/>
      <family val="2"/>
      <scheme val="minor"/>
    </font>
    <font>
      <b/>
      <sz val="9"/>
      <color theme="0"/>
      <name val="Arial"/>
      <family val="2"/>
      <scheme val="minor"/>
    </font>
    <font>
      <b/>
      <sz val="18"/>
      <color theme="3"/>
      <name val="Arial"/>
      <family val="2"/>
      <scheme val="minor"/>
    </font>
    <font>
      <sz val="8"/>
      <name val="Arial"/>
      <family val="2"/>
      <scheme val="minor"/>
    </font>
    <font>
      <sz val="12"/>
      <color theme="3"/>
      <name val="Arial"/>
      <family val="2"/>
      <scheme val="minor"/>
    </font>
    <font>
      <b/>
      <sz val="12"/>
      <color theme="3"/>
      <name val="Arial"/>
      <family val="2"/>
      <scheme val="minor"/>
    </font>
    <font>
      <i/>
      <sz val="12"/>
      <color theme="3"/>
      <name val="Arial"/>
      <family val="2"/>
      <scheme val="minor"/>
    </font>
    <font>
      <sz val="10"/>
      <color theme="0"/>
      <name val="Arial"/>
      <family val="2"/>
      <scheme val="minor"/>
    </font>
    <font>
      <b/>
      <sz val="12"/>
      <color theme="1"/>
      <name val="Arial"/>
      <family val="2"/>
      <scheme val="minor"/>
    </font>
    <font>
      <b/>
      <sz val="12"/>
      <color theme="5"/>
      <name val="Arial"/>
      <family val="2"/>
      <scheme val="minor"/>
    </font>
    <font>
      <b/>
      <sz val="11"/>
      <color theme="4" tint="-0.249977111117893"/>
      <name val="Arial"/>
      <family val="2"/>
      <scheme val="minor"/>
    </font>
    <font>
      <sz val="11"/>
      <color theme="4" tint="-0.249977111117893"/>
      <name val="Arial"/>
      <family val="2"/>
      <scheme val="minor"/>
    </font>
    <font>
      <b/>
      <sz val="11"/>
      <color theme="6" tint="-0.249977111117893"/>
      <name val="Arial"/>
      <family val="2"/>
      <scheme val="minor"/>
    </font>
    <font>
      <i/>
      <sz val="11"/>
      <color theme="0"/>
      <name val="Arial"/>
      <family val="2"/>
      <scheme val="minor"/>
    </font>
    <font>
      <sz val="12"/>
      <color theme="1" tint="0.34998626667073579"/>
      <name val="Arial"/>
      <family val="2"/>
      <scheme val="minor"/>
    </font>
    <font>
      <b/>
      <sz val="12"/>
      <color theme="1" tint="0.34998626667073579"/>
      <name val="Arial"/>
      <family val="2"/>
      <scheme val="minor"/>
    </font>
    <font>
      <i/>
      <sz val="12"/>
      <color theme="1" tint="0.34998626667073579"/>
      <name val="Arial"/>
      <family val="2"/>
      <scheme val="minor"/>
    </font>
    <font>
      <sz val="8"/>
      <color theme="0"/>
      <name val="Arial"/>
      <family val="2"/>
      <scheme val="minor"/>
    </font>
    <font>
      <sz val="10"/>
      <color theme="1"/>
      <name val="Arial"/>
      <family val="2"/>
      <scheme val="minor"/>
    </font>
    <font>
      <b/>
      <sz val="11"/>
      <color theme="0"/>
      <name val="Arial"/>
      <family val="2"/>
      <scheme val="minor"/>
    </font>
    <font>
      <sz val="18"/>
      <color theme="1"/>
      <name val="Arial"/>
      <family val="2"/>
      <scheme val="minor"/>
    </font>
    <font>
      <sz val="14"/>
      <color theme="1"/>
      <name val="Arial"/>
      <family val="2"/>
      <scheme val="minor"/>
    </font>
  </fonts>
  <fills count="11">
    <fill>
      <patternFill patternType="none"/>
    </fill>
    <fill>
      <patternFill patternType="gray125"/>
    </fill>
    <fill>
      <patternFill patternType="solid">
        <fgColor theme="4" tint="0.39997558519241921"/>
        <bgColor indexed="65"/>
      </patternFill>
    </fill>
    <fill>
      <patternFill patternType="solid">
        <fgColor theme="4" tint="-0.249977111117893"/>
        <bgColor indexed="64"/>
      </patternFill>
    </fill>
    <fill>
      <patternFill patternType="solid">
        <fgColor theme="4" tint="-0.24994659260841701"/>
        <bgColor indexed="64"/>
      </patternFill>
    </fill>
    <fill>
      <patternFill patternType="solid">
        <fgColor theme="4"/>
        <bgColor indexed="64"/>
      </patternFill>
    </fill>
    <fill>
      <patternFill patternType="solid">
        <fgColor theme="0" tint="-4.9989318521683403E-2"/>
        <bgColor indexed="64"/>
      </patternFill>
    </fill>
    <fill>
      <patternFill patternType="solid">
        <fgColor theme="7"/>
        <bgColor indexed="64"/>
      </patternFill>
    </fill>
    <fill>
      <patternFill patternType="solid">
        <fgColor theme="6" tint="-0.499984740745262"/>
        <bgColor indexed="64"/>
      </patternFill>
    </fill>
    <fill>
      <patternFill patternType="solid">
        <fgColor theme="5"/>
        <bgColor indexed="64"/>
      </patternFill>
    </fill>
    <fill>
      <patternFill patternType="solid">
        <fgColor theme="0" tint="-0.14999847407452621"/>
        <bgColor indexed="64"/>
      </patternFill>
    </fill>
  </fills>
  <borders count="10">
    <border>
      <left/>
      <right/>
      <top/>
      <bottom/>
      <diagonal/>
    </border>
    <border>
      <left/>
      <right/>
      <top/>
      <bottom style="thin">
        <color theme="4"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6" tint="-0.499984740745262"/>
      </left>
      <right/>
      <top style="thin">
        <color theme="6" tint="-0.499984740745262"/>
      </top>
      <bottom style="thin">
        <color theme="0" tint="-0.24994659260841701"/>
      </bottom>
      <diagonal/>
    </border>
    <border>
      <left style="thin">
        <color theme="4"/>
      </left>
      <right style="thin">
        <color theme="4"/>
      </right>
      <top style="thin">
        <color theme="4"/>
      </top>
      <bottom style="thin">
        <color theme="4"/>
      </bottom>
      <diagonal/>
    </border>
    <border>
      <left style="thin">
        <color indexed="64"/>
      </left>
      <right/>
      <top style="thin">
        <color indexed="64"/>
      </top>
      <bottom/>
      <diagonal/>
    </border>
    <border>
      <left/>
      <right style="thin">
        <color theme="0" tint="-0.24994659260841701"/>
      </right>
      <top style="thin">
        <color theme="0" tint="-0.24994659260841701"/>
      </top>
      <bottom style="thin">
        <color theme="0" tint="-0.24994659260841701"/>
      </bottom>
      <diagonal/>
    </border>
    <border>
      <left style="thin">
        <color theme="6" tint="-0.499984740745262"/>
      </left>
      <right style="thin">
        <color theme="6" tint="-0.499984740745262"/>
      </right>
      <top style="thin">
        <color theme="6" tint="-0.499984740745262"/>
      </top>
      <bottom style="thin">
        <color theme="6" tint="-0.499984740745262"/>
      </bottom>
      <diagonal/>
    </border>
    <border>
      <left/>
      <right/>
      <top style="thin">
        <color theme="4" tint="-0.24994659260841701"/>
      </top>
      <bottom/>
      <diagonal/>
    </border>
    <border>
      <left style="thin">
        <color theme="6" tint="-0.499984740745262"/>
      </left>
      <right/>
      <top style="thin">
        <color theme="6" tint="-0.499984740745262"/>
      </top>
      <bottom/>
      <diagonal/>
    </border>
  </borders>
  <cellStyleXfs count="12">
    <xf numFmtId="0" fontId="0" fillId="0" borderId="0"/>
    <xf numFmtId="0" fontId="8" fillId="0" borderId="1" applyNumberFormat="0" applyFill="0" applyAlignment="0" applyProtection="0"/>
    <xf numFmtId="0" fontId="1" fillId="2" borderId="0" applyNumberFormat="0" applyBorder="0" applyAlignment="0" applyProtection="0"/>
    <xf numFmtId="0" fontId="4" fillId="0" borderId="0" applyNumberFormat="0" applyFill="0" applyBorder="0" applyAlignment="0" applyProtection="0"/>
    <xf numFmtId="0" fontId="5" fillId="3" borderId="0">
      <alignment horizontal="left" vertical="center" indent="1"/>
    </xf>
    <xf numFmtId="0" fontId="7" fillId="4" borderId="0">
      <alignment vertical="center"/>
    </xf>
    <xf numFmtId="0" fontId="10" fillId="6" borderId="0">
      <alignment horizontal="center" vertical="center" shrinkToFit="1"/>
    </xf>
    <xf numFmtId="0" fontId="11" fillId="0" borderId="0" applyNumberFormat="0" applyFill="0" applyAlignment="0" applyProtection="0"/>
    <xf numFmtId="0" fontId="12" fillId="7" borderId="0">
      <alignment horizontal="center" vertical="center" shrinkToFit="1"/>
    </xf>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3">
    <xf numFmtId="0" fontId="0" fillId="0" borderId="0" xfId="0"/>
    <xf numFmtId="0" fontId="5" fillId="3" borderId="0" xfId="4">
      <alignment horizontal="left" vertical="center" indent="1"/>
    </xf>
    <xf numFmtId="0" fontId="5" fillId="3" borderId="0" xfId="4" applyAlignment="1">
      <alignment horizontal="left" vertical="center"/>
    </xf>
    <xf numFmtId="0" fontId="4" fillId="0" borderId="0" xfId="3"/>
    <xf numFmtId="0" fontId="6" fillId="0" borderId="0" xfId="0" applyFont="1" applyAlignment="1">
      <alignment horizontal="right"/>
    </xf>
    <xf numFmtId="0" fontId="0" fillId="0" borderId="0" xfId="0" applyAlignment="1">
      <alignment horizontal="left" vertical="top" wrapText="1"/>
    </xf>
    <xf numFmtId="0" fontId="7" fillId="4" borderId="0" xfId="5">
      <alignment vertical="center"/>
    </xf>
    <xf numFmtId="0" fontId="0" fillId="0" borderId="0" xfId="0" applyAlignment="1">
      <alignment vertical="center"/>
    </xf>
    <xf numFmtId="0" fontId="0" fillId="0" borderId="0" xfId="0" applyAlignment="1">
      <alignment horizontal="left" vertical="center" wrapText="1"/>
    </xf>
    <xf numFmtId="0" fontId="8" fillId="0" borderId="1" xfId="1" applyAlignment="1">
      <alignment vertical="center"/>
    </xf>
    <xf numFmtId="0" fontId="10" fillId="6" borderId="0" xfId="6">
      <alignment horizontal="center" vertical="center" shrinkToFit="1"/>
    </xf>
    <xf numFmtId="0" fontId="4" fillId="0" borderId="0" xfId="3" applyAlignment="1">
      <alignment horizontal="left" vertical="center" indent="1"/>
    </xf>
    <xf numFmtId="0" fontId="3" fillId="8" borderId="3" xfId="2" applyFont="1" applyFill="1" applyBorder="1" applyAlignment="1">
      <alignment horizontal="center" vertical="center"/>
    </xf>
    <xf numFmtId="0" fontId="0" fillId="0" borderId="2" xfId="9" quotePrefix="1" applyNumberFormat="1" applyFont="1" applyFill="1" applyBorder="1" applyAlignment="1">
      <alignment horizontal="center" vertical="center"/>
    </xf>
    <xf numFmtId="0" fontId="0" fillId="0" borderId="0" xfId="0" applyAlignment="1">
      <alignment horizontal="right"/>
    </xf>
    <xf numFmtId="0" fontId="0" fillId="0" borderId="0" xfId="0" quotePrefix="1" applyAlignment="1">
      <alignment horizontal="right"/>
    </xf>
    <xf numFmtId="14" fontId="0" fillId="0" borderId="2" xfId="9" quotePrefix="1" applyNumberFormat="1" applyFont="1" applyFill="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quotePrefix="1" applyAlignment="1">
      <alignment vertical="center"/>
    </xf>
    <xf numFmtId="0" fontId="3" fillId="5" borderId="0" xfId="2" applyFont="1" applyFill="1" applyBorder="1" applyAlignment="1">
      <alignment horizontal="center" vertical="center"/>
    </xf>
    <xf numFmtId="0" fontId="13" fillId="0" borderId="1" xfId="1" applyFont="1" applyAlignment="1">
      <alignment vertical="center"/>
    </xf>
    <xf numFmtId="0" fontId="15" fillId="0" borderId="1" xfId="1" quotePrefix="1" applyFont="1" applyAlignment="1">
      <alignment vertical="center"/>
    </xf>
    <xf numFmtId="0" fontId="0" fillId="0" borderId="0" xfId="0" applyAlignment="1">
      <alignment horizontal="center" vertical="center"/>
    </xf>
    <xf numFmtId="14" fontId="0" fillId="0" borderId="0" xfId="0" applyNumberFormat="1" applyAlignment="1">
      <alignment vertical="center"/>
    </xf>
    <xf numFmtId="0" fontId="3" fillId="5" borderId="4" xfId="2" applyFont="1" applyFill="1" applyBorder="1" applyAlignment="1">
      <alignment horizontal="center" vertical="center"/>
    </xf>
    <xf numFmtId="0" fontId="0" fillId="0" borderId="2" xfId="0" applyBorder="1" applyAlignment="1">
      <alignment vertical="center"/>
    </xf>
    <xf numFmtId="14" fontId="0" fillId="0" borderId="2" xfId="0" applyNumberFormat="1" applyBorder="1" applyAlignment="1">
      <alignment vertical="center"/>
    </xf>
    <xf numFmtId="14" fontId="0" fillId="0" borderId="2" xfId="10" quotePrefix="1" applyNumberFormat="1" applyFont="1" applyFill="1" applyBorder="1" applyAlignment="1">
      <alignment horizontal="center" vertical="center"/>
    </xf>
    <xf numFmtId="0" fontId="0" fillId="6" borderId="5" xfId="0" applyFill="1" applyBorder="1" applyAlignment="1">
      <alignment vertical="center"/>
    </xf>
    <xf numFmtId="0" fontId="3" fillId="8" borderId="0" xfId="2" applyFont="1" applyFill="1" applyBorder="1" applyAlignment="1">
      <alignment horizontal="center" vertical="center"/>
    </xf>
    <xf numFmtId="0" fontId="0" fillId="0" borderId="0" xfId="0" applyAlignment="1">
      <alignment horizontal="left" vertical="center"/>
    </xf>
    <xf numFmtId="0" fontId="9" fillId="0" borderId="0" xfId="0" applyFont="1" applyAlignment="1">
      <alignment vertical="center"/>
    </xf>
    <xf numFmtId="0" fontId="0" fillId="0" borderId="0" xfId="0" applyAlignment="1">
      <alignment horizontal="center"/>
    </xf>
    <xf numFmtId="14" fontId="0" fillId="0" borderId="0" xfId="0" applyNumberFormat="1" applyAlignment="1">
      <alignment horizontal="right" vertical="center"/>
    </xf>
    <xf numFmtId="0" fontId="19" fillId="0" borderId="0" xfId="0" applyFont="1" applyAlignment="1">
      <alignment vertical="center"/>
    </xf>
    <xf numFmtId="18" fontId="0" fillId="0" borderId="2" xfId="9" quotePrefix="1" applyNumberFormat="1" applyFont="1" applyFill="1" applyBorder="1" applyAlignment="1">
      <alignment horizontal="center" vertical="center"/>
    </xf>
    <xf numFmtId="164" fontId="0" fillId="0" borderId="0" xfId="0" applyNumberFormat="1" applyAlignment="1">
      <alignment horizontal="righ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16" fontId="0" fillId="0" borderId="2" xfId="0" quotePrefix="1" applyNumberFormat="1" applyBorder="1" applyAlignment="1">
      <alignment horizontal="center" vertical="center"/>
    </xf>
    <xf numFmtId="0" fontId="0" fillId="0" borderId="0" xfId="0" quotePrefix="1"/>
    <xf numFmtId="0" fontId="0" fillId="0" borderId="0" xfId="0" applyAlignment="1">
      <alignment horizontal="right" vertical="center"/>
    </xf>
    <xf numFmtId="0" fontId="20" fillId="0" borderId="0" xfId="0" applyFont="1" applyAlignment="1">
      <alignment vertical="center"/>
    </xf>
    <xf numFmtId="0" fontId="7" fillId="4" borderId="0" xfId="5" applyAlignment="1">
      <alignment horizontal="center" vertical="center"/>
    </xf>
    <xf numFmtId="0" fontId="0" fillId="0" borderId="6" xfId="9" quotePrefix="1" applyNumberFormat="1" applyFont="1" applyFill="1" applyBorder="1" applyAlignment="1">
      <alignment horizontal="center" vertical="center"/>
    </xf>
    <xf numFmtId="0" fontId="3" fillId="8" borderId="7" xfId="2"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top" wrapText="1"/>
    </xf>
    <xf numFmtId="0" fontId="0" fillId="0" borderId="0" xfId="0" applyAlignment="1">
      <alignment vertical="top"/>
    </xf>
    <xf numFmtId="0" fontId="0" fillId="6" borderId="0" xfId="9" quotePrefix="1" applyNumberFormat="1" applyFont="1" applyFill="1" applyBorder="1" applyAlignment="1">
      <alignment horizontal="left" vertical="center"/>
    </xf>
    <xf numFmtId="164" fontId="0" fillId="6" borderId="0" xfId="9" quotePrefix="1" applyNumberFormat="1" applyFont="1" applyFill="1" applyBorder="1" applyAlignment="1">
      <alignment horizontal="center" vertical="center"/>
    </xf>
    <xf numFmtId="0" fontId="0" fillId="6" borderId="0" xfId="9" quotePrefix="1" applyNumberFormat="1" applyFont="1" applyFill="1" applyBorder="1" applyAlignment="1">
      <alignment horizontal="center" vertical="center"/>
    </xf>
    <xf numFmtId="0" fontId="0" fillId="6" borderId="0" xfId="0" applyFill="1" applyAlignment="1">
      <alignment vertical="center"/>
    </xf>
    <xf numFmtId="14" fontId="0" fillId="6" borderId="0" xfId="9" quotePrefix="1" applyNumberFormat="1" applyFont="1" applyFill="1" applyBorder="1" applyAlignment="1">
      <alignment horizontal="center" vertical="center"/>
    </xf>
    <xf numFmtId="0" fontId="3" fillId="9" borderId="0" xfId="2" applyFont="1" applyFill="1" applyBorder="1" applyAlignment="1">
      <alignment horizontal="center" vertical="center"/>
    </xf>
    <xf numFmtId="0" fontId="18" fillId="5" borderId="0" xfId="2" applyFont="1" applyFill="1" applyBorder="1" applyAlignment="1">
      <alignment horizontal="left" vertical="center"/>
    </xf>
    <xf numFmtId="0" fontId="3" fillId="5" borderId="0" xfId="2" quotePrefix="1" applyFont="1" applyFill="1" applyBorder="1" applyAlignment="1">
      <alignment horizontal="left" vertical="center"/>
    </xf>
    <xf numFmtId="0" fontId="3" fillId="5" borderId="0" xfId="2" applyFont="1" applyFill="1" applyBorder="1" applyAlignment="1">
      <alignment horizontal="left" vertical="center"/>
    </xf>
    <xf numFmtId="0" fontId="0" fillId="0" borderId="0" xfId="11" applyNumberFormat="1" applyFont="1"/>
    <xf numFmtId="0" fontId="0" fillId="0" borderId="0" xfId="11" applyNumberFormat="1" applyFont="1" applyAlignment="1">
      <alignment horizontal="center"/>
    </xf>
    <xf numFmtId="0" fontId="25" fillId="0" borderId="8" xfId="1" quotePrefix="1" applyFont="1" applyBorder="1" applyAlignment="1">
      <alignment vertical="center"/>
    </xf>
    <xf numFmtId="0" fontId="3" fillId="5" borderId="0" xfId="2" applyFont="1" applyFill="1" applyBorder="1" applyAlignment="1">
      <alignment horizontal="right" vertical="center"/>
    </xf>
    <xf numFmtId="0" fontId="0" fillId="6" borderId="0" xfId="0" applyFill="1" applyAlignment="1">
      <alignment horizontal="center" vertical="center"/>
    </xf>
    <xf numFmtId="14" fontId="0" fillId="0" borderId="0" xfId="0" applyNumberFormat="1" applyAlignment="1">
      <alignment horizontal="center"/>
    </xf>
    <xf numFmtId="0" fontId="28" fillId="5" borderId="0" xfId="2" applyFont="1" applyFill="1" applyBorder="1" applyAlignment="1">
      <alignment horizontal="center" vertical="center"/>
    </xf>
    <xf numFmtId="0" fontId="3" fillId="5" borderId="4" xfId="2" applyFont="1" applyFill="1" applyBorder="1" applyAlignment="1">
      <alignment horizontal="left" vertical="center"/>
    </xf>
    <xf numFmtId="0" fontId="25" fillId="0" borderId="0" xfId="1" quotePrefix="1" applyFont="1" applyBorder="1" applyAlignment="1">
      <alignment vertical="center"/>
    </xf>
    <xf numFmtId="0" fontId="0" fillId="10" borderId="0" xfId="9" quotePrefix="1" applyNumberFormat="1" applyFont="1" applyFill="1" applyBorder="1" applyAlignment="1">
      <alignment vertical="center"/>
    </xf>
    <xf numFmtId="0" fontId="0" fillId="10" borderId="0" xfId="0" applyFill="1" applyAlignment="1">
      <alignment vertical="center"/>
    </xf>
    <xf numFmtId="0" fontId="0" fillId="10" borderId="0" xfId="9" quotePrefix="1" applyNumberFormat="1" applyFont="1" applyFill="1" applyBorder="1" applyAlignment="1">
      <alignment horizontal="left" vertical="center"/>
    </xf>
    <xf numFmtId="0" fontId="0" fillId="10" borderId="0" xfId="0" applyFill="1" applyAlignment="1">
      <alignment horizontal="left" vertical="center"/>
    </xf>
    <xf numFmtId="0" fontId="29" fillId="0" borderId="0" xfId="0" applyFont="1" applyAlignment="1">
      <alignment horizontal="left" vertical="center"/>
    </xf>
    <xf numFmtId="0" fontId="0" fillId="0" borderId="0" xfId="0" applyAlignment="1">
      <alignment horizontal="left" vertical="top" wrapText="1"/>
    </xf>
    <xf numFmtId="0" fontId="31" fillId="0" borderId="0" xfId="0" applyFont="1" applyAlignment="1">
      <alignment horizontal="center" vertical="center"/>
    </xf>
    <xf numFmtId="0" fontId="32" fillId="0" borderId="0" xfId="0" applyFont="1" applyAlignment="1">
      <alignment horizontal="center" vertical="center"/>
    </xf>
    <xf numFmtId="0" fontId="3" fillId="8" borderId="9" xfId="2" applyFont="1" applyFill="1" applyBorder="1" applyAlignment="1">
      <alignment horizontal="center" vertical="center"/>
    </xf>
    <xf numFmtId="0" fontId="31" fillId="0" borderId="2" xfId="0" applyFont="1" applyBorder="1" applyAlignment="1">
      <alignment horizontal="center" vertical="center"/>
    </xf>
    <xf numFmtId="44" fontId="0" fillId="0" borderId="2" xfId="9" applyFont="1" applyBorder="1" applyAlignment="1">
      <alignment vertical="center"/>
    </xf>
    <xf numFmtId="15" fontId="0" fillId="0" borderId="2" xfId="0" applyNumberFormat="1" applyBorder="1" applyAlignment="1">
      <alignment horizontal="center" vertical="center"/>
    </xf>
    <xf numFmtId="0" fontId="30" fillId="5" borderId="4" xfId="2" applyFont="1" applyFill="1" applyBorder="1" applyAlignment="1">
      <alignment horizontal="left" vertical="center"/>
    </xf>
    <xf numFmtId="44" fontId="0" fillId="0" borderId="0" xfId="9" applyFont="1" applyAlignment="1">
      <alignment vertical="center"/>
    </xf>
    <xf numFmtId="44" fontId="2" fillId="0" borderId="0" xfId="9" applyFont="1" applyAlignment="1">
      <alignment vertical="center"/>
    </xf>
  </cellXfs>
  <cellStyles count="12">
    <cellStyle name="60% - Accent1" xfId="2" builtinId="32"/>
    <cellStyle name="Comma" xfId="11" builtinId="3"/>
    <cellStyle name="Currency" xfId="9" builtinId="4"/>
    <cellStyle name="Heading 2" xfId="1" builtinId="17" customBuiltin="1"/>
    <cellStyle name="Heading 3" xfId="7" builtinId="18" customBuiltin="1"/>
    <cellStyle name="Hyperlink" xfId="3" builtinId="8"/>
    <cellStyle name="Normal" xfId="0" builtinId="0"/>
    <cellStyle name="Percent" xfId="10" builtinId="5"/>
    <cellStyle name="v42_caution_note" xfId="8" xr:uid="{00000000-0005-0000-0000-000008000000}"/>
    <cellStyle name="v42_H_Practice" xfId="5" xr:uid="{00000000-0005-0000-0000-000009000000}"/>
    <cellStyle name="v42_refnote" xfId="6" xr:uid="{00000000-0005-0000-0000-00000B000000}"/>
    <cellStyle name="v42_Title" xfId="4" xr:uid="{00000000-0005-0000-0000-00000C000000}"/>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theme" Target="theme/theme1.xml"/><Relationship Id="rId7"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alcChain" Target="calcChain.xml"/><Relationship Id="rId4" Type="http://schemas.openxmlformats.org/officeDocument/2006/relationships/styles" Target="styles.xml"/><Relationship Id="rId9" Type="http://schemas.microsoft.com/office/2017/06/relationships/rdRichValueTypes" Target="richData/rdRichValueTyp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Example: Chart</a:t>
            </a:r>
            <a:r>
              <a:rPr lang="en-US" baseline="0"/>
              <a:t> Linked to a Dynamic Range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X</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Sheet2!x_array</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Sheet2!y_array</c:f>
              <c:numCache>
                <c:formatCode>General</c:formatCode>
                <c:ptCount val="15"/>
                <c:pt idx="0">
                  <c:v>1</c:v>
                </c:pt>
                <c:pt idx="1">
                  <c:v>4</c:v>
                </c:pt>
                <c:pt idx="2">
                  <c:v>9</c:v>
                </c:pt>
                <c:pt idx="3">
                  <c:v>16</c:v>
                </c:pt>
                <c:pt idx="4">
                  <c:v>25</c:v>
                </c:pt>
                <c:pt idx="5">
                  <c:v>36</c:v>
                </c:pt>
                <c:pt idx="6">
                  <c:v>49</c:v>
                </c:pt>
                <c:pt idx="7">
                  <c:v>64</c:v>
                </c:pt>
                <c:pt idx="8">
                  <c:v>81</c:v>
                </c:pt>
                <c:pt idx="9">
                  <c:v>100</c:v>
                </c:pt>
                <c:pt idx="10">
                  <c:v>121</c:v>
                </c:pt>
                <c:pt idx="11">
                  <c:v>144</c:v>
                </c:pt>
                <c:pt idx="12">
                  <c:v>169</c:v>
                </c:pt>
                <c:pt idx="13">
                  <c:v>196</c:v>
                </c:pt>
                <c:pt idx="14">
                  <c:v>225</c:v>
                </c:pt>
              </c:numCache>
            </c:numRef>
          </c:yVal>
          <c:smooth val="0"/>
          <c:extLst>
            <c:ext xmlns:c16="http://schemas.microsoft.com/office/drawing/2014/chart" uri="{C3380CC4-5D6E-409C-BE32-E72D297353CC}">
              <c16:uniqueId val="{00000000-A06F-4DA0-9037-D0425719EA29}"/>
            </c:ext>
          </c:extLst>
        </c:ser>
        <c:dLbls>
          <c:showLegendKey val="0"/>
          <c:showVal val="0"/>
          <c:showCatName val="0"/>
          <c:showSerName val="0"/>
          <c:showPercent val="0"/>
          <c:showBubbleSize val="0"/>
        </c:dLbls>
        <c:axId val="2069187664"/>
        <c:axId val="2075836544"/>
      </c:scatterChart>
      <c:valAx>
        <c:axId val="20691876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836544"/>
        <c:crosses val="autoZero"/>
        <c:crossBetween val="midCat"/>
      </c:valAx>
      <c:valAx>
        <c:axId val="2075836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9187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114300</xdr:rowOff>
    </xdr:from>
    <xdr:to>
      <xdr:col>1</xdr:col>
      <xdr:colOff>419100</xdr:colOff>
      <xdr:row>9</xdr:row>
      <xdr:rowOff>114301</xdr:rowOff>
    </xdr:to>
    <xdr:pic>
      <xdr:nvPicPr>
        <xdr:cNvPr id="3" name="Picture 2">
          <a:extLst>
            <a:ext uri="{FF2B5EF4-FFF2-40B4-BE49-F238E27FC236}">
              <a16:creationId xmlns:a16="http://schemas.microsoft.com/office/drawing/2014/main" id="{5117491E-1971-49EA-B4CB-2F8CD008E1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1950" y="2181225"/>
          <a:ext cx="419100" cy="495300"/>
        </a:xfrm>
        <a:prstGeom prst="rect">
          <a:avLst/>
        </a:prstGeom>
        <a:solidFill>
          <a:schemeClr val="bg1"/>
        </a:solidFill>
        <a:ln w="28575">
          <a:solidFill>
            <a:schemeClr val="bg1"/>
          </a:solidFill>
        </a:ln>
      </xdr:spPr>
    </xdr:pic>
    <xdr:clientData/>
  </xdr:twoCellAnchor>
  <xdr:twoCellAnchor editAs="oneCell">
    <xdr:from>
      <xdr:col>1</xdr:col>
      <xdr:colOff>0</xdr:colOff>
      <xdr:row>396</xdr:row>
      <xdr:rowOff>104775</xdr:rowOff>
    </xdr:from>
    <xdr:to>
      <xdr:col>1</xdr:col>
      <xdr:colOff>440055</xdr:colOff>
      <xdr:row>398</xdr:row>
      <xdr:rowOff>129063</xdr:rowOff>
    </xdr:to>
    <xdr:pic>
      <xdr:nvPicPr>
        <xdr:cNvPr id="4" name="Picture 3">
          <a:extLst>
            <a:ext uri="{FF2B5EF4-FFF2-40B4-BE49-F238E27FC236}">
              <a16:creationId xmlns:a16="http://schemas.microsoft.com/office/drawing/2014/main" id="{DE7EF345-B6E7-424F-994C-8C2373261D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1950" y="11620500"/>
          <a:ext cx="440055" cy="519588"/>
        </a:xfrm>
        <a:prstGeom prst="rect">
          <a:avLst/>
        </a:prstGeom>
        <a:solidFill>
          <a:schemeClr val="bg1"/>
        </a:solidFill>
        <a:ln w="28575">
          <a:solidFill>
            <a:schemeClr val="bg1"/>
          </a:solidFill>
        </a:ln>
      </xdr:spPr>
    </xdr:pic>
    <xdr:clientData/>
  </xdr:twoCellAnchor>
  <xdr:twoCellAnchor editAs="oneCell">
    <xdr:from>
      <xdr:col>7</xdr:col>
      <xdr:colOff>695325</xdr:colOff>
      <xdr:row>0</xdr:row>
      <xdr:rowOff>0</xdr:rowOff>
    </xdr:from>
    <xdr:to>
      <xdr:col>9</xdr:col>
      <xdr:colOff>786243</xdr:colOff>
      <xdr:row>0</xdr:row>
      <xdr:rowOff>433388</xdr:rowOff>
    </xdr:to>
    <xdr:pic>
      <xdr:nvPicPr>
        <xdr:cNvPr id="6" name="Picture 5">
          <a:extLst>
            <a:ext uri="{FF2B5EF4-FFF2-40B4-BE49-F238E27FC236}">
              <a16:creationId xmlns:a16="http://schemas.microsoft.com/office/drawing/2014/main" id="{132BA93A-32B7-4542-B96B-0324F9616E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953125" y="0"/>
          <a:ext cx="1729218" cy="433388"/>
        </a:xfrm>
        <a:prstGeom prst="rect">
          <a:avLst/>
        </a:prstGeom>
      </xdr:spPr>
    </xdr:pic>
    <xdr:clientData/>
  </xdr:twoCellAnchor>
  <xdr:twoCellAnchor editAs="oneCell">
    <xdr:from>
      <xdr:col>6</xdr:col>
      <xdr:colOff>0</xdr:colOff>
      <xdr:row>50</xdr:row>
      <xdr:rowOff>0</xdr:rowOff>
    </xdr:from>
    <xdr:to>
      <xdr:col>8</xdr:col>
      <xdr:colOff>447414</xdr:colOff>
      <xdr:row>54</xdr:row>
      <xdr:rowOff>180838</xdr:rowOff>
    </xdr:to>
    <xdr:pic>
      <xdr:nvPicPr>
        <xdr:cNvPr id="5" name="Picture 4">
          <a:extLst>
            <a:ext uri="{FF2B5EF4-FFF2-40B4-BE49-F238E27FC236}">
              <a16:creationId xmlns:a16="http://schemas.microsoft.com/office/drawing/2014/main" id="{A432BF4D-64B7-D80A-87E0-ACF62251357E}"/>
            </a:ext>
          </a:extLst>
        </xdr:cNvPr>
        <xdr:cNvPicPr>
          <a:picLocks noChangeAspect="1"/>
        </xdr:cNvPicPr>
      </xdr:nvPicPr>
      <xdr:blipFill>
        <a:blip xmlns:r="http://schemas.openxmlformats.org/officeDocument/2006/relationships" r:embed="rId4"/>
        <a:stretch>
          <a:fillRect/>
        </a:stretch>
      </xdr:blipFill>
      <xdr:spPr>
        <a:xfrm>
          <a:off x="4438650" y="8963025"/>
          <a:ext cx="2085714" cy="1095238"/>
        </a:xfrm>
        <a:prstGeom prst="rect">
          <a:avLst/>
        </a:prstGeom>
        <a:effectLst>
          <a:outerShdw blurRad="63500" sx="102000" sy="102000" algn="ctr" rotWithShape="0">
            <a:prstClr val="black">
              <a:alpha val="40000"/>
            </a:prstClr>
          </a:outerShdw>
        </a:effectLst>
      </xdr:spPr>
    </xdr:pic>
    <xdr:clientData/>
  </xdr:twoCellAnchor>
  <xdr:twoCellAnchor editAs="oneCell">
    <xdr:from>
      <xdr:col>8</xdr:col>
      <xdr:colOff>733425</xdr:colOff>
      <xdr:row>49</xdr:row>
      <xdr:rowOff>219075</xdr:rowOff>
    </xdr:from>
    <xdr:to>
      <xdr:col>11</xdr:col>
      <xdr:colOff>361689</xdr:colOff>
      <xdr:row>56</xdr:row>
      <xdr:rowOff>18875</xdr:rowOff>
    </xdr:to>
    <xdr:pic>
      <xdr:nvPicPr>
        <xdr:cNvPr id="7" name="Picture 6">
          <a:extLst>
            <a:ext uri="{FF2B5EF4-FFF2-40B4-BE49-F238E27FC236}">
              <a16:creationId xmlns:a16="http://schemas.microsoft.com/office/drawing/2014/main" id="{C458283C-2557-970A-CDEB-22F582916E6A}"/>
            </a:ext>
          </a:extLst>
        </xdr:cNvPr>
        <xdr:cNvPicPr>
          <a:picLocks noChangeAspect="1"/>
        </xdr:cNvPicPr>
      </xdr:nvPicPr>
      <xdr:blipFill>
        <a:blip xmlns:r="http://schemas.openxmlformats.org/officeDocument/2006/relationships" r:embed="rId5"/>
        <a:stretch>
          <a:fillRect/>
        </a:stretch>
      </xdr:blipFill>
      <xdr:spPr>
        <a:xfrm>
          <a:off x="6810375" y="8953500"/>
          <a:ext cx="2085714" cy="1400000"/>
        </a:xfrm>
        <a:prstGeom prst="rect">
          <a:avLst/>
        </a:prstGeom>
        <a:effectLst>
          <a:outerShdw blurRad="63500" sx="102000" sy="102000" algn="ctr" rotWithShape="0">
            <a:prstClr val="black">
              <a:alpha val="40000"/>
            </a:prstClr>
          </a:outerShdw>
        </a:effectLst>
      </xdr:spPr>
    </xdr:pic>
    <xdr:clientData/>
  </xdr:twoCellAnchor>
  <xdr:twoCellAnchor editAs="oneCell">
    <xdr:from>
      <xdr:col>6</xdr:col>
      <xdr:colOff>0</xdr:colOff>
      <xdr:row>20</xdr:row>
      <xdr:rowOff>0</xdr:rowOff>
    </xdr:from>
    <xdr:to>
      <xdr:col>8</xdr:col>
      <xdr:colOff>495033</xdr:colOff>
      <xdr:row>25</xdr:row>
      <xdr:rowOff>190333</xdr:rowOff>
    </xdr:to>
    <xdr:pic>
      <xdr:nvPicPr>
        <xdr:cNvPr id="8" name="Picture 7">
          <a:extLst>
            <a:ext uri="{FF2B5EF4-FFF2-40B4-BE49-F238E27FC236}">
              <a16:creationId xmlns:a16="http://schemas.microsoft.com/office/drawing/2014/main" id="{EE2DE036-D498-B586-D0BE-59581F515617}"/>
            </a:ext>
          </a:extLst>
        </xdr:cNvPr>
        <xdr:cNvPicPr>
          <a:picLocks noChangeAspect="1"/>
        </xdr:cNvPicPr>
      </xdr:nvPicPr>
      <xdr:blipFill>
        <a:blip xmlns:r="http://schemas.openxmlformats.org/officeDocument/2006/relationships" r:embed="rId6"/>
        <a:stretch>
          <a:fillRect/>
        </a:stretch>
      </xdr:blipFill>
      <xdr:spPr>
        <a:xfrm>
          <a:off x="4438650" y="4848225"/>
          <a:ext cx="2133333" cy="1333333"/>
        </a:xfrm>
        <a:prstGeom prst="rect">
          <a:avLst/>
        </a:prstGeom>
        <a:effectLst>
          <a:outerShdw blurRad="63500" sx="102000" sy="102000" algn="ctr" rotWithShape="0">
            <a:prstClr val="black">
              <a:alpha val="40000"/>
            </a:prstClr>
          </a:outerShdw>
        </a:effectLst>
      </xdr:spPr>
    </xdr:pic>
    <xdr:clientData/>
  </xdr:twoCellAnchor>
  <xdr:twoCellAnchor editAs="oneCell">
    <xdr:from>
      <xdr:col>6</xdr:col>
      <xdr:colOff>19252</xdr:colOff>
      <xdr:row>30</xdr:row>
      <xdr:rowOff>0</xdr:rowOff>
    </xdr:from>
    <xdr:to>
      <xdr:col>8</xdr:col>
      <xdr:colOff>0</xdr:colOff>
      <xdr:row>35</xdr:row>
      <xdr:rowOff>190333</xdr:rowOff>
    </xdr:to>
    <xdr:pic>
      <xdr:nvPicPr>
        <xdr:cNvPr id="9" name="Picture 8">
          <a:extLst>
            <a:ext uri="{FF2B5EF4-FFF2-40B4-BE49-F238E27FC236}">
              <a16:creationId xmlns:a16="http://schemas.microsoft.com/office/drawing/2014/main" id="{B3B3F8E8-D9D8-811E-ADEC-186A45BB04C1}"/>
            </a:ext>
          </a:extLst>
        </xdr:cNvPr>
        <xdr:cNvPicPr>
          <a:picLocks noChangeAspect="1"/>
        </xdr:cNvPicPr>
      </xdr:nvPicPr>
      <xdr:blipFill>
        <a:blip xmlns:r="http://schemas.openxmlformats.org/officeDocument/2006/relationships" r:embed="rId7"/>
        <a:stretch>
          <a:fillRect/>
        </a:stretch>
      </xdr:blipFill>
      <xdr:spPr>
        <a:xfrm>
          <a:off x="4457902" y="7134225"/>
          <a:ext cx="1619048" cy="1333333"/>
        </a:xfrm>
        <a:prstGeom prst="rect">
          <a:avLst/>
        </a:prstGeom>
        <a:effectLst>
          <a:outerShdw blurRad="63500" sx="102000" sy="102000" algn="ctr" rotWithShape="0">
            <a:prstClr val="black">
              <a:alpha val="40000"/>
            </a:prstClr>
          </a:outerShdw>
        </a:effectLst>
      </xdr:spPr>
    </xdr:pic>
    <xdr:clientData/>
  </xdr:twoCellAnchor>
  <xdr:twoCellAnchor>
    <xdr:from>
      <xdr:col>3</xdr:col>
      <xdr:colOff>333375</xdr:colOff>
      <xdr:row>156</xdr:row>
      <xdr:rowOff>209550</xdr:rowOff>
    </xdr:from>
    <xdr:to>
      <xdr:col>5</xdr:col>
      <xdr:colOff>257175</xdr:colOff>
      <xdr:row>156</xdr:row>
      <xdr:rowOff>209550</xdr:rowOff>
    </xdr:to>
    <xdr:cxnSp macro="">
      <xdr:nvCxnSpPr>
        <xdr:cNvPr id="11" name="Straight Arrow Connector 10">
          <a:extLst>
            <a:ext uri="{FF2B5EF4-FFF2-40B4-BE49-F238E27FC236}">
              <a16:creationId xmlns:a16="http://schemas.microsoft.com/office/drawing/2014/main" id="{03833682-F2A6-B821-3581-C1C8E30D6323}"/>
            </a:ext>
          </a:extLst>
        </xdr:cNvPr>
        <xdr:cNvCxnSpPr/>
      </xdr:nvCxnSpPr>
      <xdr:spPr>
        <a:xfrm>
          <a:off x="2314575" y="35071050"/>
          <a:ext cx="1562100" cy="0"/>
        </a:xfrm>
        <a:prstGeom prst="straightConnector1">
          <a:avLst/>
        </a:prstGeom>
        <a:ln w="28575">
          <a:tailEnd type="triangle" w="lg" len="lg"/>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333375</xdr:colOff>
      <xdr:row>157</xdr:row>
      <xdr:rowOff>204788</xdr:rowOff>
    </xdr:from>
    <xdr:to>
      <xdr:col>5</xdr:col>
      <xdr:colOff>257175</xdr:colOff>
      <xdr:row>157</xdr:row>
      <xdr:rowOff>204788</xdr:rowOff>
    </xdr:to>
    <xdr:cxnSp macro="">
      <xdr:nvCxnSpPr>
        <xdr:cNvPr id="13" name="Straight Arrow Connector 12">
          <a:extLst>
            <a:ext uri="{FF2B5EF4-FFF2-40B4-BE49-F238E27FC236}">
              <a16:creationId xmlns:a16="http://schemas.microsoft.com/office/drawing/2014/main" id="{C18B092C-213A-4C49-BD49-6EEF438A199D}"/>
            </a:ext>
          </a:extLst>
        </xdr:cNvPr>
        <xdr:cNvCxnSpPr/>
      </xdr:nvCxnSpPr>
      <xdr:spPr>
        <a:xfrm>
          <a:off x="2314575" y="35294888"/>
          <a:ext cx="1562100" cy="0"/>
        </a:xfrm>
        <a:prstGeom prst="straightConnector1">
          <a:avLst/>
        </a:prstGeom>
        <a:ln w="28575">
          <a:tailEnd type="triangle" w="lg" len="lg"/>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333375</xdr:colOff>
      <xdr:row>158</xdr:row>
      <xdr:rowOff>209550</xdr:rowOff>
    </xdr:from>
    <xdr:to>
      <xdr:col>5</xdr:col>
      <xdr:colOff>257175</xdr:colOff>
      <xdr:row>158</xdr:row>
      <xdr:rowOff>209550</xdr:rowOff>
    </xdr:to>
    <xdr:cxnSp macro="">
      <xdr:nvCxnSpPr>
        <xdr:cNvPr id="14" name="Straight Arrow Connector 13">
          <a:extLst>
            <a:ext uri="{FF2B5EF4-FFF2-40B4-BE49-F238E27FC236}">
              <a16:creationId xmlns:a16="http://schemas.microsoft.com/office/drawing/2014/main" id="{C2AE8D69-D8F8-4451-8C49-04F9B64DB4F1}"/>
            </a:ext>
          </a:extLst>
        </xdr:cNvPr>
        <xdr:cNvCxnSpPr/>
      </xdr:nvCxnSpPr>
      <xdr:spPr>
        <a:xfrm>
          <a:off x="2314575" y="35528250"/>
          <a:ext cx="1562100" cy="0"/>
        </a:xfrm>
        <a:prstGeom prst="straightConnector1">
          <a:avLst/>
        </a:prstGeom>
        <a:ln w="28575">
          <a:tailEnd type="triangle" w="lg" len="lg"/>
        </a:ln>
      </xdr:spPr>
      <xdr:style>
        <a:lnRef idx="1">
          <a:schemeClr val="accent4"/>
        </a:lnRef>
        <a:fillRef idx="0">
          <a:schemeClr val="accent4"/>
        </a:fillRef>
        <a:effectRef idx="0">
          <a:schemeClr val="accent4"/>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238125</xdr:colOff>
      <xdr:row>11</xdr:row>
      <xdr:rowOff>0</xdr:rowOff>
    </xdr:from>
    <xdr:to>
      <xdr:col>8</xdr:col>
      <xdr:colOff>581025</xdr:colOff>
      <xdr:row>29</xdr:row>
      <xdr:rowOff>0</xdr:rowOff>
    </xdr:to>
    <xdr:graphicFrame macro="">
      <xdr:nvGraphicFramePr>
        <xdr:cNvPr id="4" name="Chart 3">
          <a:extLst>
            <a:ext uri="{FF2B5EF4-FFF2-40B4-BE49-F238E27FC236}">
              <a16:creationId xmlns:a16="http://schemas.microsoft.com/office/drawing/2014/main" id="{BB4F9CF7-F4CE-3F7B-2060-A52EBF7A5B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3</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Vertex42 - PersonalPlanner">
      <a:dk1>
        <a:sysClr val="windowText" lastClr="000000"/>
      </a:dk1>
      <a:lt1>
        <a:sysClr val="window" lastClr="FFFFFF"/>
      </a:lt1>
      <a:dk2>
        <a:srgbClr val="2A5181"/>
      </a:dk2>
      <a:lt2>
        <a:srgbClr val="EEE9E2"/>
      </a:lt2>
      <a:accent1>
        <a:srgbClr val="4A81C4"/>
      </a:accent1>
      <a:accent2>
        <a:srgbClr val="704AC4"/>
      </a:accent2>
      <a:accent3>
        <a:srgbClr val="9BC44A"/>
      </a:accent3>
      <a:accent4>
        <a:srgbClr val="C44D4A"/>
      </a:accent4>
      <a:accent5>
        <a:srgbClr val="4AAAC4"/>
      </a:accent5>
      <a:accent6>
        <a:srgbClr val="C4814A"/>
      </a:accent6>
      <a:hlink>
        <a:srgbClr val="5286C6"/>
      </a:hlink>
      <a:folHlink>
        <a:srgbClr val="7F7F7F"/>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714"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E3EE22F2-364B-4A9A-9BA1-48C06CD46E23}">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4A88655-0943-40BD-B908-B690580B110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blog/excel-formulas/dynamic-arrays.htm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01"/>
  <sheetViews>
    <sheetView showGridLines="0" tabSelected="1" zoomScaleNormal="100" workbookViewId="0"/>
  </sheetViews>
  <sheetFormatPr defaultRowHeight="14.25" x14ac:dyDescent="0.2"/>
  <cols>
    <col min="1" max="1" width="4.5" customWidth="1"/>
    <col min="2" max="13" width="10.75" customWidth="1"/>
  </cols>
  <sheetData>
    <row r="1" spans="1:11" ht="36.950000000000003" customHeight="1" x14ac:dyDescent="0.2">
      <c r="A1" s="1"/>
      <c r="B1" s="2" t="s">
        <v>234</v>
      </c>
      <c r="C1" s="1"/>
      <c r="D1" s="1"/>
      <c r="E1" s="1"/>
      <c r="F1" s="1"/>
      <c r="G1" s="1"/>
      <c r="H1" s="1"/>
      <c r="I1" s="1"/>
      <c r="J1" s="1"/>
    </row>
    <row r="2" spans="1:11" ht="18" customHeight="1" x14ac:dyDescent="0.2">
      <c r="B2" s="3" t="s">
        <v>233</v>
      </c>
      <c r="J2" s="4" t="s">
        <v>270</v>
      </c>
    </row>
    <row r="3" spans="1:11" ht="18" customHeight="1" x14ac:dyDescent="0.2"/>
    <row r="4" spans="1:11" ht="18" customHeight="1" x14ac:dyDescent="0.2">
      <c r="B4" s="73" t="s">
        <v>235</v>
      </c>
      <c r="C4" s="73"/>
      <c r="D4" s="73"/>
      <c r="E4" s="73"/>
      <c r="F4" s="73"/>
      <c r="G4" s="73"/>
      <c r="H4" s="73"/>
      <c r="I4" s="73"/>
      <c r="J4" s="73"/>
    </row>
    <row r="5" spans="1:11" ht="18" customHeight="1" x14ac:dyDescent="0.2">
      <c r="B5" s="73"/>
      <c r="C5" s="73"/>
      <c r="D5" s="73"/>
      <c r="E5" s="73"/>
      <c r="F5" s="73"/>
      <c r="G5" s="73"/>
      <c r="H5" s="73"/>
      <c r="I5" s="73"/>
      <c r="J5" s="73"/>
    </row>
    <row r="6" spans="1:11" ht="18" customHeight="1" x14ac:dyDescent="0.2">
      <c r="B6" s="73"/>
      <c r="C6" s="73"/>
      <c r="D6" s="73"/>
      <c r="E6" s="73"/>
      <c r="F6" s="73"/>
      <c r="G6" s="73"/>
      <c r="H6" s="73"/>
      <c r="I6" s="73"/>
      <c r="J6" s="73"/>
    </row>
    <row r="7" spans="1:11" ht="18" customHeight="1" x14ac:dyDescent="0.2">
      <c r="B7" s="73"/>
      <c r="C7" s="73"/>
      <c r="D7" s="73"/>
      <c r="E7" s="73"/>
      <c r="F7" s="73"/>
      <c r="G7" s="73"/>
      <c r="H7" s="73"/>
      <c r="I7" s="73"/>
      <c r="J7" s="73"/>
    </row>
    <row r="8" spans="1:11" ht="18" customHeight="1" x14ac:dyDescent="0.2">
      <c r="B8" s="5"/>
      <c r="C8" s="5"/>
      <c r="D8" s="5"/>
      <c r="E8" s="5"/>
      <c r="F8" s="5"/>
      <c r="G8" s="5"/>
    </row>
    <row r="9" spans="1:11" ht="21" customHeight="1" x14ac:dyDescent="0.2">
      <c r="A9" s="6" t="s">
        <v>167</v>
      </c>
      <c r="B9" s="6"/>
      <c r="C9" s="6" t="s">
        <v>173</v>
      </c>
      <c r="D9" s="6"/>
      <c r="E9" s="6"/>
      <c r="F9" s="6"/>
      <c r="G9" s="6"/>
      <c r="H9" s="6"/>
      <c r="I9" s="6"/>
      <c r="J9" s="6"/>
    </row>
    <row r="10" spans="1:11" ht="18" customHeight="1" x14ac:dyDescent="0.2">
      <c r="A10" s="7"/>
      <c r="B10" s="8"/>
      <c r="C10" s="8"/>
      <c r="D10" s="8"/>
      <c r="E10" s="8"/>
      <c r="F10" s="8"/>
      <c r="G10" s="8"/>
      <c r="H10" s="7"/>
      <c r="I10" s="7"/>
      <c r="J10" s="7"/>
      <c r="K10" s="7"/>
    </row>
    <row r="11" spans="1:11" ht="18" customHeight="1" x14ac:dyDescent="0.2">
      <c r="A11" s="7"/>
      <c r="B11" s="8"/>
      <c r="C11" s="8"/>
      <c r="D11" s="8"/>
      <c r="E11" s="8"/>
      <c r="F11" s="8"/>
      <c r="G11" s="8"/>
      <c r="H11" s="7"/>
      <c r="I11" s="7"/>
      <c r="J11" s="7"/>
      <c r="K11" s="7"/>
    </row>
    <row r="12" spans="1:11" ht="18" customHeight="1" x14ac:dyDescent="0.2">
      <c r="A12" s="7"/>
      <c r="B12" s="73" t="s">
        <v>171</v>
      </c>
      <c r="C12" s="73"/>
      <c r="D12" s="73"/>
      <c r="E12" s="73"/>
      <c r="F12" s="73"/>
      <c r="G12" s="73"/>
      <c r="H12" s="73"/>
      <c r="I12" s="73"/>
      <c r="J12" s="73"/>
      <c r="K12" s="7"/>
    </row>
    <row r="13" spans="1:11" ht="18" customHeight="1" x14ac:dyDescent="0.2">
      <c r="A13" s="7"/>
      <c r="B13" s="73"/>
      <c r="C13" s="73"/>
      <c r="D13" s="73"/>
      <c r="E13" s="73"/>
      <c r="F13" s="73"/>
      <c r="G13" s="73"/>
      <c r="H13" s="73"/>
      <c r="I13" s="73"/>
      <c r="J13" s="73"/>
      <c r="K13" s="7"/>
    </row>
    <row r="14" spans="1:11" ht="18" customHeight="1" x14ac:dyDescent="0.2">
      <c r="A14" s="7"/>
      <c r="B14" s="73"/>
      <c r="C14" s="73"/>
      <c r="D14" s="73"/>
      <c r="E14" s="73"/>
      <c r="F14" s="73"/>
      <c r="G14" s="73"/>
      <c r="H14" s="73"/>
      <c r="I14" s="73"/>
      <c r="J14" s="73"/>
      <c r="K14" s="7"/>
    </row>
    <row r="15" spans="1:11" ht="18" customHeight="1" x14ac:dyDescent="0.2">
      <c r="A15" s="7"/>
      <c r="B15" s="73"/>
      <c r="C15" s="73"/>
      <c r="D15" s="73"/>
      <c r="E15" s="73"/>
      <c r="F15" s="73"/>
      <c r="G15" s="73"/>
      <c r="H15" s="73"/>
      <c r="I15" s="73"/>
      <c r="J15" s="73"/>
      <c r="K15" s="7"/>
    </row>
    <row r="16" spans="1:11" ht="18" customHeight="1" x14ac:dyDescent="0.2">
      <c r="A16" s="7"/>
      <c r="B16" s="5"/>
      <c r="C16" s="5"/>
      <c r="D16" s="5"/>
      <c r="E16" s="17" t="s">
        <v>163</v>
      </c>
      <c r="F16" s="5"/>
      <c r="G16" s="5"/>
      <c r="H16" s="5"/>
      <c r="I16" s="5"/>
      <c r="J16" s="5"/>
      <c r="K16" s="7"/>
    </row>
    <row r="17" spans="1:11" ht="18" customHeight="1" x14ac:dyDescent="0.2">
      <c r="A17" s="7"/>
      <c r="B17" s="8"/>
      <c r="C17" s="30" t="s">
        <v>162</v>
      </c>
      <c r="D17" s="8"/>
      <c r="E17" s="25" t="s">
        <v>157</v>
      </c>
      <c r="G17" t="s">
        <v>164</v>
      </c>
    </row>
    <row r="18" spans="1:11" ht="18" customHeight="1" x14ac:dyDescent="0.2">
      <c r="A18" s="7"/>
      <c r="B18" s="8"/>
      <c r="C18" s="13">
        <v>6</v>
      </c>
      <c r="D18" s="8"/>
      <c r="E18" s="8" cm="1">
        <f t="array" ref="E18:E23">_xlfn.SEQUENCE(C18)</f>
        <v>1</v>
      </c>
      <c r="G18" t="s">
        <v>165</v>
      </c>
    </row>
    <row r="19" spans="1:11" ht="18" customHeight="1" x14ac:dyDescent="0.2">
      <c r="A19" s="7"/>
      <c r="B19" s="8"/>
      <c r="C19" s="8"/>
      <c r="D19" s="8"/>
      <c r="E19" s="8">
        <v>2</v>
      </c>
      <c r="G19" t="s">
        <v>166</v>
      </c>
    </row>
    <row r="20" spans="1:11" ht="18" customHeight="1" x14ac:dyDescent="0.2">
      <c r="A20" s="7"/>
      <c r="B20" s="8"/>
      <c r="C20" s="8"/>
      <c r="D20" s="8"/>
      <c r="E20" s="8">
        <v>3</v>
      </c>
    </row>
    <row r="21" spans="1:11" ht="18" customHeight="1" x14ac:dyDescent="0.2">
      <c r="A21" s="7"/>
      <c r="B21" s="8"/>
      <c r="C21" s="8"/>
      <c r="D21" s="8"/>
      <c r="E21" s="8">
        <v>4</v>
      </c>
    </row>
    <row r="22" spans="1:11" ht="18" customHeight="1" x14ac:dyDescent="0.2">
      <c r="A22" s="7"/>
      <c r="B22" s="8"/>
      <c r="C22" s="8"/>
      <c r="D22" s="8"/>
      <c r="E22" s="8">
        <v>5</v>
      </c>
    </row>
    <row r="23" spans="1:11" ht="18" customHeight="1" x14ac:dyDescent="0.2">
      <c r="A23" s="7"/>
      <c r="B23" s="8"/>
      <c r="C23" s="8"/>
      <c r="D23" s="8"/>
      <c r="E23" s="8">
        <v>6</v>
      </c>
    </row>
    <row r="24" spans="1:11" ht="18" customHeight="1" x14ac:dyDescent="0.2">
      <c r="A24" s="7"/>
      <c r="B24" s="8"/>
      <c r="C24" s="8"/>
      <c r="D24" s="8"/>
      <c r="E24" s="8"/>
    </row>
    <row r="25" spans="1:11" ht="18" customHeight="1" x14ac:dyDescent="0.2">
      <c r="A25" s="7"/>
      <c r="B25" s="8"/>
      <c r="C25" s="8"/>
      <c r="D25" s="8"/>
      <c r="E25" s="8"/>
    </row>
    <row r="26" spans="1:11" ht="18" customHeight="1" x14ac:dyDescent="0.2">
      <c r="A26" s="7"/>
      <c r="B26" s="8"/>
      <c r="C26" s="8"/>
      <c r="D26" s="8"/>
      <c r="E26" s="8"/>
    </row>
    <row r="27" spans="1:11" ht="18" customHeight="1" x14ac:dyDescent="0.2">
      <c r="A27" s="7"/>
      <c r="B27" s="8"/>
      <c r="C27" s="8"/>
      <c r="D27" s="8"/>
      <c r="E27" s="8"/>
    </row>
    <row r="28" spans="1:11" ht="18" customHeight="1" x14ac:dyDescent="0.2">
      <c r="A28" s="7"/>
      <c r="B28" s="73" t="s">
        <v>180</v>
      </c>
      <c r="C28" s="73"/>
      <c r="D28" s="73"/>
      <c r="E28" s="73"/>
      <c r="F28" s="73"/>
      <c r="G28" s="73"/>
      <c r="H28" s="73"/>
      <c r="I28" s="73"/>
      <c r="J28" s="73"/>
      <c r="K28" s="7"/>
    </row>
    <row r="29" spans="1:11" ht="18" customHeight="1" x14ac:dyDescent="0.2">
      <c r="A29" s="7"/>
      <c r="B29" s="73"/>
      <c r="C29" s="73"/>
      <c r="D29" s="73"/>
      <c r="E29" s="73"/>
      <c r="F29" s="73"/>
      <c r="G29" s="73"/>
      <c r="H29" s="73"/>
      <c r="I29" s="73"/>
      <c r="J29" s="73"/>
      <c r="K29" s="7"/>
    </row>
    <row r="30" spans="1:11" ht="18" customHeight="1" x14ac:dyDescent="0.2">
      <c r="A30" s="7"/>
      <c r="B30" s="73"/>
      <c r="C30" s="73"/>
      <c r="D30" s="73"/>
      <c r="E30" s="73"/>
      <c r="F30" s="73"/>
      <c r="G30" s="73"/>
      <c r="H30" s="73"/>
      <c r="I30" s="73"/>
      <c r="J30" s="73"/>
      <c r="K30" s="7"/>
    </row>
    <row r="31" spans="1:11" ht="18" customHeight="1" x14ac:dyDescent="0.2">
      <c r="A31" s="7"/>
      <c r="B31" s="8"/>
      <c r="C31" s="30" t="s">
        <v>155</v>
      </c>
      <c r="D31" s="8"/>
      <c r="E31" s="8"/>
      <c r="F31" s="8"/>
      <c r="G31" s="8"/>
      <c r="H31" s="7"/>
      <c r="I31" s="7"/>
      <c r="J31" s="7"/>
      <c r="K31" s="7"/>
    </row>
    <row r="32" spans="1:11" ht="18" customHeight="1" x14ac:dyDescent="0.2">
      <c r="A32" s="7"/>
      <c r="B32" s="31"/>
      <c r="C32" s="47" t="e" cm="1" vm="1">
        <f t="array" aca="1" ref="C32" ca="1">_xlfn.SEQUENCE(4)</f>
        <v>#VALUE!</v>
      </c>
      <c r="D32" s="8"/>
      <c r="E32" s="8"/>
      <c r="F32" s="8"/>
      <c r="G32" s="8"/>
      <c r="H32" s="7"/>
      <c r="I32" s="7"/>
      <c r="J32" s="7"/>
      <c r="K32" s="7"/>
    </row>
    <row r="33" spans="1:12" ht="18" customHeight="1" x14ac:dyDescent="0.2">
      <c r="A33" s="7"/>
      <c r="B33" s="8"/>
      <c r="C33" s="8"/>
      <c r="D33" s="8"/>
      <c r="E33" s="8"/>
      <c r="F33" s="8"/>
      <c r="G33" s="8"/>
      <c r="H33" s="7"/>
      <c r="I33" s="7"/>
      <c r="J33" s="7"/>
      <c r="K33" s="7"/>
    </row>
    <row r="34" spans="1:12" ht="18" customHeight="1" x14ac:dyDescent="0.2">
      <c r="A34" s="7"/>
      <c r="B34" s="8"/>
      <c r="C34" s="31" t="s">
        <v>154</v>
      </c>
      <c r="D34" s="8"/>
      <c r="E34" s="8"/>
      <c r="F34" s="8"/>
      <c r="G34" s="8"/>
      <c r="H34" s="7"/>
      <c r="I34" s="7"/>
      <c r="J34" s="7"/>
      <c r="K34" s="7"/>
    </row>
    <row r="35" spans="1:12" ht="18" customHeight="1" x14ac:dyDescent="0.2">
      <c r="A35" s="7"/>
      <c r="B35" s="8"/>
      <c r="C35" s="31" t="s">
        <v>154</v>
      </c>
      <c r="D35" s="8"/>
      <c r="E35" s="8"/>
      <c r="F35" s="8"/>
      <c r="G35" s="8"/>
      <c r="H35" s="7"/>
      <c r="I35" s="7"/>
      <c r="J35" s="7"/>
      <c r="K35" s="7"/>
    </row>
    <row r="36" spans="1:12" ht="18" customHeight="1" x14ac:dyDescent="0.2">
      <c r="A36" s="7"/>
      <c r="B36" s="8"/>
      <c r="C36" s="8"/>
      <c r="D36" s="8"/>
      <c r="E36" s="8"/>
      <c r="F36" s="8"/>
      <c r="G36" s="8"/>
      <c r="H36" s="7"/>
      <c r="I36" s="7"/>
      <c r="J36" s="7"/>
      <c r="K36" s="7"/>
    </row>
    <row r="37" spans="1:12" ht="18" customHeight="1" x14ac:dyDescent="0.2">
      <c r="A37" s="7"/>
      <c r="B37" s="8"/>
      <c r="C37" s="8"/>
      <c r="D37" s="8"/>
      <c r="E37" s="8"/>
      <c r="F37" s="8"/>
      <c r="G37" s="8"/>
      <c r="H37" s="7"/>
      <c r="I37" s="7"/>
      <c r="J37" s="7"/>
      <c r="K37" s="7"/>
    </row>
    <row r="38" spans="1:12" ht="18" customHeight="1" x14ac:dyDescent="0.2">
      <c r="A38" s="7"/>
      <c r="B38" s="73" t="s">
        <v>179</v>
      </c>
      <c r="C38" s="73"/>
      <c r="D38" s="73"/>
      <c r="E38" s="73"/>
      <c r="F38" s="73"/>
      <c r="G38" s="73"/>
      <c r="H38" s="73"/>
      <c r="I38" s="73"/>
      <c r="J38" s="73"/>
      <c r="K38" s="7"/>
    </row>
    <row r="39" spans="1:12" ht="18" customHeight="1" x14ac:dyDescent="0.2">
      <c r="A39" s="7"/>
      <c r="B39" s="73"/>
      <c r="C39" s="73"/>
      <c r="D39" s="73"/>
      <c r="E39" s="73"/>
      <c r="F39" s="73"/>
      <c r="G39" s="73"/>
      <c r="H39" s="73"/>
      <c r="I39" s="73"/>
      <c r="J39" s="73"/>
      <c r="K39" s="7"/>
    </row>
    <row r="40" spans="1:12" ht="18" customHeight="1" x14ac:dyDescent="0.2">
      <c r="A40" s="7"/>
      <c r="B40" s="73"/>
      <c r="C40" s="73"/>
      <c r="D40" s="73"/>
      <c r="E40" s="73"/>
      <c r="F40" s="73"/>
      <c r="G40" s="73"/>
      <c r="H40" s="73"/>
      <c r="I40" s="73"/>
      <c r="J40" s="73"/>
      <c r="K40" s="7"/>
    </row>
    <row r="41" spans="1:12" ht="18" customHeight="1" x14ac:dyDescent="0.2">
      <c r="A41" s="7"/>
      <c r="B41" s="5"/>
      <c r="C41" s="30" t="s">
        <v>155</v>
      </c>
      <c r="D41" s="19" t="s">
        <v>156</v>
      </c>
      <c r="E41" s="7"/>
      <c r="F41" s="7"/>
      <c r="G41" s="7"/>
      <c r="H41" s="7"/>
      <c r="I41" s="7"/>
      <c r="J41" s="7"/>
      <c r="K41" s="7"/>
      <c r="L41" s="7"/>
    </row>
    <row r="42" spans="1:12" ht="18" customHeight="1" x14ac:dyDescent="0.2">
      <c r="A42" s="7"/>
      <c r="B42" s="5"/>
      <c r="C42" s="48">
        <f>_xlfn.SEQUENCE(20)</f>
        <v>1</v>
      </c>
      <c r="D42" s="7"/>
      <c r="E42" s="7"/>
      <c r="F42" s="7"/>
      <c r="G42" s="7"/>
      <c r="H42" s="7"/>
      <c r="I42" s="7"/>
      <c r="J42" s="7"/>
      <c r="K42" s="7"/>
      <c r="L42" s="7"/>
    </row>
    <row r="43" spans="1:12" ht="18" customHeight="1" x14ac:dyDescent="0.2">
      <c r="A43" s="7"/>
      <c r="B43" s="5"/>
      <c r="C43" s="5"/>
      <c r="D43" s="7"/>
      <c r="E43" s="7"/>
      <c r="F43" s="7"/>
      <c r="G43" s="7"/>
      <c r="H43" s="7"/>
      <c r="I43" s="7"/>
      <c r="J43" s="7"/>
      <c r="K43" s="7"/>
      <c r="L43" s="7"/>
    </row>
    <row r="44" spans="1:12" ht="18" customHeight="1" x14ac:dyDescent="0.2">
      <c r="A44" s="7"/>
      <c r="B44" s="73" t="s">
        <v>178</v>
      </c>
      <c r="C44" s="73"/>
      <c r="D44" s="73"/>
      <c r="E44" s="73"/>
      <c r="F44" s="73"/>
      <c r="G44" s="73"/>
      <c r="H44" s="73"/>
      <c r="I44" s="73"/>
      <c r="J44" s="73"/>
      <c r="K44" s="7"/>
    </row>
    <row r="45" spans="1:12" ht="18" customHeight="1" x14ac:dyDescent="0.2">
      <c r="A45" s="7"/>
      <c r="B45" s="73"/>
      <c r="C45" s="73"/>
      <c r="D45" s="73"/>
      <c r="E45" s="73"/>
      <c r="F45" s="73"/>
      <c r="G45" s="73"/>
      <c r="H45" s="73"/>
      <c r="I45" s="73"/>
      <c r="J45" s="73"/>
      <c r="K45" s="7"/>
    </row>
    <row r="46" spans="1:12" ht="18" customHeight="1" x14ac:dyDescent="0.2">
      <c r="A46" s="7"/>
      <c r="B46" s="73"/>
      <c r="C46" s="73"/>
      <c r="D46" s="73"/>
      <c r="E46" s="73"/>
      <c r="F46" s="73"/>
      <c r="G46" s="73"/>
      <c r="H46" s="73"/>
      <c r="I46" s="73"/>
      <c r="J46" s="73"/>
      <c r="K46" s="7"/>
    </row>
    <row r="47" spans="1:12" ht="18" customHeight="1" x14ac:dyDescent="0.25">
      <c r="A47" s="7"/>
      <c r="B47" s="5"/>
      <c r="C47" s="30" t="s">
        <v>155</v>
      </c>
      <c r="D47" s="25" t="s">
        <v>157</v>
      </c>
      <c r="E47" s="41" t="s">
        <v>158</v>
      </c>
      <c r="F47" s="7"/>
      <c r="G47" s="7" t="s">
        <v>159</v>
      </c>
      <c r="H47" s="7"/>
      <c r="I47" s="7"/>
      <c r="J47" s="7"/>
      <c r="K47" s="7"/>
      <c r="L47" s="7"/>
    </row>
    <row r="48" spans="1:12" ht="18" customHeight="1" x14ac:dyDescent="0.2">
      <c r="A48" s="7"/>
      <c r="B48" s="5"/>
      <c r="C48" s="48" cm="1">
        <f t="array" ref="C48:C52">_xlfn.SEQUENCE(5)</f>
        <v>1</v>
      </c>
      <c r="D48" s="7" cm="1">
        <f t="array" ref="D48:D52">2*_xlfn.ANCHORARRAY(C48)</f>
        <v>2</v>
      </c>
      <c r="E48" s="7"/>
      <c r="F48" s="7"/>
      <c r="G48" s="7" t="s">
        <v>160</v>
      </c>
      <c r="H48" s="7"/>
      <c r="I48" s="7"/>
      <c r="J48" s="7"/>
      <c r="K48" s="7"/>
      <c r="L48" s="7"/>
    </row>
    <row r="49" spans="1:12" ht="18" customHeight="1" x14ac:dyDescent="0.2">
      <c r="A49" s="7"/>
      <c r="B49" s="5"/>
      <c r="C49" s="48">
        <v>2</v>
      </c>
      <c r="D49" s="7">
        <v>4</v>
      </c>
      <c r="E49" s="7"/>
      <c r="F49" s="7"/>
      <c r="G49" s="7" t="s">
        <v>161</v>
      </c>
      <c r="H49" s="7"/>
      <c r="I49" s="7"/>
      <c r="J49" s="7"/>
      <c r="K49" s="7"/>
      <c r="L49" s="7"/>
    </row>
    <row r="50" spans="1:12" ht="18" customHeight="1" x14ac:dyDescent="0.2">
      <c r="A50" s="7"/>
      <c r="B50" s="5"/>
      <c r="C50" s="48">
        <v>3</v>
      </c>
      <c r="D50" s="7">
        <v>6</v>
      </c>
      <c r="E50" s="7"/>
      <c r="F50" s="7"/>
      <c r="G50" s="7"/>
      <c r="H50" s="7"/>
      <c r="I50" s="7"/>
      <c r="J50" s="7"/>
      <c r="K50" s="7"/>
      <c r="L50" s="7"/>
    </row>
    <row r="51" spans="1:12" ht="18" customHeight="1" x14ac:dyDescent="0.2">
      <c r="A51" s="7"/>
      <c r="B51" s="5"/>
      <c r="C51" s="48">
        <v>4</v>
      </c>
      <c r="D51" s="7">
        <v>8</v>
      </c>
      <c r="E51" s="7"/>
      <c r="F51" s="7"/>
      <c r="G51" s="7"/>
      <c r="H51" s="7"/>
      <c r="I51" s="7"/>
      <c r="J51" s="7"/>
      <c r="K51" s="7"/>
      <c r="L51" s="7"/>
    </row>
    <row r="52" spans="1:12" ht="18" customHeight="1" x14ac:dyDescent="0.2">
      <c r="A52" s="7"/>
      <c r="B52" s="5"/>
      <c r="C52" s="48">
        <v>5</v>
      </c>
      <c r="D52" s="7">
        <v>10</v>
      </c>
      <c r="E52" s="7"/>
      <c r="F52" s="7"/>
      <c r="G52" s="7"/>
      <c r="H52" s="7"/>
      <c r="I52" s="7"/>
      <c r="J52" s="7"/>
      <c r="K52" s="7"/>
      <c r="L52" s="7"/>
    </row>
    <row r="53" spans="1:12" ht="18" customHeight="1" x14ac:dyDescent="0.2">
      <c r="A53" s="7"/>
      <c r="B53" s="5"/>
      <c r="C53" s="5"/>
      <c r="D53" s="7"/>
      <c r="E53" s="7"/>
      <c r="F53" s="7"/>
      <c r="G53" s="7"/>
      <c r="H53" s="7"/>
      <c r="I53" s="7"/>
      <c r="J53" s="7"/>
      <c r="K53" s="7"/>
      <c r="L53" s="7"/>
    </row>
    <row r="54" spans="1:12" ht="18" customHeight="1" x14ac:dyDescent="0.2">
      <c r="A54" s="7"/>
      <c r="B54" s="5"/>
      <c r="C54" s="5"/>
      <c r="D54" s="7"/>
      <c r="E54" s="7"/>
      <c r="F54" s="7"/>
      <c r="G54" s="7"/>
      <c r="H54" s="7"/>
      <c r="I54" s="7"/>
      <c r="J54" s="7"/>
      <c r="K54" s="7"/>
      <c r="L54" s="7"/>
    </row>
    <row r="55" spans="1:12" ht="18" customHeight="1" x14ac:dyDescent="0.2">
      <c r="A55" s="7"/>
      <c r="B55" s="5"/>
      <c r="C55" s="5"/>
      <c r="D55" s="7"/>
      <c r="E55" s="7"/>
      <c r="F55" s="7"/>
      <c r="G55" s="7"/>
      <c r="H55" s="7"/>
      <c r="I55" s="7"/>
      <c r="J55" s="7"/>
      <c r="K55" s="7"/>
      <c r="L55" s="7"/>
    </row>
    <row r="56" spans="1:12" ht="18" customHeight="1" x14ac:dyDescent="0.2">
      <c r="A56" s="7"/>
      <c r="B56" s="5"/>
      <c r="C56" s="5"/>
      <c r="D56" s="7"/>
      <c r="E56" s="7"/>
      <c r="F56" s="7"/>
      <c r="G56" s="7"/>
      <c r="H56" s="7"/>
      <c r="I56" s="7"/>
      <c r="J56" s="7"/>
      <c r="K56" s="7"/>
      <c r="L56" s="7"/>
    </row>
    <row r="57" spans="1:12" ht="18" customHeight="1" x14ac:dyDescent="0.2">
      <c r="A57" s="7"/>
      <c r="B57" s="5"/>
      <c r="C57" s="5"/>
      <c r="D57" s="7"/>
      <c r="E57" s="7"/>
      <c r="F57" s="7"/>
      <c r="G57" s="7"/>
      <c r="H57" s="7"/>
      <c r="I57" s="7"/>
      <c r="J57" s="7"/>
      <c r="K57" s="7"/>
      <c r="L57" s="7"/>
    </row>
    <row r="58" spans="1:12" ht="18" customHeight="1" x14ac:dyDescent="0.2">
      <c r="A58" s="7"/>
      <c r="B58" s="73" t="s">
        <v>177</v>
      </c>
      <c r="C58" s="73"/>
      <c r="D58" s="73"/>
      <c r="E58" s="73"/>
      <c r="F58" s="73"/>
      <c r="G58" s="73"/>
      <c r="H58" s="73"/>
      <c r="I58" s="73"/>
      <c r="J58" s="73"/>
      <c r="K58" s="7"/>
      <c r="L58" s="7"/>
    </row>
    <row r="59" spans="1:12" ht="18" customHeight="1" x14ac:dyDescent="0.2">
      <c r="A59" s="7"/>
      <c r="B59" s="73"/>
      <c r="C59" s="73"/>
      <c r="D59" s="73"/>
      <c r="E59" s="73"/>
      <c r="F59" s="73"/>
      <c r="G59" s="73"/>
      <c r="H59" s="73"/>
      <c r="I59" s="73"/>
      <c r="J59" s="73"/>
      <c r="K59" s="7"/>
      <c r="L59" s="7"/>
    </row>
    <row r="60" spans="1:12" ht="18" customHeight="1" x14ac:dyDescent="0.2">
      <c r="A60" s="7"/>
      <c r="B60" s="5"/>
      <c r="C60" s="5"/>
      <c r="D60" s="7"/>
      <c r="E60" s="7"/>
      <c r="F60" s="7"/>
      <c r="G60" s="7"/>
      <c r="H60" s="7"/>
      <c r="I60" s="7"/>
      <c r="J60" s="7"/>
      <c r="K60" s="7"/>
      <c r="L60" s="7"/>
    </row>
    <row r="61" spans="1:12" ht="18" customHeight="1" x14ac:dyDescent="0.2">
      <c r="A61" s="7"/>
      <c r="B61" s="49" t="s">
        <v>181</v>
      </c>
      <c r="C61" s="49"/>
      <c r="D61" s="49"/>
      <c r="E61" s="49"/>
      <c r="F61" s="49"/>
      <c r="G61" s="49"/>
      <c r="H61" s="49"/>
      <c r="I61" s="49"/>
      <c r="J61" s="49"/>
      <c r="K61" s="7"/>
    </row>
    <row r="62" spans="1:12" ht="18" customHeight="1" x14ac:dyDescent="0.2">
      <c r="A62" s="7"/>
      <c r="B62" s="49" t="s">
        <v>182</v>
      </c>
      <c r="C62" s="49"/>
      <c r="D62" s="49"/>
      <c r="E62" s="49"/>
      <c r="F62" s="49"/>
      <c r="G62" s="49"/>
      <c r="H62" s="49"/>
      <c r="I62" s="49"/>
      <c r="J62" s="49"/>
      <c r="K62" s="7"/>
    </row>
    <row r="63" spans="1:12" ht="18" customHeight="1" x14ac:dyDescent="0.2">
      <c r="A63" s="7"/>
      <c r="B63" s="49"/>
      <c r="C63" s="49"/>
      <c r="D63" s="49"/>
      <c r="E63" s="49"/>
      <c r="F63" s="49"/>
      <c r="G63" s="49"/>
      <c r="H63" s="49"/>
      <c r="I63" s="49"/>
      <c r="J63" s="49"/>
      <c r="K63" s="7"/>
    </row>
    <row r="64" spans="1:12" ht="18" customHeight="1" x14ac:dyDescent="0.2">
      <c r="A64" s="7"/>
      <c r="B64" s="49" t="s">
        <v>170</v>
      </c>
      <c r="C64" s="49"/>
      <c r="D64" s="49"/>
      <c r="E64" s="49"/>
      <c r="F64" s="49"/>
      <c r="G64" s="49"/>
      <c r="H64" s="49"/>
      <c r="I64" s="49"/>
      <c r="J64" s="49"/>
      <c r="K64" s="7"/>
    </row>
    <row r="65" spans="1:12" ht="18" customHeight="1" x14ac:dyDescent="0.2">
      <c r="A65" s="7"/>
      <c r="B65" s="49"/>
      <c r="C65" s="49"/>
      <c r="D65" s="49"/>
      <c r="E65" s="49"/>
      <c r="F65" s="49"/>
      <c r="G65" s="49"/>
      <c r="H65" s="49"/>
      <c r="I65" s="49"/>
      <c r="J65" s="49"/>
      <c r="K65" s="7"/>
    </row>
    <row r="66" spans="1:12" ht="18" customHeight="1" x14ac:dyDescent="0.2">
      <c r="A66" s="7"/>
      <c r="B66" s="49" t="s">
        <v>172</v>
      </c>
      <c r="C66" s="49"/>
      <c r="D66" s="49"/>
      <c r="E66" s="49"/>
      <c r="F66" s="49"/>
      <c r="G66" s="49"/>
      <c r="H66" s="49"/>
      <c r="I66" s="49"/>
      <c r="J66" s="49"/>
      <c r="K66" s="7"/>
    </row>
    <row r="67" spans="1:12" ht="18" customHeight="1" x14ac:dyDescent="0.2">
      <c r="A67" s="7"/>
      <c r="B67" s="49"/>
      <c r="C67" s="49"/>
      <c r="D67" s="49"/>
      <c r="E67" s="49"/>
      <c r="F67" s="49"/>
      <c r="G67" s="49"/>
      <c r="H67" s="49"/>
      <c r="I67" s="49"/>
      <c r="J67" s="49"/>
      <c r="K67" s="7"/>
    </row>
    <row r="68" spans="1:12" ht="18" customHeight="1" x14ac:dyDescent="0.2">
      <c r="A68" s="7"/>
      <c r="B68" s="73" t="s">
        <v>206</v>
      </c>
      <c r="C68" s="73"/>
      <c r="D68" s="73"/>
      <c r="E68" s="73"/>
      <c r="F68" s="73"/>
      <c r="G68" s="73"/>
      <c r="H68" s="73"/>
      <c r="I68" s="73"/>
      <c r="J68" s="73"/>
      <c r="K68" s="7"/>
    </row>
    <row r="69" spans="1:12" ht="18" customHeight="1" x14ac:dyDescent="0.2">
      <c r="A69" s="7"/>
      <c r="B69" s="73"/>
      <c r="C69" s="73"/>
      <c r="D69" s="73"/>
      <c r="E69" s="73"/>
      <c r="F69" s="73"/>
      <c r="G69" s="73"/>
      <c r="H69" s="73"/>
      <c r="I69" s="73"/>
      <c r="J69" s="73"/>
      <c r="K69" s="7"/>
    </row>
    <row r="70" spans="1:12" ht="18" customHeight="1" x14ac:dyDescent="0.2">
      <c r="A70" s="7"/>
      <c r="B70" s="8"/>
      <c r="C70" s="8"/>
      <c r="D70" s="7"/>
      <c r="E70" s="7"/>
      <c r="F70" s="7"/>
      <c r="G70" s="7"/>
      <c r="H70" s="7"/>
      <c r="I70" s="7"/>
      <c r="J70" s="7"/>
      <c r="K70" s="7"/>
      <c r="L70" s="7"/>
    </row>
    <row r="71" spans="1:12" ht="18" customHeight="1" x14ac:dyDescent="0.2">
      <c r="A71" s="7" t="s">
        <v>167</v>
      </c>
      <c r="B71" s="21" t="s">
        <v>57</v>
      </c>
      <c r="C71" s="9"/>
      <c r="D71" s="9"/>
      <c r="E71" s="22"/>
      <c r="F71" s="9"/>
      <c r="G71" s="9"/>
      <c r="H71" s="9"/>
      <c r="I71" s="9"/>
      <c r="J71" s="9"/>
      <c r="K71" s="7"/>
    </row>
    <row r="72" spans="1:12" ht="18" customHeight="1" x14ac:dyDescent="0.2">
      <c r="A72" s="7"/>
      <c r="B72" s="61" t="s">
        <v>183</v>
      </c>
      <c r="C72" s="7"/>
      <c r="D72" s="7"/>
      <c r="E72" s="7"/>
      <c r="F72" s="7"/>
      <c r="G72" s="7"/>
      <c r="H72" s="7"/>
      <c r="I72" s="7"/>
      <c r="J72" s="7"/>
      <c r="K72" s="7"/>
    </row>
    <row r="73" spans="1:12" ht="18" customHeight="1" x14ac:dyDescent="0.2">
      <c r="A73" s="7"/>
      <c r="B73" s="7"/>
      <c r="C73" s="7"/>
      <c r="D73" s="7"/>
      <c r="E73" s="7"/>
      <c r="F73" s="7"/>
      <c r="G73" s="7"/>
      <c r="H73" s="7"/>
      <c r="I73" s="7"/>
      <c r="J73" s="7"/>
      <c r="K73" s="7"/>
    </row>
    <row r="74" spans="1:12" ht="18" customHeight="1" x14ac:dyDescent="0.2">
      <c r="A74" s="7"/>
      <c r="B74" s="73" t="s">
        <v>184</v>
      </c>
      <c r="C74" s="73"/>
      <c r="D74" s="73"/>
      <c r="E74" s="73"/>
      <c r="F74" s="73"/>
      <c r="G74" s="73"/>
      <c r="H74" s="73"/>
      <c r="I74" s="73"/>
      <c r="J74" s="73"/>
      <c r="K74" s="7"/>
    </row>
    <row r="75" spans="1:12" ht="18" customHeight="1" x14ac:dyDescent="0.2">
      <c r="A75" s="7"/>
      <c r="B75" s="73"/>
      <c r="C75" s="73"/>
      <c r="D75" s="73"/>
      <c r="E75" s="73"/>
      <c r="F75" s="73"/>
      <c r="G75" s="73"/>
      <c r="H75" s="73"/>
      <c r="I75" s="73"/>
      <c r="J75" s="73"/>
      <c r="K75" s="7"/>
    </row>
    <row r="76" spans="1:12" ht="18" customHeight="1" x14ac:dyDescent="0.2">
      <c r="A76" s="7"/>
      <c r="B76" s="73"/>
      <c r="C76" s="73"/>
      <c r="D76" s="73"/>
      <c r="E76" s="73"/>
      <c r="F76" s="73"/>
      <c r="G76" s="73"/>
      <c r="H76" s="73"/>
      <c r="I76" s="73"/>
      <c r="J76" s="73"/>
      <c r="K76" s="7"/>
    </row>
    <row r="77" spans="1:12" ht="18" customHeight="1" x14ac:dyDescent="0.2">
      <c r="A77" s="7"/>
      <c r="B77" s="73"/>
      <c r="C77" s="73"/>
      <c r="D77" s="73"/>
      <c r="E77" s="73"/>
      <c r="F77" s="73"/>
      <c r="G77" s="73"/>
      <c r="H77" s="73"/>
      <c r="I77" s="73"/>
      <c r="J77" s="73"/>
      <c r="K77" s="7"/>
    </row>
    <row r="78" spans="1:12" ht="18" customHeight="1" x14ac:dyDescent="0.2">
      <c r="A78" s="7"/>
      <c r="B78" s="73"/>
      <c r="C78" s="73"/>
      <c r="D78" s="73"/>
      <c r="E78" s="73"/>
      <c r="F78" s="73"/>
      <c r="G78" s="73"/>
      <c r="H78" s="73"/>
      <c r="I78" s="73"/>
      <c r="J78" s="73"/>
      <c r="K78" s="7"/>
    </row>
    <row r="79" spans="1:12" ht="18" customHeight="1" x14ac:dyDescent="0.2">
      <c r="A79" s="7"/>
      <c r="F79" s="20" t="s">
        <v>157</v>
      </c>
      <c r="G79" s="19" t="s">
        <v>168</v>
      </c>
      <c r="H79" s="7"/>
      <c r="I79" s="7"/>
      <c r="J79" s="7"/>
      <c r="K79" s="7"/>
    </row>
    <row r="80" spans="1:12" ht="18" customHeight="1" x14ac:dyDescent="0.2">
      <c r="A80" s="7"/>
      <c r="C80" s="30" t="s">
        <v>58</v>
      </c>
      <c r="D80" s="13">
        <v>5</v>
      </c>
      <c r="F80" s="53" cm="1">
        <f t="array" ref="F80:G84">_xlfn.SEQUENCE(D80,D81,D82,D83)</f>
        <v>3</v>
      </c>
      <c r="G80">
        <v>4</v>
      </c>
      <c r="H80" s="7"/>
      <c r="I80" s="7"/>
      <c r="J80" s="7"/>
      <c r="K80" s="7"/>
    </row>
    <row r="81" spans="1:11" ht="18" customHeight="1" x14ac:dyDescent="0.2">
      <c r="A81" s="7"/>
      <c r="C81" s="30" t="s">
        <v>59</v>
      </c>
      <c r="D81" s="13">
        <v>2</v>
      </c>
      <c r="F81">
        <v>5</v>
      </c>
      <c r="G81">
        <v>6</v>
      </c>
      <c r="H81" s="7"/>
      <c r="I81" s="7"/>
      <c r="J81" s="7"/>
      <c r="K81" s="7"/>
    </row>
    <row r="82" spans="1:11" ht="18" customHeight="1" x14ac:dyDescent="0.2">
      <c r="A82" s="7"/>
      <c r="B82" s="7"/>
      <c r="C82" s="30" t="s">
        <v>60</v>
      </c>
      <c r="D82" s="13">
        <v>3</v>
      </c>
      <c r="F82">
        <v>7</v>
      </c>
      <c r="G82" s="7">
        <v>8</v>
      </c>
      <c r="H82" s="7"/>
      <c r="I82" s="7"/>
      <c r="J82" s="7"/>
      <c r="K82" s="7"/>
    </row>
    <row r="83" spans="1:11" ht="18" customHeight="1" x14ac:dyDescent="0.2">
      <c r="A83" s="7"/>
      <c r="B83" s="7"/>
      <c r="C83" s="30" t="s">
        <v>61</v>
      </c>
      <c r="D83" s="13">
        <v>1</v>
      </c>
      <c r="F83">
        <v>9</v>
      </c>
      <c r="G83" s="7">
        <v>10</v>
      </c>
      <c r="H83" s="7"/>
      <c r="I83" s="7"/>
      <c r="J83" s="7"/>
      <c r="K83" s="7"/>
    </row>
    <row r="84" spans="1:11" ht="18" customHeight="1" x14ac:dyDescent="0.2">
      <c r="A84" s="7"/>
      <c r="B84" s="7"/>
      <c r="C84" s="7"/>
      <c r="D84" s="7"/>
      <c r="F84">
        <v>11</v>
      </c>
      <c r="G84" s="7">
        <v>12</v>
      </c>
      <c r="H84" s="7"/>
      <c r="I84" s="7"/>
      <c r="J84" s="7"/>
      <c r="K84" s="7"/>
    </row>
    <row r="85" spans="1:11" ht="18" customHeight="1" x14ac:dyDescent="0.2">
      <c r="A85" s="7"/>
      <c r="B85" s="7"/>
      <c r="C85" s="7"/>
      <c r="D85" s="7"/>
      <c r="G85" s="7"/>
      <c r="H85" s="7"/>
      <c r="I85" s="7"/>
      <c r="J85" s="7"/>
      <c r="K85" s="7"/>
    </row>
    <row r="86" spans="1:11" ht="18" customHeight="1" x14ac:dyDescent="0.2">
      <c r="A86" s="7"/>
      <c r="C86" s="7" t="s">
        <v>197</v>
      </c>
      <c r="D86" s="7"/>
      <c r="G86" s="7"/>
      <c r="H86" s="7"/>
      <c r="I86" s="7"/>
      <c r="J86" s="7"/>
      <c r="K86" s="7"/>
    </row>
    <row r="87" spans="1:11" ht="18" customHeight="1" x14ac:dyDescent="0.2">
      <c r="A87" s="7"/>
      <c r="B87" s="7"/>
      <c r="C87" s="7"/>
      <c r="D87" s="7"/>
      <c r="G87" s="7"/>
      <c r="H87" s="7"/>
      <c r="I87" s="7"/>
      <c r="J87" s="7"/>
      <c r="K87" s="7"/>
    </row>
    <row r="88" spans="1:11" ht="18" customHeight="1" x14ac:dyDescent="0.2">
      <c r="A88" s="7"/>
      <c r="B88" s="7"/>
      <c r="C88" s="20" t="s">
        <v>185</v>
      </c>
      <c r="D88" s="52" cm="1">
        <f t="array" ref="D88:H88">_xlfn.SEQUENCE(1,5,5,-1)</f>
        <v>5</v>
      </c>
      <c r="E88" s="33">
        <v>4</v>
      </c>
      <c r="F88" s="33">
        <v>3</v>
      </c>
      <c r="G88" s="23">
        <v>2</v>
      </c>
      <c r="H88" s="23">
        <v>1</v>
      </c>
      <c r="I88" s="7"/>
      <c r="J88" s="7"/>
      <c r="K88" s="7"/>
    </row>
    <row r="89" spans="1:11" ht="18" customHeight="1" x14ac:dyDescent="0.2">
      <c r="A89" s="7"/>
      <c r="B89" s="7"/>
      <c r="C89" s="7"/>
      <c r="D89" s="7"/>
      <c r="G89" s="7"/>
      <c r="H89" s="7"/>
      <c r="I89" s="7"/>
      <c r="J89" s="7"/>
      <c r="K89" s="7"/>
    </row>
    <row r="90" spans="1:11" ht="18" customHeight="1" x14ac:dyDescent="0.2">
      <c r="A90" s="7"/>
      <c r="C90" s="7" t="s">
        <v>198</v>
      </c>
      <c r="D90" s="7"/>
      <c r="G90" s="7"/>
      <c r="H90" s="7"/>
      <c r="I90" s="7"/>
      <c r="J90" s="7"/>
      <c r="K90" s="7"/>
    </row>
    <row r="91" spans="1:11" ht="18" customHeight="1" x14ac:dyDescent="0.2">
      <c r="A91" s="7"/>
      <c r="B91" s="7"/>
      <c r="C91" s="7"/>
      <c r="D91" s="7"/>
      <c r="G91" s="7"/>
      <c r="H91" s="7"/>
      <c r="I91" s="7"/>
      <c r="J91" s="7"/>
      <c r="K91" s="7"/>
    </row>
    <row r="92" spans="1:11" ht="18" customHeight="1" x14ac:dyDescent="0.2">
      <c r="A92" s="7"/>
      <c r="B92" s="7"/>
      <c r="C92" s="62" t="s">
        <v>186</v>
      </c>
      <c r="D92" s="52" cm="1">
        <f t="array" aca="1" ref="D92:K92" ca="1">_xlfn.SEQUENCE(1,8,1,RANDBETWEEN(1,5))</f>
        <v>1</v>
      </c>
      <c r="E92" s="23">
        <f ca="1"/>
        <v>4</v>
      </c>
      <c r="F92" s="23">
        <f ca="1"/>
        <v>7</v>
      </c>
      <c r="G92" s="23">
        <f ca="1"/>
        <v>10</v>
      </c>
      <c r="H92" s="23">
        <f ca="1"/>
        <v>13</v>
      </c>
      <c r="I92" s="23">
        <f ca="1"/>
        <v>16</v>
      </c>
      <c r="J92" s="23">
        <f ca="1"/>
        <v>19</v>
      </c>
      <c r="K92" s="23">
        <f ca="1"/>
        <v>22</v>
      </c>
    </row>
    <row r="93" spans="1:11" ht="18" customHeight="1" x14ac:dyDescent="0.2">
      <c r="A93" s="7"/>
      <c r="B93" s="7"/>
      <c r="C93" s="7"/>
      <c r="D93" s="7"/>
      <c r="G93" s="7"/>
      <c r="H93" s="7"/>
      <c r="I93" s="7"/>
      <c r="J93" s="7"/>
      <c r="K93" s="7"/>
    </row>
    <row r="94" spans="1:11" ht="18" customHeight="1" x14ac:dyDescent="0.2">
      <c r="A94" s="7"/>
      <c r="B94" s="35" t="s">
        <v>190</v>
      </c>
      <c r="C94" s="7"/>
      <c r="D94" s="7"/>
      <c r="G94" s="7"/>
      <c r="H94" s="7"/>
      <c r="I94" s="7"/>
      <c r="J94" s="7"/>
      <c r="K94" s="7"/>
    </row>
    <row r="95" spans="1:11" ht="18" customHeight="1" x14ac:dyDescent="0.2">
      <c r="A95" s="7"/>
      <c r="B95" s="7"/>
      <c r="C95" s="30" t="s">
        <v>60</v>
      </c>
      <c r="D95" s="13">
        <v>5</v>
      </c>
      <c r="E95" s="32"/>
      <c r="G95" s="7"/>
      <c r="H95" s="7"/>
      <c r="I95" s="7"/>
      <c r="J95" s="7"/>
      <c r="K95" s="7"/>
    </row>
    <row r="96" spans="1:11" ht="18" customHeight="1" x14ac:dyDescent="0.2">
      <c r="A96" s="7"/>
      <c r="B96" s="7"/>
      <c r="C96" s="30" t="s">
        <v>187</v>
      </c>
      <c r="D96" s="13">
        <v>1</v>
      </c>
      <c r="E96" s="32"/>
      <c r="G96" s="7"/>
      <c r="H96" s="7"/>
      <c r="I96" s="7"/>
      <c r="J96" s="7"/>
      <c r="K96" s="7"/>
    </row>
    <row r="97" spans="1:15" ht="18" customHeight="1" x14ac:dyDescent="0.2">
      <c r="A97" s="7"/>
      <c r="B97" s="7"/>
      <c r="C97" s="7"/>
      <c r="D97" s="7"/>
      <c r="G97" s="7"/>
      <c r="H97" s="7"/>
      <c r="I97" s="7"/>
      <c r="J97" s="7"/>
      <c r="K97" s="7"/>
    </row>
    <row r="98" spans="1:15" ht="18" customHeight="1" x14ac:dyDescent="0.2">
      <c r="A98" s="7"/>
      <c r="B98" s="7"/>
      <c r="C98" s="20" t="s">
        <v>68</v>
      </c>
      <c r="D98" s="52" cm="1">
        <f t="array" ref="D98:H98">_xlfn.LET(_xlpm.start,D95,_xlpm.end,D96,_xlfn.SEQUENCE(1,ABS(_xlpm.end-_xlpm.start)+1,_xlpm.start,IF(_xlpm.end&lt;_xlpm.start,-1,1)))</f>
        <v>5</v>
      </c>
      <c r="E98" s="23">
        <v>4</v>
      </c>
      <c r="F98" s="23">
        <v>3</v>
      </c>
      <c r="G98" s="23">
        <v>2</v>
      </c>
      <c r="H98" s="23">
        <v>1</v>
      </c>
      <c r="I98" s="23"/>
      <c r="J98" s="23"/>
      <c r="K98" s="23"/>
      <c r="L98" s="31"/>
      <c r="M98" s="31"/>
      <c r="N98" s="31"/>
      <c r="O98" s="31"/>
    </row>
    <row r="99" spans="1:15" ht="18" customHeight="1" x14ac:dyDescent="0.2">
      <c r="A99" s="7"/>
      <c r="B99" s="7"/>
      <c r="C99" s="7"/>
      <c r="D99" s="7"/>
      <c r="G99" s="7"/>
      <c r="H99" s="7"/>
      <c r="I99" s="7"/>
      <c r="J99" s="7"/>
      <c r="K99" s="7"/>
    </row>
    <row r="100" spans="1:15" ht="18" customHeight="1" x14ac:dyDescent="0.2">
      <c r="A100" s="7"/>
      <c r="B100" s="35" t="s">
        <v>189</v>
      </c>
      <c r="C100" s="7"/>
      <c r="D100" s="7"/>
      <c r="G100" s="7"/>
      <c r="H100" s="7"/>
      <c r="I100" s="7"/>
      <c r="J100" s="7"/>
      <c r="K100" s="7"/>
    </row>
    <row r="101" spans="1:15" ht="18" customHeight="1" x14ac:dyDescent="0.2">
      <c r="A101" s="7"/>
      <c r="B101" s="7"/>
      <c r="C101" s="30" t="s">
        <v>188</v>
      </c>
      <c r="D101" s="13">
        <v>5</v>
      </c>
      <c r="E101" s="32"/>
      <c r="G101" s="7"/>
      <c r="H101" s="7"/>
      <c r="I101" s="7"/>
      <c r="J101" s="7"/>
      <c r="K101" s="7"/>
    </row>
    <row r="102" spans="1:15" ht="18" customHeight="1" x14ac:dyDescent="0.2">
      <c r="A102" s="7"/>
      <c r="B102" s="7"/>
      <c r="C102" s="30" t="s">
        <v>60</v>
      </c>
      <c r="D102" s="13">
        <v>2</v>
      </c>
      <c r="E102" s="32"/>
      <c r="G102" s="7"/>
      <c r="H102" s="7"/>
      <c r="I102" s="7"/>
      <c r="J102" s="7"/>
      <c r="K102" s="7"/>
    </row>
    <row r="103" spans="1:15" ht="18" customHeight="1" x14ac:dyDescent="0.2">
      <c r="A103" s="7"/>
      <c r="B103" s="7"/>
      <c r="C103" s="30" t="s">
        <v>187</v>
      </c>
      <c r="D103" s="13">
        <v>10</v>
      </c>
      <c r="E103" s="32"/>
      <c r="G103" s="7"/>
      <c r="H103" s="7"/>
      <c r="I103" s="7"/>
      <c r="J103" s="7"/>
      <c r="K103" s="7"/>
    </row>
    <row r="104" spans="1:15" ht="18" customHeight="1" x14ac:dyDescent="0.2">
      <c r="A104" s="7"/>
      <c r="B104" s="7"/>
      <c r="C104" s="7"/>
      <c r="D104" s="7"/>
      <c r="G104" s="7"/>
      <c r="H104" s="7"/>
      <c r="I104" s="7"/>
      <c r="J104" s="7"/>
      <c r="K104" s="7"/>
    </row>
    <row r="105" spans="1:15" ht="18" customHeight="1" x14ac:dyDescent="0.2">
      <c r="A105" s="7"/>
      <c r="B105" s="7"/>
      <c r="C105" s="20" t="s">
        <v>68</v>
      </c>
      <c r="D105" s="52" cm="1">
        <f t="array" ref="D105:H105">_xlfn.LET(_xlpm.n,D101,_xlpm.start,D102,_xlpm.end,D103,_xlfn.SEQUENCE(1,_xlpm.n,_xlpm.start,(_xlpm.end-_xlpm.start)/(_xlpm.n-1)))</f>
        <v>2</v>
      </c>
      <c r="E105" s="23">
        <v>4</v>
      </c>
      <c r="F105" s="23">
        <v>6</v>
      </c>
      <c r="G105" s="23">
        <v>8</v>
      </c>
      <c r="H105" s="23">
        <v>10</v>
      </c>
      <c r="I105" s="23"/>
      <c r="J105" s="23"/>
      <c r="K105" s="23"/>
      <c r="L105" s="31"/>
      <c r="M105" s="31"/>
      <c r="N105" s="31"/>
      <c r="O105" s="31"/>
    </row>
    <row r="106" spans="1:15" ht="18" customHeight="1" x14ac:dyDescent="0.2">
      <c r="A106" s="7"/>
      <c r="B106" s="7"/>
      <c r="C106" s="7"/>
      <c r="D106" s="7"/>
      <c r="G106" s="7"/>
      <c r="H106" s="7"/>
      <c r="I106" s="7"/>
      <c r="J106" s="7"/>
      <c r="K106" s="7"/>
    </row>
    <row r="107" spans="1:15" ht="18" customHeight="1" x14ac:dyDescent="0.2">
      <c r="A107" s="7"/>
      <c r="B107" s="35" t="s">
        <v>65</v>
      </c>
      <c r="C107" s="7"/>
      <c r="D107" s="7"/>
      <c r="G107" s="7"/>
      <c r="H107" s="7"/>
      <c r="I107" s="7"/>
      <c r="J107" s="7"/>
      <c r="K107" s="7"/>
    </row>
    <row r="108" spans="1:15" ht="18" customHeight="1" x14ac:dyDescent="0.2">
      <c r="A108" s="7"/>
      <c r="B108" s="7"/>
      <c r="C108" s="30" t="s">
        <v>66</v>
      </c>
      <c r="D108" s="16">
        <v>45292</v>
      </c>
      <c r="E108" s="32"/>
      <c r="G108" s="7"/>
      <c r="H108" s="7"/>
      <c r="I108" s="7"/>
      <c r="J108" s="7"/>
      <c r="K108" s="7"/>
    </row>
    <row r="109" spans="1:15" ht="18" customHeight="1" x14ac:dyDescent="0.2">
      <c r="A109" s="7"/>
      <c r="B109" s="7"/>
      <c r="C109" s="30" t="s">
        <v>61</v>
      </c>
      <c r="D109" s="13">
        <v>7</v>
      </c>
      <c r="E109" s="32" t="s">
        <v>67</v>
      </c>
      <c r="G109" s="7"/>
      <c r="H109" s="7"/>
      <c r="I109" s="7"/>
      <c r="J109" s="7"/>
      <c r="K109" s="7"/>
    </row>
    <row r="110" spans="1:15" ht="18" customHeight="1" x14ac:dyDescent="0.2">
      <c r="A110" s="7"/>
      <c r="B110" s="7"/>
      <c r="C110" s="30" t="s">
        <v>59</v>
      </c>
      <c r="D110" s="13">
        <v>6</v>
      </c>
      <c r="E110" s="32"/>
      <c r="G110" s="7"/>
      <c r="H110" s="7"/>
      <c r="I110" s="7"/>
      <c r="J110" s="7"/>
      <c r="K110" s="7"/>
    </row>
    <row r="111" spans="1:15" ht="18" customHeight="1" x14ac:dyDescent="0.2">
      <c r="A111" s="7"/>
      <c r="B111" s="7"/>
      <c r="C111" s="7"/>
      <c r="D111" s="7"/>
      <c r="G111" s="7"/>
      <c r="H111" s="7"/>
      <c r="I111" s="7"/>
      <c r="J111" s="7"/>
      <c r="K111" s="7"/>
    </row>
    <row r="112" spans="1:15" ht="18" customHeight="1" x14ac:dyDescent="0.2">
      <c r="A112" s="7"/>
      <c r="B112" s="7"/>
      <c r="C112" s="20" t="s">
        <v>68</v>
      </c>
      <c r="D112" s="54" cm="1">
        <f t="array" ref="D112:I112">_xlfn.SEQUENCE(1,D110,D108,D109)</f>
        <v>45292</v>
      </c>
      <c r="E112" s="34">
        <v>45299</v>
      </c>
      <c r="F112" s="34">
        <v>45306</v>
      </c>
      <c r="G112" s="34">
        <v>45313</v>
      </c>
      <c r="H112" s="34">
        <v>45320</v>
      </c>
      <c r="I112" s="34">
        <v>45327</v>
      </c>
      <c r="J112" s="31"/>
      <c r="K112" s="31"/>
      <c r="L112" s="31"/>
      <c r="M112" s="31"/>
      <c r="N112" s="31"/>
      <c r="O112" s="31"/>
    </row>
    <row r="113" spans="1:15" ht="18" customHeight="1" x14ac:dyDescent="0.2">
      <c r="A113" s="7"/>
      <c r="B113" s="7"/>
      <c r="C113" s="7"/>
      <c r="D113" s="7"/>
      <c r="G113" s="7"/>
      <c r="H113" s="7"/>
      <c r="I113" s="7"/>
      <c r="J113" s="7"/>
      <c r="K113" s="7"/>
    </row>
    <row r="114" spans="1:15" ht="18" customHeight="1" x14ac:dyDescent="0.2">
      <c r="A114" s="7"/>
      <c r="B114" s="7"/>
      <c r="C114" s="7"/>
      <c r="D114" s="7"/>
      <c r="G114" s="7"/>
      <c r="H114" s="7"/>
      <c r="I114" s="7"/>
      <c r="J114" s="7"/>
      <c r="K114" s="7"/>
    </row>
    <row r="115" spans="1:15" ht="18" customHeight="1" x14ac:dyDescent="0.2">
      <c r="A115" s="7"/>
      <c r="B115" s="35" t="s">
        <v>72</v>
      </c>
      <c r="C115" s="7"/>
      <c r="D115" s="7"/>
      <c r="G115" s="7"/>
      <c r="H115" s="7"/>
      <c r="I115" s="7"/>
      <c r="J115" s="7"/>
      <c r="K115" s="7"/>
    </row>
    <row r="116" spans="1:15" ht="18" customHeight="1" x14ac:dyDescent="0.2">
      <c r="A116" s="7"/>
      <c r="B116" s="7"/>
      <c r="C116" s="30" t="s">
        <v>62</v>
      </c>
      <c r="D116" s="13" t="s">
        <v>63</v>
      </c>
      <c r="E116" s="32" t="s">
        <v>64</v>
      </c>
      <c r="G116" s="7"/>
      <c r="H116" s="7"/>
      <c r="I116" s="7"/>
      <c r="J116" s="7"/>
      <c r="K116" s="7"/>
    </row>
    <row r="117" spans="1:15" ht="18" customHeight="1" x14ac:dyDescent="0.2">
      <c r="A117" s="7"/>
      <c r="B117" s="7"/>
    </row>
    <row r="118" spans="1:15" ht="18" customHeight="1" x14ac:dyDescent="0.2">
      <c r="A118" s="7"/>
      <c r="B118" s="7"/>
      <c r="C118" s="20" t="s">
        <v>68</v>
      </c>
      <c r="D118" s="50" t="str" cm="1">
        <f t="array" ref="D118:O118">TEXT(EDATE(DATE(2020,1,1),_xlfn.SEQUENCE(1,12,0)),D116)</f>
        <v>Jan</v>
      </c>
      <c r="E118" s="31" t="str">
        <v>Feb</v>
      </c>
      <c r="F118" s="31" t="str">
        <v>Mar</v>
      </c>
      <c r="G118" s="31" t="str">
        <v>Apr</v>
      </c>
      <c r="H118" s="31" t="str">
        <v>May</v>
      </c>
      <c r="I118" s="31" t="str">
        <v>Jun</v>
      </c>
      <c r="J118" s="31" t="str">
        <v>Jul</v>
      </c>
      <c r="K118" s="31" t="str">
        <v>Aug</v>
      </c>
      <c r="L118" s="31" t="str">
        <v>Sep</v>
      </c>
      <c r="M118" s="31" t="str">
        <v>Oct</v>
      </c>
      <c r="N118" s="31" t="str">
        <v>Nov</v>
      </c>
      <c r="O118" s="31" t="str">
        <v>Dec</v>
      </c>
    </row>
    <row r="119" spans="1:15" ht="18" customHeight="1" x14ac:dyDescent="0.2">
      <c r="A119" s="7"/>
      <c r="B119" s="7"/>
      <c r="C119" s="7"/>
      <c r="D119" s="7"/>
      <c r="G119" s="7"/>
      <c r="H119" s="7"/>
      <c r="I119" s="7"/>
      <c r="J119" s="7"/>
      <c r="K119" s="7"/>
    </row>
    <row r="120" spans="1:15" ht="18" customHeight="1" x14ac:dyDescent="0.2">
      <c r="A120" s="7"/>
      <c r="B120" s="7"/>
      <c r="C120" s="7"/>
      <c r="D120" s="7"/>
      <c r="G120" s="7"/>
      <c r="H120" s="7"/>
      <c r="I120" s="7"/>
      <c r="J120" s="7"/>
      <c r="K120" s="7"/>
    </row>
    <row r="121" spans="1:15" ht="18" customHeight="1" x14ac:dyDescent="0.2">
      <c r="A121" s="7"/>
      <c r="B121" s="35" t="s">
        <v>69</v>
      </c>
      <c r="C121" s="7"/>
      <c r="D121" s="7"/>
      <c r="G121" s="7"/>
      <c r="H121" s="7"/>
      <c r="I121" s="7"/>
      <c r="J121" s="7"/>
      <c r="K121" s="7"/>
    </row>
    <row r="122" spans="1:15" ht="18" customHeight="1" x14ac:dyDescent="0.2">
      <c r="A122" s="7"/>
      <c r="B122" s="7"/>
      <c r="C122" s="30" t="s">
        <v>62</v>
      </c>
      <c r="D122" s="13" t="s">
        <v>70</v>
      </c>
      <c r="E122" s="32" t="s">
        <v>71</v>
      </c>
      <c r="G122" s="7"/>
      <c r="H122" s="7"/>
      <c r="I122" s="7"/>
      <c r="J122" s="7"/>
      <c r="K122" s="7"/>
    </row>
    <row r="123" spans="1:15" ht="18" customHeight="1" x14ac:dyDescent="0.2">
      <c r="A123" s="7"/>
      <c r="B123" s="7"/>
    </row>
    <row r="124" spans="1:15" ht="18" customHeight="1" x14ac:dyDescent="0.2">
      <c r="A124" s="7"/>
      <c r="B124" s="7"/>
      <c r="C124" s="20" t="s">
        <v>68</v>
      </c>
      <c r="D124" s="50" t="str" cm="1">
        <f t="array" ref="D124:J124">TEXT(_xlfn.SEQUENCE(1,7,DATE(2023,12,11)),D122)</f>
        <v>Mon</v>
      </c>
      <c r="E124" s="31" t="str">
        <v>Tue</v>
      </c>
      <c r="F124" s="31" t="str">
        <v>Wed</v>
      </c>
      <c r="G124" s="31" t="str">
        <v>Thu</v>
      </c>
      <c r="H124" s="31" t="str">
        <v>Fri</v>
      </c>
      <c r="I124" s="31" t="str">
        <v>Sat</v>
      </c>
      <c r="J124" s="31" t="str">
        <v>Sun</v>
      </c>
      <c r="K124" s="31"/>
      <c r="L124" s="31"/>
      <c r="M124" s="31"/>
      <c r="N124" s="31"/>
      <c r="O124" s="31"/>
    </row>
    <row r="125" spans="1:15" ht="18" customHeight="1" x14ac:dyDescent="0.2">
      <c r="A125" s="7"/>
      <c r="B125" s="7"/>
      <c r="C125" s="65" t="s">
        <v>193</v>
      </c>
      <c r="D125" s="53" t="str">
        <f>_xlfn.ARRAYTOTEXT(_xlfn.ANCHORARRAY(D124),1)</f>
        <v>{"Mon","Tue","Wed","Thu","Fri","Sat","Sun"}</v>
      </c>
      <c r="G125" s="7"/>
      <c r="H125" s="7"/>
      <c r="I125" s="7"/>
      <c r="J125" s="7"/>
      <c r="K125" s="7"/>
    </row>
    <row r="126" spans="1:15" ht="18" customHeight="1" x14ac:dyDescent="0.2">
      <c r="A126" s="7"/>
      <c r="B126" s="7"/>
      <c r="C126" s="7"/>
      <c r="D126" s="7"/>
      <c r="G126" s="7"/>
      <c r="H126" s="7"/>
      <c r="I126" s="7"/>
      <c r="J126" s="7"/>
      <c r="K126" s="7"/>
    </row>
    <row r="127" spans="1:15" ht="18" customHeight="1" x14ac:dyDescent="0.2">
      <c r="A127" s="7"/>
      <c r="B127" s="35" t="s">
        <v>73</v>
      </c>
      <c r="C127" s="7"/>
      <c r="D127" s="7"/>
      <c r="G127" s="7"/>
      <c r="H127" s="7"/>
      <c r="I127" s="7"/>
      <c r="J127" s="7"/>
      <c r="K127" s="7"/>
    </row>
    <row r="128" spans="1:15" ht="18" customHeight="1" x14ac:dyDescent="0.2">
      <c r="A128" s="7"/>
      <c r="B128" s="7"/>
      <c r="C128" s="30" t="s">
        <v>66</v>
      </c>
      <c r="D128" s="36">
        <v>0.22916666666666666</v>
      </c>
      <c r="E128" s="32" t="s">
        <v>74</v>
      </c>
      <c r="G128" s="7"/>
      <c r="H128" s="7"/>
      <c r="I128" s="7"/>
      <c r="J128" s="7"/>
      <c r="K128" s="7"/>
    </row>
    <row r="129" spans="1:15" ht="18" customHeight="1" x14ac:dyDescent="0.2">
      <c r="A129" s="7"/>
      <c r="B129" s="7"/>
      <c r="C129" s="30" t="s">
        <v>61</v>
      </c>
      <c r="D129" s="13">
        <v>15</v>
      </c>
      <c r="E129" s="32" t="s">
        <v>75</v>
      </c>
      <c r="G129" s="7"/>
      <c r="H129" s="7"/>
      <c r="I129" s="7"/>
      <c r="J129" s="7"/>
      <c r="K129" s="7"/>
    </row>
    <row r="130" spans="1:15" ht="18" customHeight="1" x14ac:dyDescent="0.2">
      <c r="A130" s="7"/>
      <c r="B130" s="7"/>
      <c r="C130" s="7"/>
      <c r="D130" s="7"/>
      <c r="G130" s="7"/>
      <c r="H130" s="7"/>
      <c r="I130" s="7"/>
      <c r="J130" s="7"/>
      <c r="K130" s="7"/>
    </row>
    <row r="131" spans="1:15" ht="18" customHeight="1" x14ac:dyDescent="0.2">
      <c r="A131" s="7"/>
      <c r="B131" s="7"/>
      <c r="C131" s="20" t="s">
        <v>68</v>
      </c>
      <c r="D131" s="51" cm="1">
        <f t="array" ref="D131:I131">_xlfn.SEQUENCE(1,6,D128,D129/1440)</f>
        <v>0.22916666666666666</v>
      </c>
      <c r="E131" s="37">
        <v>0.23958333333333331</v>
      </c>
      <c r="F131" s="37">
        <v>0.24999999999999997</v>
      </c>
      <c r="G131" s="37">
        <v>0.26041666666666663</v>
      </c>
      <c r="H131" s="37">
        <v>0.27083333333333331</v>
      </c>
      <c r="I131" s="37">
        <v>0.28125</v>
      </c>
      <c r="J131" s="31"/>
      <c r="K131" s="31"/>
      <c r="L131" s="31"/>
      <c r="M131" s="31"/>
      <c r="N131" s="31"/>
      <c r="O131" s="31"/>
    </row>
    <row r="132" spans="1:15" ht="18" customHeight="1" x14ac:dyDescent="0.2">
      <c r="A132" s="7"/>
      <c r="B132" s="7"/>
      <c r="C132" s="7" t="s">
        <v>76</v>
      </c>
      <c r="D132" s="7"/>
      <c r="G132" s="7"/>
      <c r="H132" s="7"/>
      <c r="I132" s="7"/>
      <c r="J132" s="7"/>
      <c r="K132" s="7"/>
    </row>
    <row r="133" spans="1:15" ht="18" customHeight="1" x14ac:dyDescent="0.2">
      <c r="A133" s="7"/>
      <c r="B133" s="7"/>
      <c r="C133" s="7"/>
      <c r="D133" s="7"/>
      <c r="E133" s="7"/>
      <c r="F133" s="7"/>
      <c r="G133" s="7"/>
      <c r="H133" s="7"/>
      <c r="I133" s="7"/>
      <c r="J133" s="7"/>
      <c r="K133" s="7"/>
    </row>
    <row r="134" spans="1:15" ht="18" customHeight="1" x14ac:dyDescent="0.2">
      <c r="A134" s="7"/>
      <c r="B134" s="35" t="s">
        <v>142</v>
      </c>
      <c r="C134" s="7"/>
      <c r="D134" s="7"/>
      <c r="E134" s="7"/>
      <c r="F134" s="7"/>
      <c r="G134" s="7"/>
      <c r="H134" s="7"/>
      <c r="I134" s="7"/>
      <c r="J134" s="7"/>
      <c r="K134" s="7"/>
    </row>
    <row r="135" spans="1:15" ht="18" customHeight="1" x14ac:dyDescent="0.2">
      <c r="A135" s="7"/>
      <c r="B135" s="7"/>
      <c r="C135" s="30" t="s">
        <v>143</v>
      </c>
      <c r="D135" s="13" t="s">
        <v>146</v>
      </c>
      <c r="E135" s="7"/>
      <c r="F135" s="7"/>
      <c r="G135" s="7"/>
      <c r="H135" s="7"/>
      <c r="I135" s="7"/>
      <c r="J135" s="7"/>
      <c r="K135" s="7"/>
    </row>
    <row r="136" spans="1:15" ht="18" customHeight="1" x14ac:dyDescent="0.2">
      <c r="A136" s="7"/>
      <c r="B136" s="7"/>
      <c r="C136" s="30" t="s">
        <v>145</v>
      </c>
      <c r="D136" s="13">
        <v>5</v>
      </c>
      <c r="E136" s="7"/>
      <c r="F136" s="7"/>
      <c r="G136" s="7"/>
      <c r="H136" s="7"/>
      <c r="I136" s="7"/>
      <c r="J136" s="7"/>
      <c r="K136" s="7"/>
    </row>
    <row r="137" spans="1:15" ht="18" customHeight="1" x14ac:dyDescent="0.2">
      <c r="A137" s="7"/>
      <c r="B137" s="7"/>
      <c r="C137" s="7"/>
      <c r="D137" s="7"/>
      <c r="E137" s="7"/>
      <c r="F137" s="7"/>
      <c r="G137" s="7"/>
      <c r="H137" s="7"/>
      <c r="I137" s="7"/>
      <c r="J137" s="7"/>
      <c r="K137" s="7"/>
    </row>
    <row r="138" spans="1:15" ht="18" customHeight="1" x14ac:dyDescent="0.2">
      <c r="A138" s="7"/>
      <c r="B138" s="42"/>
      <c r="C138" s="20" t="s">
        <v>68</v>
      </c>
      <c r="D138" s="51" t="str" cm="1">
        <f t="array" ref="D138:H138">CHAR(_xlfn.SEQUENCE(1,D136,CODE(D135)))</f>
        <v>C</v>
      </c>
      <c r="E138" s="23" t="str">
        <v>D</v>
      </c>
      <c r="F138" s="23" t="str">
        <v>E</v>
      </c>
      <c r="G138" s="23" t="str">
        <v>F</v>
      </c>
      <c r="H138" s="23" t="str">
        <v>G</v>
      </c>
      <c r="I138" s="7"/>
      <c r="J138" s="7"/>
      <c r="K138" s="7"/>
    </row>
    <row r="139" spans="1:15" ht="18" customHeight="1" x14ac:dyDescent="0.2">
      <c r="A139" s="7"/>
      <c r="B139" s="7"/>
      <c r="C139" s="7"/>
      <c r="D139" s="7"/>
      <c r="E139" s="7"/>
      <c r="F139" s="7"/>
      <c r="G139" s="7"/>
      <c r="H139" s="7"/>
      <c r="I139" s="7"/>
      <c r="J139" s="7"/>
      <c r="K139" s="7"/>
    </row>
    <row r="140" spans="1:15" ht="18" customHeight="1" x14ac:dyDescent="0.2">
      <c r="A140" s="7"/>
      <c r="B140" s="7"/>
      <c r="C140" s="7"/>
      <c r="D140" s="7"/>
      <c r="E140" s="7"/>
      <c r="F140" s="7"/>
      <c r="G140" s="7"/>
      <c r="H140" s="7"/>
      <c r="I140" s="7"/>
      <c r="J140" s="7"/>
      <c r="K140" s="7"/>
    </row>
    <row r="141" spans="1:15" ht="18" customHeight="1" x14ac:dyDescent="0.2">
      <c r="A141" s="7"/>
      <c r="B141" s="43" t="s">
        <v>149</v>
      </c>
      <c r="C141" s="7"/>
      <c r="D141" s="7"/>
      <c r="E141" s="7"/>
      <c r="F141" s="7"/>
      <c r="G141" s="7"/>
      <c r="H141" s="7"/>
      <c r="I141" s="7"/>
      <c r="J141" s="7"/>
      <c r="K141" s="7"/>
    </row>
    <row r="142" spans="1:15" ht="18" customHeight="1" x14ac:dyDescent="0.2">
      <c r="A142" s="7"/>
      <c r="B142" s="7"/>
      <c r="C142" s="30" t="s">
        <v>143</v>
      </c>
      <c r="D142" s="13" t="s">
        <v>144</v>
      </c>
      <c r="E142" s="7"/>
      <c r="F142" s="7"/>
      <c r="G142" s="7"/>
      <c r="H142" s="7"/>
      <c r="I142" s="7"/>
      <c r="J142" s="7"/>
      <c r="K142" s="7"/>
    </row>
    <row r="143" spans="1:15" ht="18" customHeight="1" x14ac:dyDescent="0.2">
      <c r="A143" s="7"/>
      <c r="B143" s="7"/>
      <c r="C143" s="30" t="s">
        <v>147</v>
      </c>
      <c r="D143" s="13" t="s">
        <v>148</v>
      </c>
      <c r="E143" s="7"/>
      <c r="F143" s="7"/>
      <c r="G143" s="7"/>
      <c r="H143" s="7"/>
      <c r="I143" s="7"/>
      <c r="J143" s="7"/>
      <c r="K143" s="7"/>
    </row>
    <row r="144" spans="1:15" ht="18" customHeight="1" x14ac:dyDescent="0.2">
      <c r="A144" s="7"/>
      <c r="B144" s="7"/>
      <c r="C144" s="7"/>
      <c r="D144" s="7"/>
      <c r="E144" s="7"/>
      <c r="F144" s="7"/>
      <c r="G144" s="7"/>
      <c r="H144" s="7"/>
      <c r="I144" s="7"/>
      <c r="J144" s="7"/>
      <c r="K144" s="7"/>
    </row>
    <row r="145" spans="1:14" ht="18" customHeight="1" x14ac:dyDescent="0.2">
      <c r="A145" s="7"/>
      <c r="B145" s="7"/>
      <c r="C145" s="55" t="s">
        <v>68</v>
      </c>
      <c r="D145" s="52" t="str" cm="1">
        <f t="array" ref="D145:K145">TRANSPOSE( _xlfn.LAMBDA(_xlpm.start,_xlpm.end,IF(ISNUMBER(_xlpm.start),_xlfn.SEQUENCE(_xlpm.end-_xlpm.start+1,,_xlpm.start),_xlfn.UNICHAR( _xlfn.SEQUENCE(_xlfn.UNICODE(_xlpm.end)-_xlfn.UNICODE(_xlpm.start)+1,,_xlfn.UNICODE(_xlpm.start))) ) )(D142,D143) )</f>
        <v>A</v>
      </c>
      <c r="E145" s="23" t="str">
        <v>B</v>
      </c>
      <c r="F145" s="23" t="str">
        <v>C</v>
      </c>
      <c r="G145" s="23" t="str">
        <v>D</v>
      </c>
      <c r="H145" s="23" t="str">
        <v>E</v>
      </c>
      <c r="I145" s="23" t="str">
        <v>F</v>
      </c>
      <c r="J145" s="23" t="str">
        <v>G</v>
      </c>
      <c r="K145" s="23" t="str">
        <v>H</v>
      </c>
      <c r="L145" s="33"/>
      <c r="M145" s="33"/>
      <c r="N145" s="33"/>
    </row>
    <row r="146" spans="1:14" ht="18" customHeight="1" x14ac:dyDescent="0.2">
      <c r="A146" s="7"/>
      <c r="B146" s="7"/>
      <c r="C146" s="7"/>
      <c r="D146" s="7"/>
      <c r="E146" s="7"/>
      <c r="F146" s="7"/>
      <c r="G146" s="7"/>
      <c r="H146" s="7"/>
      <c r="I146" s="7"/>
      <c r="J146" s="7"/>
      <c r="K146" s="7"/>
    </row>
    <row r="147" spans="1:14" ht="18" customHeight="1" x14ac:dyDescent="0.2">
      <c r="A147" s="7"/>
      <c r="B147" s="7"/>
      <c r="C147" s="7"/>
      <c r="D147" s="7"/>
      <c r="E147" s="7"/>
      <c r="F147" s="7"/>
      <c r="G147" s="7"/>
      <c r="H147" s="7"/>
      <c r="I147" s="7"/>
      <c r="J147" s="7"/>
      <c r="K147" s="7"/>
    </row>
    <row r="148" spans="1:14" ht="23.25" x14ac:dyDescent="0.2">
      <c r="A148" s="7" t="s">
        <v>167</v>
      </c>
      <c r="B148" s="21" t="s">
        <v>19</v>
      </c>
      <c r="C148" s="9"/>
      <c r="D148" s="9"/>
      <c r="E148" s="22" t="s">
        <v>17</v>
      </c>
      <c r="F148" s="9"/>
      <c r="G148" s="9"/>
      <c r="H148" s="9"/>
      <c r="I148" s="9"/>
      <c r="J148" s="9"/>
      <c r="K148" s="7"/>
    </row>
    <row r="149" spans="1:14" ht="18" customHeight="1" x14ac:dyDescent="0.2">
      <c r="A149" s="7"/>
      <c r="B149" s="61" t="s">
        <v>192</v>
      </c>
      <c r="C149" s="7"/>
      <c r="D149" s="7"/>
      <c r="E149" s="7"/>
      <c r="F149" s="7"/>
      <c r="G149" s="7"/>
      <c r="H149" s="7"/>
      <c r="I149" s="7"/>
      <c r="J149" s="7"/>
      <c r="K149" s="7"/>
    </row>
    <row r="150" spans="1:14" ht="18" customHeight="1" x14ac:dyDescent="0.2">
      <c r="A150" s="7"/>
      <c r="B150" s="7"/>
      <c r="C150" s="7"/>
      <c r="D150" s="7"/>
      <c r="E150" s="7"/>
      <c r="F150" s="7"/>
      <c r="G150" s="7"/>
      <c r="H150" s="7"/>
      <c r="I150" s="7"/>
      <c r="J150" s="7"/>
      <c r="K150" s="7"/>
    </row>
    <row r="151" spans="1:14" ht="18" customHeight="1" x14ac:dyDescent="0.2">
      <c r="A151" s="7"/>
      <c r="B151" s="73" t="s">
        <v>191</v>
      </c>
      <c r="C151" s="73"/>
      <c r="D151" s="73"/>
      <c r="E151" s="73"/>
      <c r="F151" s="73"/>
      <c r="G151" s="73"/>
      <c r="H151" s="73"/>
      <c r="I151" s="73"/>
      <c r="J151" s="73"/>
      <c r="K151" s="7"/>
    </row>
    <row r="152" spans="1:14" ht="18" customHeight="1" x14ac:dyDescent="0.2">
      <c r="A152" s="7"/>
      <c r="B152" s="73"/>
      <c r="C152" s="73"/>
      <c r="D152" s="73"/>
      <c r="E152" s="73"/>
      <c r="F152" s="73"/>
      <c r="G152" s="73"/>
      <c r="H152" s="73"/>
      <c r="I152" s="73"/>
      <c r="J152" s="73"/>
      <c r="K152" s="7"/>
    </row>
    <row r="153" spans="1:14" ht="18" customHeight="1" x14ac:dyDescent="0.2">
      <c r="A153" s="7"/>
      <c r="B153" s="73"/>
      <c r="C153" s="73"/>
      <c r="D153" s="73"/>
      <c r="E153" s="73"/>
      <c r="F153" s="73"/>
      <c r="G153" s="73"/>
      <c r="H153" s="73"/>
      <c r="I153" s="73"/>
      <c r="J153" s="73"/>
      <c r="K153" s="7"/>
    </row>
    <row r="154" spans="1:14" ht="18" customHeight="1" x14ac:dyDescent="0.2">
      <c r="A154" s="7"/>
      <c r="B154" s="5"/>
      <c r="C154" s="5"/>
      <c r="D154" s="5"/>
      <c r="E154" s="5"/>
      <c r="F154" s="5"/>
      <c r="G154" s="5"/>
      <c r="H154" s="5"/>
      <c r="I154" s="5"/>
      <c r="J154" s="5"/>
      <c r="K154" s="7"/>
    </row>
    <row r="155" spans="1:14" ht="18" customHeight="1" x14ac:dyDescent="0.2">
      <c r="A155" s="7"/>
      <c r="B155" s="7"/>
      <c r="C155" s="17" t="s">
        <v>15</v>
      </c>
      <c r="D155" s="7"/>
      <c r="E155" s="7"/>
      <c r="F155" s="7"/>
      <c r="G155" s="7"/>
      <c r="H155" s="18" t="s">
        <v>5</v>
      </c>
      <c r="I155" s="7"/>
      <c r="J155" s="23" t="s">
        <v>18</v>
      </c>
      <c r="K155" s="7"/>
    </row>
    <row r="156" spans="1:14" ht="18" customHeight="1" x14ac:dyDescent="0.2">
      <c r="A156" s="7"/>
      <c r="C156" s="12" t="s">
        <v>9</v>
      </c>
      <c r="D156" s="12" t="s">
        <v>6</v>
      </c>
      <c r="E156" s="12" t="s">
        <v>7</v>
      </c>
      <c r="F156" s="12" t="s">
        <v>8</v>
      </c>
      <c r="G156" s="7"/>
      <c r="H156" s="20" t="s">
        <v>16</v>
      </c>
      <c r="J156" s="20" t="s">
        <v>16</v>
      </c>
      <c r="K156" s="7"/>
    </row>
    <row r="157" spans="1:14" ht="18" customHeight="1" x14ac:dyDescent="0.2">
      <c r="A157" s="7"/>
      <c r="C157" s="13" t="s">
        <v>10</v>
      </c>
      <c r="D157" s="13">
        <v>466</v>
      </c>
      <c r="E157" s="13">
        <v>298</v>
      </c>
      <c r="F157" s="13">
        <v>464</v>
      </c>
      <c r="G157" s="7"/>
      <c r="H157" s="63" cm="1">
        <f t="array" ref="H157:H165">_xlfn.TOCOL(D157:F159)</f>
        <v>466</v>
      </c>
      <c r="J157" s="63" cm="1">
        <f t="array" ref="J157:J165">_xlfn.TOCOL(D157:F159,,1)</f>
        <v>466</v>
      </c>
      <c r="K157" s="7"/>
    </row>
    <row r="158" spans="1:14" ht="18" customHeight="1" x14ac:dyDescent="0.2">
      <c r="A158" s="7"/>
      <c r="C158" s="13" t="s">
        <v>11</v>
      </c>
      <c r="D158" s="13">
        <v>403</v>
      </c>
      <c r="E158" s="13">
        <v>465</v>
      </c>
      <c r="F158" s="13">
        <v>490</v>
      </c>
      <c r="G158" s="7"/>
      <c r="H158" s="23">
        <v>298</v>
      </c>
      <c r="J158" s="23">
        <v>403</v>
      </c>
      <c r="K158" s="7"/>
    </row>
    <row r="159" spans="1:14" ht="18" customHeight="1" x14ac:dyDescent="0.2">
      <c r="A159" s="7"/>
      <c r="C159" s="13" t="s">
        <v>12</v>
      </c>
      <c r="D159" s="13">
        <v>289</v>
      </c>
      <c r="E159" s="13">
        <v>282</v>
      </c>
      <c r="F159" s="13">
        <v>345</v>
      </c>
      <c r="G159" s="7"/>
      <c r="H159" s="23">
        <v>464</v>
      </c>
      <c r="J159" s="23">
        <v>289</v>
      </c>
      <c r="K159" s="7"/>
    </row>
    <row r="160" spans="1:14" ht="18" customHeight="1" x14ac:dyDescent="0.2">
      <c r="A160" s="7"/>
      <c r="B160" s="7"/>
      <c r="C160" s="7"/>
      <c r="D160" s="7"/>
      <c r="E160" s="7"/>
      <c r="F160" s="7"/>
      <c r="G160" s="7"/>
      <c r="H160" s="23">
        <v>403</v>
      </c>
      <c r="J160" s="23">
        <v>298</v>
      </c>
      <c r="K160" s="7"/>
    </row>
    <row r="161" spans="1:12" ht="18" customHeight="1" x14ac:dyDescent="0.2">
      <c r="A161" s="7"/>
      <c r="B161" s="7"/>
      <c r="C161" s="7"/>
      <c r="D161" s="7"/>
      <c r="E161" s="7"/>
      <c r="F161" s="7"/>
      <c r="G161" s="7"/>
      <c r="H161" s="23">
        <v>465</v>
      </c>
      <c r="J161" s="23">
        <v>465</v>
      </c>
      <c r="K161" s="7"/>
    </row>
    <row r="162" spans="1:12" ht="18" customHeight="1" x14ac:dyDescent="0.2">
      <c r="A162" s="7"/>
      <c r="B162" s="7"/>
      <c r="C162" s="7"/>
      <c r="D162" s="7"/>
      <c r="E162" s="7"/>
      <c r="F162" s="7"/>
      <c r="G162" s="7"/>
      <c r="H162" s="23">
        <v>490</v>
      </c>
      <c r="J162" s="23">
        <v>282</v>
      </c>
      <c r="K162" s="7"/>
    </row>
    <row r="163" spans="1:12" ht="18" customHeight="1" x14ac:dyDescent="0.2">
      <c r="A163" s="7"/>
      <c r="B163" s="7"/>
      <c r="C163" s="7"/>
      <c r="D163" s="7"/>
      <c r="E163" s="7"/>
      <c r="F163" s="7"/>
      <c r="G163" s="7"/>
      <c r="H163" s="23">
        <v>289</v>
      </c>
      <c r="J163" s="23">
        <v>464</v>
      </c>
      <c r="K163" s="7"/>
    </row>
    <row r="164" spans="1:12" ht="18" customHeight="1" x14ac:dyDescent="0.2">
      <c r="A164" s="7"/>
      <c r="B164" s="7"/>
      <c r="C164" s="7"/>
      <c r="D164" s="7"/>
      <c r="E164" s="7"/>
      <c r="F164" s="7"/>
      <c r="G164" s="7"/>
      <c r="H164" s="23">
        <v>282</v>
      </c>
      <c r="J164" s="23">
        <v>490</v>
      </c>
      <c r="K164" s="7"/>
    </row>
    <row r="165" spans="1:12" ht="18" customHeight="1" x14ac:dyDescent="0.2">
      <c r="A165" s="7"/>
      <c r="B165" s="7"/>
      <c r="C165" s="7"/>
      <c r="D165" s="7"/>
      <c r="E165" s="7"/>
      <c r="F165" s="7"/>
      <c r="G165" s="7"/>
      <c r="H165" s="23">
        <v>345</v>
      </c>
      <c r="J165" s="23">
        <v>345</v>
      </c>
      <c r="K165" s="7"/>
    </row>
    <row r="166" spans="1:12" ht="18" customHeight="1" x14ac:dyDescent="0.2">
      <c r="A166" s="7"/>
      <c r="B166" s="7"/>
      <c r="C166" s="7"/>
      <c r="D166" s="7"/>
      <c r="E166" s="7"/>
      <c r="F166" s="7"/>
      <c r="G166" s="7"/>
      <c r="H166" s="7"/>
      <c r="I166" s="7"/>
      <c r="J166" s="7"/>
      <c r="K166" s="7"/>
    </row>
    <row r="167" spans="1:12" ht="18" customHeight="1" x14ac:dyDescent="0.2">
      <c r="A167" s="7"/>
      <c r="B167" s="7"/>
      <c r="C167" s="7"/>
      <c r="D167" s="7"/>
      <c r="E167" s="7"/>
      <c r="F167" s="7"/>
      <c r="G167" s="7"/>
      <c r="H167" s="7"/>
      <c r="I167" s="7"/>
      <c r="J167" s="7"/>
      <c r="K167" s="7"/>
    </row>
    <row r="168" spans="1:12" ht="18" customHeight="1" x14ac:dyDescent="0.2">
      <c r="A168" s="7"/>
      <c r="B168" s="18" t="s">
        <v>20</v>
      </c>
      <c r="C168" s="20" t="s">
        <v>21</v>
      </c>
      <c r="D168" s="52" cm="1">
        <f t="array" ref="D168:L168">_xlfn.TOROW(D157:F159)</f>
        <v>466</v>
      </c>
      <c r="E168" s="23">
        <v>298</v>
      </c>
      <c r="F168" s="23">
        <v>464</v>
      </c>
      <c r="G168" s="23">
        <v>403</v>
      </c>
      <c r="H168" s="23">
        <v>465</v>
      </c>
      <c r="I168" s="23">
        <v>490</v>
      </c>
      <c r="J168" s="23">
        <v>289</v>
      </c>
      <c r="K168" s="23">
        <v>282</v>
      </c>
      <c r="L168" s="23">
        <v>345</v>
      </c>
    </row>
    <row r="169" spans="1:12" ht="18" customHeight="1" x14ac:dyDescent="0.2">
      <c r="A169" s="7"/>
      <c r="B169" s="7"/>
      <c r="C169" s="7"/>
      <c r="D169" s="7"/>
      <c r="E169" s="7"/>
      <c r="F169" s="7"/>
      <c r="G169" s="7"/>
      <c r="H169" s="7"/>
      <c r="I169" s="7"/>
      <c r="J169" s="7"/>
      <c r="K169" s="7"/>
    </row>
    <row r="170" spans="1:12" ht="18" customHeight="1" x14ac:dyDescent="0.2">
      <c r="A170" s="7"/>
      <c r="B170" s="7"/>
      <c r="C170" s="7"/>
      <c r="D170" s="7"/>
      <c r="E170" s="7"/>
      <c r="F170" s="7"/>
      <c r="G170" s="7"/>
      <c r="H170" s="7"/>
      <c r="I170" s="7"/>
      <c r="J170" s="7"/>
      <c r="K170" s="7"/>
    </row>
    <row r="171" spans="1:12" ht="18" customHeight="1" x14ac:dyDescent="0.2">
      <c r="A171" s="7"/>
      <c r="B171" s="7" t="s">
        <v>224</v>
      </c>
      <c r="C171" s="7"/>
      <c r="D171" s="7"/>
      <c r="E171" s="7"/>
      <c r="F171" s="7"/>
      <c r="G171" s="7"/>
      <c r="H171" s="7"/>
      <c r="I171" s="7"/>
      <c r="J171" s="7"/>
      <c r="K171" s="7"/>
    </row>
    <row r="172" spans="1:12" ht="18" customHeight="1" x14ac:dyDescent="0.2">
      <c r="A172" s="7"/>
      <c r="B172" s="7"/>
      <c r="C172" s="7"/>
      <c r="D172" s="7"/>
      <c r="E172" s="7"/>
      <c r="F172" s="7"/>
      <c r="G172" s="7"/>
      <c r="H172" s="7"/>
      <c r="I172" s="7"/>
      <c r="J172" s="7"/>
      <c r="K172" s="7"/>
    </row>
    <row r="173" spans="1:12" ht="18" customHeight="1" x14ac:dyDescent="0.2">
      <c r="A173" s="7"/>
      <c r="B173" s="7"/>
      <c r="C173" s="12" t="s">
        <v>223</v>
      </c>
      <c r="D173" s="7"/>
      <c r="E173" s="20" t="s">
        <v>5</v>
      </c>
      <c r="F173" s="7" t="s">
        <v>225</v>
      </c>
      <c r="G173" s="7"/>
      <c r="H173" s="7"/>
      <c r="I173" s="7"/>
      <c r="J173" s="7"/>
      <c r="K173" s="7"/>
    </row>
    <row r="174" spans="1:12" ht="18" customHeight="1" x14ac:dyDescent="0.2">
      <c r="A174" s="7"/>
      <c r="B174" s="7"/>
      <c r="C174" s="13" t="s">
        <v>226</v>
      </c>
      <c r="D174" s="7"/>
      <c r="E174" s="63" t="str" cm="1">
        <f t="array" ref="E174:E176">_xlfn.TOCOL(C174:C179,3)</f>
        <v>Name 1</v>
      </c>
      <c r="F174" s="7"/>
      <c r="G174" s="7"/>
      <c r="H174" s="7"/>
      <c r="I174" s="7"/>
      <c r="J174" s="7"/>
      <c r="K174" s="7"/>
    </row>
    <row r="175" spans="1:12" ht="18" customHeight="1" x14ac:dyDescent="0.2">
      <c r="A175" s="7"/>
      <c r="B175" s="7"/>
      <c r="C175" s="13"/>
      <c r="D175" s="7"/>
      <c r="E175" s="23" t="str">
        <v>Name 2</v>
      </c>
      <c r="F175" s="7"/>
      <c r="G175" s="7"/>
      <c r="H175" s="7"/>
      <c r="I175" s="7"/>
      <c r="J175" s="7"/>
      <c r="K175" s="7"/>
    </row>
    <row r="176" spans="1:12" ht="18" customHeight="1" x14ac:dyDescent="0.2">
      <c r="A176" s="7"/>
      <c r="B176" s="7"/>
      <c r="C176" s="13" t="s">
        <v>221</v>
      </c>
      <c r="D176" s="7"/>
      <c r="E176" s="23" t="str">
        <v>Name 3</v>
      </c>
      <c r="F176" s="7"/>
      <c r="G176" s="7"/>
      <c r="H176" s="7"/>
      <c r="I176" s="7"/>
      <c r="J176" s="7"/>
      <c r="K176" s="7"/>
    </row>
    <row r="177" spans="1:11" ht="18" customHeight="1" x14ac:dyDescent="0.2">
      <c r="A177" s="7"/>
      <c r="B177" s="7"/>
      <c r="C177" s="13" t="e">
        <f>NA()</f>
        <v>#N/A</v>
      </c>
      <c r="D177" s="7"/>
      <c r="E177" s="7"/>
      <c r="F177" s="7"/>
      <c r="G177" s="7"/>
      <c r="H177" s="7"/>
      <c r="I177" s="7"/>
      <c r="J177" s="7"/>
      <c r="K177" s="7"/>
    </row>
    <row r="178" spans="1:11" ht="18" customHeight="1" x14ac:dyDescent="0.2">
      <c r="A178" s="7"/>
      <c r="B178" s="7"/>
      <c r="C178" s="13"/>
      <c r="D178" s="7"/>
      <c r="E178" s="7"/>
      <c r="F178" s="7"/>
      <c r="G178" s="7"/>
      <c r="H178" s="7"/>
      <c r="I178" s="7"/>
      <c r="J178" s="7"/>
      <c r="K178" s="7"/>
    </row>
    <row r="179" spans="1:11" ht="18" customHeight="1" x14ac:dyDescent="0.2">
      <c r="A179" s="7"/>
      <c r="B179" s="7"/>
      <c r="C179" s="13" t="s">
        <v>222</v>
      </c>
      <c r="D179" s="7"/>
      <c r="E179" s="7"/>
      <c r="F179" s="7"/>
      <c r="G179" s="7"/>
      <c r="H179" s="7"/>
      <c r="I179" s="7"/>
      <c r="J179" s="7"/>
      <c r="K179" s="7"/>
    </row>
    <row r="180" spans="1:11" ht="18" customHeight="1" x14ac:dyDescent="0.2">
      <c r="A180" s="7"/>
      <c r="B180" s="7"/>
      <c r="C180" s="7"/>
      <c r="D180" s="7"/>
      <c r="E180" s="7"/>
      <c r="F180" s="7"/>
      <c r="G180" s="7"/>
      <c r="H180" s="7"/>
      <c r="I180" s="7"/>
      <c r="J180" s="7"/>
      <c r="K180" s="7"/>
    </row>
    <row r="181" spans="1:11" ht="18" customHeight="1" x14ac:dyDescent="0.2">
      <c r="A181" s="7"/>
      <c r="B181" s="7"/>
      <c r="C181" s="7"/>
      <c r="D181" s="7"/>
      <c r="E181" s="7"/>
      <c r="F181" s="7"/>
      <c r="G181" s="7"/>
      <c r="H181" s="7"/>
      <c r="I181" s="7"/>
      <c r="J181" s="7"/>
      <c r="K181" s="7"/>
    </row>
    <row r="182" spans="1:11" ht="23.25" x14ac:dyDescent="0.2">
      <c r="A182" s="7" t="s">
        <v>167</v>
      </c>
      <c r="B182" s="21" t="s">
        <v>22</v>
      </c>
      <c r="C182" s="9"/>
      <c r="D182" s="9"/>
      <c r="E182" s="9"/>
      <c r="F182" s="22"/>
      <c r="G182" s="9"/>
      <c r="H182" s="9"/>
      <c r="I182" s="9"/>
      <c r="J182" s="9"/>
      <c r="K182" s="7"/>
    </row>
    <row r="183" spans="1:11" ht="18" customHeight="1" x14ac:dyDescent="0.2">
      <c r="A183" s="7"/>
      <c r="B183" s="61" t="s">
        <v>199</v>
      </c>
      <c r="C183" s="7"/>
      <c r="D183" s="7"/>
      <c r="E183" s="7"/>
      <c r="F183" s="7"/>
      <c r="G183" s="7"/>
      <c r="H183" s="7"/>
      <c r="I183" s="7"/>
      <c r="J183" s="7"/>
      <c r="K183" s="7"/>
    </row>
    <row r="184" spans="1:11" ht="18" customHeight="1" x14ac:dyDescent="0.2">
      <c r="A184" s="7"/>
      <c r="B184" s="7"/>
      <c r="C184" s="7"/>
      <c r="D184" s="7"/>
      <c r="E184" s="7"/>
      <c r="F184" s="7"/>
      <c r="G184" s="7"/>
      <c r="H184" s="7"/>
      <c r="I184" s="7"/>
      <c r="J184" s="7"/>
      <c r="K184" s="7"/>
    </row>
    <row r="185" spans="1:11" ht="18" customHeight="1" x14ac:dyDescent="0.2">
      <c r="A185" s="7"/>
      <c r="B185" s="73" t="s">
        <v>200</v>
      </c>
      <c r="C185" s="73"/>
      <c r="D185" s="73"/>
      <c r="E185" s="73"/>
      <c r="F185" s="73"/>
      <c r="G185" s="73"/>
      <c r="H185" s="73"/>
      <c r="I185" s="73"/>
      <c r="J185" s="73"/>
      <c r="K185" s="7"/>
    </row>
    <row r="186" spans="1:11" ht="18" customHeight="1" x14ac:dyDescent="0.2">
      <c r="A186" s="7"/>
      <c r="B186" s="73"/>
      <c r="C186" s="73"/>
      <c r="D186" s="73"/>
      <c r="E186" s="73"/>
      <c r="F186" s="73"/>
      <c r="G186" s="73"/>
      <c r="H186" s="73"/>
      <c r="I186" s="73"/>
      <c r="J186" s="73"/>
      <c r="K186" s="7"/>
    </row>
    <row r="187" spans="1:11" ht="18" customHeight="1" x14ac:dyDescent="0.2">
      <c r="A187" s="7"/>
      <c r="B187" s="73"/>
      <c r="C187" s="73"/>
      <c r="D187" s="73"/>
      <c r="E187" s="73"/>
      <c r="F187" s="73"/>
      <c r="G187" s="73"/>
      <c r="H187" s="73"/>
      <c r="I187" s="73"/>
      <c r="J187" s="73"/>
      <c r="K187" s="7"/>
    </row>
    <row r="188" spans="1:11" ht="18" customHeight="1" x14ac:dyDescent="0.2">
      <c r="A188" s="7"/>
      <c r="B188" s="73"/>
      <c r="C188" s="73"/>
      <c r="D188" s="73"/>
      <c r="E188" s="73"/>
      <c r="F188" s="73"/>
      <c r="G188" s="73"/>
      <c r="H188" s="73"/>
      <c r="I188" s="73"/>
      <c r="J188" s="73"/>
      <c r="K188" s="7"/>
    </row>
    <row r="189" spans="1:11" ht="18" customHeight="1" x14ac:dyDescent="0.2">
      <c r="A189" s="7"/>
      <c r="B189" s="73"/>
      <c r="C189" s="73"/>
      <c r="D189" s="73"/>
      <c r="E189" s="73"/>
      <c r="F189" s="73"/>
      <c r="G189" s="73"/>
      <c r="H189" s="73"/>
      <c r="I189" s="73"/>
      <c r="J189" s="73"/>
      <c r="K189" s="7"/>
    </row>
    <row r="190" spans="1:11" ht="18" customHeight="1" x14ac:dyDescent="0.2">
      <c r="A190" s="7"/>
      <c r="B190" s="73"/>
      <c r="C190" s="73"/>
      <c r="D190" s="73"/>
      <c r="E190" s="73"/>
      <c r="F190" s="73"/>
      <c r="G190" s="73"/>
      <c r="H190" s="73"/>
      <c r="I190" s="73"/>
      <c r="J190" s="73"/>
      <c r="K190" s="7"/>
    </row>
    <row r="191" spans="1:11" ht="18" customHeight="1" x14ac:dyDescent="0.2">
      <c r="A191" s="7"/>
      <c r="B191" s="73"/>
      <c r="C191" s="73"/>
      <c r="D191" s="73"/>
      <c r="E191" s="73"/>
      <c r="F191" s="73"/>
      <c r="G191" s="73"/>
      <c r="H191" s="73"/>
      <c r="I191" s="73"/>
      <c r="J191" s="73"/>
      <c r="K191" s="7"/>
    </row>
    <row r="192" spans="1:11" ht="18" customHeight="1" x14ac:dyDescent="0.2">
      <c r="A192" s="7"/>
      <c r="B192" s="73"/>
      <c r="C192" s="73"/>
      <c r="D192" s="73"/>
      <c r="E192" s="73"/>
      <c r="F192" s="73"/>
      <c r="G192" s="73"/>
      <c r="H192" s="73"/>
      <c r="I192" s="73"/>
      <c r="J192" s="73"/>
      <c r="K192" s="7"/>
    </row>
    <row r="193" spans="1:14" ht="18" customHeight="1" x14ac:dyDescent="0.2">
      <c r="A193" s="7"/>
      <c r="B193" s="7"/>
      <c r="C193" s="7"/>
      <c r="D193" s="7"/>
      <c r="E193" s="7"/>
      <c r="F193" s="7"/>
      <c r="G193" s="7"/>
      <c r="H193" s="7"/>
      <c r="I193" s="7"/>
      <c r="J193" s="7"/>
      <c r="K193" s="7"/>
    </row>
    <row r="194" spans="1:14" ht="18" customHeight="1" x14ac:dyDescent="0.2">
      <c r="A194" s="7"/>
      <c r="B194" s="30" t="s">
        <v>48</v>
      </c>
      <c r="C194" s="13" t="s">
        <v>10</v>
      </c>
      <c r="D194" s="13" t="s">
        <v>11</v>
      </c>
      <c r="E194" s="13" t="s">
        <v>12</v>
      </c>
      <c r="F194" s="13" t="s">
        <v>13</v>
      </c>
      <c r="G194" s="13" t="s">
        <v>14</v>
      </c>
      <c r="H194" s="13" t="s">
        <v>49</v>
      </c>
      <c r="I194" s="13" t="s">
        <v>50</v>
      </c>
      <c r="J194" s="13" t="s">
        <v>51</v>
      </c>
      <c r="K194" s="13" t="s">
        <v>52</v>
      </c>
      <c r="L194" s="13" t="s">
        <v>53</v>
      </c>
      <c r="M194" s="13" t="s">
        <v>54</v>
      </c>
      <c r="N194" s="13" t="s">
        <v>55</v>
      </c>
    </row>
    <row r="195" spans="1:14" ht="18" customHeight="1" x14ac:dyDescent="0.2">
      <c r="A195" s="7"/>
      <c r="B195" s="7"/>
      <c r="C195" s="7"/>
      <c r="D195" s="7"/>
      <c r="E195" s="7"/>
      <c r="F195" s="7"/>
      <c r="G195" s="7"/>
      <c r="H195" s="7"/>
      <c r="I195" s="7"/>
      <c r="J195" s="7"/>
      <c r="K195" s="7"/>
    </row>
    <row r="196" spans="1:14" ht="18" customHeight="1" x14ac:dyDescent="0.2">
      <c r="A196" s="7"/>
      <c r="B196" s="7"/>
      <c r="C196" s="58" t="s">
        <v>207</v>
      </c>
      <c r="D196" s="56"/>
      <c r="E196" s="56"/>
      <c r="F196" s="56"/>
      <c r="G196" s="56"/>
      <c r="H196" s="7"/>
      <c r="I196" s="7"/>
      <c r="J196" s="7"/>
      <c r="K196" s="7"/>
    </row>
    <row r="197" spans="1:14" ht="18" customHeight="1" x14ac:dyDescent="0.2">
      <c r="A197" s="7"/>
      <c r="B197" s="7"/>
      <c r="C197" s="68" t="str" cm="1">
        <f t="array" ref="C197:G199">_xlfn.WRAPROWS(C194:N194,5," - ")</f>
        <v>Jan</v>
      </c>
      <c r="D197" s="69" t="str">
        <v>Feb</v>
      </c>
      <c r="E197" s="69" t="str">
        <v>Mar</v>
      </c>
      <c r="F197" s="69" t="str">
        <v>Apr</v>
      </c>
      <c r="G197" s="69" t="str">
        <v>May</v>
      </c>
      <c r="H197" s="7"/>
      <c r="I197" s="7"/>
      <c r="J197" s="7"/>
      <c r="K197" s="7"/>
    </row>
    <row r="198" spans="1:14" ht="18" customHeight="1" x14ac:dyDescent="0.2">
      <c r="A198" s="7"/>
      <c r="B198" s="7"/>
      <c r="C198" s="7" t="str">
        <v>Jun</v>
      </c>
      <c r="D198" s="7" t="str">
        <v>Jul</v>
      </c>
      <c r="E198" s="7" t="str">
        <v>Aug</v>
      </c>
      <c r="F198" s="7" t="str">
        <v>Sep</v>
      </c>
      <c r="G198" s="7" t="str">
        <v>Oct</v>
      </c>
      <c r="H198" s="7"/>
      <c r="I198" s="7"/>
      <c r="J198" s="7"/>
      <c r="K198" s="7"/>
    </row>
    <row r="199" spans="1:14" ht="18" customHeight="1" x14ac:dyDescent="0.2">
      <c r="A199" s="7"/>
      <c r="B199" s="7"/>
      <c r="C199" s="7" t="str">
        <v>Nov</v>
      </c>
      <c r="D199" s="7" t="str">
        <v>Dec</v>
      </c>
      <c r="E199" s="7" t="str">
        <v xml:space="preserve"> - </v>
      </c>
      <c r="F199" s="7" t="str">
        <v xml:space="preserve"> - </v>
      </c>
      <c r="G199" s="7" t="str">
        <v xml:space="preserve"> - </v>
      </c>
      <c r="H199" s="7"/>
      <c r="I199" s="7"/>
      <c r="J199" s="7"/>
      <c r="K199" s="7"/>
    </row>
    <row r="200" spans="1:14" ht="18" customHeight="1" x14ac:dyDescent="0.2">
      <c r="A200" s="7"/>
      <c r="B200" s="7"/>
      <c r="C200" s="7"/>
      <c r="D200" s="7"/>
      <c r="E200" s="7"/>
      <c r="F200" s="7"/>
      <c r="G200" s="7"/>
      <c r="H200" s="7"/>
      <c r="I200" s="7"/>
      <c r="J200" s="7"/>
      <c r="K200" s="7"/>
    </row>
    <row r="201" spans="1:14" ht="18" customHeight="1" x14ac:dyDescent="0.2">
      <c r="A201" s="7"/>
      <c r="B201" s="7"/>
      <c r="C201" s="58" t="s">
        <v>208</v>
      </c>
      <c r="D201" s="56"/>
      <c r="E201" s="56"/>
      <c r="F201" s="56"/>
      <c r="G201" s="56"/>
      <c r="H201" s="7"/>
      <c r="I201" s="7"/>
      <c r="J201" s="7"/>
      <c r="K201" s="7"/>
    </row>
    <row r="202" spans="1:14" ht="18" customHeight="1" x14ac:dyDescent="0.2">
      <c r="A202" s="7"/>
      <c r="B202" s="7"/>
      <c r="C202" s="70" t="str" cm="1">
        <f t="array" ref="C202:E206">_xlfn.WRAPCOLS(C194:N194,5," - ")</f>
        <v>Jan</v>
      </c>
      <c r="D202" s="31" t="str">
        <v>Jun</v>
      </c>
      <c r="E202" s="31" t="str">
        <v>Nov</v>
      </c>
      <c r="F202" s="31"/>
      <c r="G202" s="7"/>
      <c r="H202" s="7"/>
      <c r="I202" s="7"/>
      <c r="J202" s="7"/>
      <c r="K202" s="7"/>
    </row>
    <row r="203" spans="1:14" ht="18" customHeight="1" x14ac:dyDescent="0.2">
      <c r="A203" s="7"/>
      <c r="B203" s="7"/>
      <c r="C203" s="71" t="str">
        <v>Feb</v>
      </c>
      <c r="D203" s="31" t="str">
        <v>Jul</v>
      </c>
      <c r="E203" s="31" t="str">
        <v>Dec</v>
      </c>
      <c r="F203" s="31"/>
      <c r="G203" s="7"/>
      <c r="H203" s="7"/>
      <c r="I203" s="7"/>
      <c r="J203" s="7"/>
      <c r="K203" s="7"/>
    </row>
    <row r="204" spans="1:14" ht="18" customHeight="1" x14ac:dyDescent="0.2">
      <c r="A204" s="7"/>
      <c r="B204" s="7"/>
      <c r="C204" s="71" t="str">
        <v>Mar</v>
      </c>
      <c r="D204" s="31" t="str">
        <v>Aug</v>
      </c>
      <c r="E204" s="31" t="str">
        <v xml:space="preserve"> - </v>
      </c>
      <c r="F204" s="31"/>
      <c r="G204" s="7"/>
      <c r="H204" s="7"/>
      <c r="I204" s="7"/>
      <c r="J204" s="7"/>
      <c r="K204" s="7"/>
    </row>
    <row r="205" spans="1:14" ht="18" customHeight="1" x14ac:dyDescent="0.2">
      <c r="A205" s="7"/>
      <c r="B205" s="7"/>
      <c r="C205" s="69" t="str">
        <v>Apr</v>
      </c>
      <c r="D205" s="7" t="str">
        <v>Sep</v>
      </c>
      <c r="E205" s="7" t="str">
        <v xml:space="preserve"> - </v>
      </c>
      <c r="F205" s="7"/>
      <c r="G205" s="7"/>
      <c r="H205" s="7"/>
      <c r="I205" s="7"/>
      <c r="J205" s="7"/>
      <c r="K205" s="7"/>
    </row>
    <row r="206" spans="1:14" ht="18" customHeight="1" x14ac:dyDescent="0.2">
      <c r="A206" s="7"/>
      <c r="B206" s="7"/>
      <c r="C206" s="69" t="str">
        <v>May</v>
      </c>
      <c r="D206" s="7" t="str">
        <v>Oct</v>
      </c>
      <c r="E206" s="7" t="str">
        <v xml:space="preserve"> - </v>
      </c>
      <c r="F206" s="7"/>
      <c r="G206" s="7"/>
      <c r="H206" s="7"/>
      <c r="I206" s="7"/>
      <c r="J206" s="7"/>
      <c r="K206" s="7"/>
    </row>
    <row r="207" spans="1:14" ht="18" customHeight="1" x14ac:dyDescent="0.2">
      <c r="A207" s="7"/>
      <c r="B207" s="7"/>
      <c r="C207" s="7"/>
      <c r="D207" s="7"/>
      <c r="E207" s="7"/>
      <c r="F207" s="7"/>
      <c r="G207" s="7"/>
      <c r="H207" s="7"/>
      <c r="I207" s="7"/>
      <c r="J207" s="7"/>
      <c r="K207" s="7"/>
    </row>
    <row r="208" spans="1:14" ht="18" customHeight="1" x14ac:dyDescent="0.2">
      <c r="A208" s="7"/>
      <c r="B208" s="7" t="s">
        <v>169</v>
      </c>
      <c r="C208" s="7"/>
      <c r="D208" s="7"/>
      <c r="E208" s="7"/>
      <c r="F208" s="7"/>
      <c r="G208" s="7"/>
      <c r="H208" s="7"/>
      <c r="I208" s="7"/>
      <c r="J208" s="7"/>
      <c r="K208" s="7"/>
    </row>
    <row r="209" spans="1:11" ht="18" customHeight="1" x14ac:dyDescent="0.2">
      <c r="A209" s="7"/>
      <c r="B209" s="7"/>
      <c r="C209" s="7"/>
      <c r="D209" s="7"/>
      <c r="E209" s="7"/>
      <c r="F209" s="7"/>
      <c r="G209" s="7"/>
      <c r="H209" s="7"/>
      <c r="I209" s="7"/>
      <c r="J209" s="7"/>
      <c r="K209" s="7"/>
    </row>
    <row r="210" spans="1:11" ht="18" customHeight="1" x14ac:dyDescent="0.2">
      <c r="A210" s="7"/>
      <c r="B210" s="7"/>
      <c r="C210" s="7"/>
      <c r="D210" s="7"/>
      <c r="E210" s="7"/>
      <c r="F210" s="7"/>
      <c r="G210" s="7"/>
      <c r="H210" s="7"/>
      <c r="I210" s="7"/>
      <c r="J210" s="7"/>
      <c r="K210" s="7"/>
    </row>
    <row r="211" spans="1:11" ht="18" customHeight="1" x14ac:dyDescent="0.2">
      <c r="A211" s="7" t="s">
        <v>167</v>
      </c>
      <c r="B211" s="21" t="s">
        <v>23</v>
      </c>
      <c r="C211" s="9"/>
      <c r="D211" s="22"/>
      <c r="E211" s="9"/>
      <c r="F211" s="9"/>
      <c r="G211" s="9"/>
      <c r="H211" s="9"/>
      <c r="I211" s="9"/>
      <c r="J211" s="9"/>
      <c r="K211" s="7"/>
    </row>
    <row r="212" spans="1:11" ht="18" customHeight="1" x14ac:dyDescent="0.2">
      <c r="A212" s="7"/>
      <c r="B212" s="61" t="s">
        <v>202</v>
      </c>
      <c r="C212" s="7"/>
      <c r="D212" s="7"/>
      <c r="E212" s="7"/>
      <c r="F212" s="7"/>
      <c r="G212" s="7"/>
      <c r="H212" s="7"/>
      <c r="I212" s="7"/>
      <c r="J212" s="7"/>
      <c r="K212" s="7"/>
    </row>
    <row r="213" spans="1:11" ht="18" customHeight="1" x14ac:dyDescent="0.2">
      <c r="A213" s="7"/>
      <c r="B213" s="7"/>
      <c r="C213" s="7"/>
      <c r="D213" s="7"/>
      <c r="E213" s="7"/>
      <c r="F213" s="7"/>
      <c r="G213" s="7"/>
      <c r="H213" s="7"/>
      <c r="I213" s="7"/>
      <c r="J213" s="7"/>
      <c r="K213" s="7"/>
    </row>
    <row r="214" spans="1:11" ht="18" customHeight="1" x14ac:dyDescent="0.2">
      <c r="A214" s="7"/>
      <c r="B214" s="73" t="s">
        <v>203</v>
      </c>
      <c r="C214" s="73"/>
      <c r="D214" s="73"/>
      <c r="E214" s="73"/>
      <c r="F214" s="73"/>
      <c r="G214" s="73"/>
      <c r="H214" s="73"/>
      <c r="I214" s="73"/>
      <c r="J214" s="73"/>
      <c r="K214" s="7"/>
    </row>
    <row r="215" spans="1:11" ht="18" customHeight="1" x14ac:dyDescent="0.2">
      <c r="A215" s="7"/>
      <c r="B215" s="73"/>
      <c r="C215" s="73"/>
      <c r="D215" s="73"/>
      <c r="E215" s="73"/>
      <c r="F215" s="73"/>
      <c r="G215" s="73"/>
      <c r="H215" s="73"/>
      <c r="I215" s="73"/>
      <c r="J215" s="73"/>
      <c r="K215" s="7"/>
    </row>
    <row r="216" spans="1:11" ht="18" customHeight="1" x14ac:dyDescent="0.2">
      <c r="A216" s="7"/>
      <c r="B216" s="73"/>
      <c r="C216" s="73"/>
      <c r="D216" s="73"/>
      <c r="E216" s="73"/>
      <c r="F216" s="73"/>
      <c r="G216" s="73"/>
      <c r="H216" s="73"/>
      <c r="I216" s="73"/>
      <c r="J216" s="73"/>
      <c r="K216" s="7"/>
    </row>
    <row r="217" spans="1:11" ht="18" customHeight="1" x14ac:dyDescent="0.2">
      <c r="A217" s="7"/>
      <c r="B217" s="7"/>
      <c r="C217" s="12" t="s">
        <v>30</v>
      </c>
      <c r="D217" s="12" t="s">
        <v>31</v>
      </c>
      <c r="E217" s="12" t="s">
        <v>32</v>
      </c>
      <c r="F217" s="12" t="s">
        <v>33</v>
      </c>
      <c r="G217" s="12" t="s">
        <v>34</v>
      </c>
      <c r="H217" s="12" t="s">
        <v>35</v>
      </c>
    </row>
    <row r="218" spans="1:11" ht="18" customHeight="1" x14ac:dyDescent="0.2">
      <c r="A218" s="7"/>
      <c r="B218" s="7"/>
      <c r="C218" s="26" t="s">
        <v>24</v>
      </c>
      <c r="D218" s="26" t="s">
        <v>25</v>
      </c>
      <c r="E218" s="26" t="s">
        <v>26</v>
      </c>
      <c r="F218" s="27">
        <v>44931</v>
      </c>
      <c r="G218" s="26">
        <v>60</v>
      </c>
      <c r="H218" s="27">
        <v>44961</v>
      </c>
      <c r="I218" s="24"/>
      <c r="J218" s="7"/>
      <c r="K218" s="7"/>
    </row>
    <row r="219" spans="1:11" ht="18" customHeight="1" x14ac:dyDescent="0.2">
      <c r="A219" s="7"/>
      <c r="B219" s="7"/>
      <c r="C219" s="26" t="s">
        <v>27</v>
      </c>
      <c r="D219" s="26" t="s">
        <v>28</v>
      </c>
      <c r="E219" s="26" t="s">
        <v>29</v>
      </c>
      <c r="F219" s="27">
        <v>44938</v>
      </c>
      <c r="G219" s="26">
        <v>30</v>
      </c>
      <c r="H219" s="27">
        <v>44968</v>
      </c>
      <c r="I219" s="24"/>
      <c r="J219" s="7"/>
      <c r="K219" s="7"/>
    </row>
    <row r="220" spans="1:11" ht="18" customHeight="1" x14ac:dyDescent="0.2">
      <c r="A220" s="7"/>
      <c r="B220" s="7"/>
      <c r="C220" s="7"/>
      <c r="D220" s="7"/>
      <c r="E220" s="7"/>
      <c r="F220" s="7"/>
      <c r="G220" s="7"/>
      <c r="H220" s="7"/>
      <c r="I220" s="7"/>
      <c r="J220" s="7"/>
      <c r="K220" s="7"/>
    </row>
    <row r="221" spans="1:11" ht="18" customHeight="1" x14ac:dyDescent="0.2">
      <c r="A221" s="7"/>
      <c r="B221" s="7"/>
      <c r="C221" s="57" t="s">
        <v>201</v>
      </c>
      <c r="D221" s="56"/>
      <c r="E221" s="56"/>
      <c r="F221" s="56"/>
      <c r="G221" s="56"/>
      <c r="H221" s="56"/>
      <c r="I221" s="56"/>
      <c r="J221" s="56"/>
      <c r="K221" s="7"/>
    </row>
    <row r="222" spans="1:11" ht="18" customHeight="1" x14ac:dyDescent="0.2">
      <c r="A222" s="7"/>
      <c r="B222" s="7"/>
      <c r="C222" s="53" t="str" cm="1">
        <f t="array" ref="C222:J225">_xlfn.EXPAND(C217:H219,4,8,"TBD")</f>
        <v>ID</v>
      </c>
      <c r="D222" s="7" t="str">
        <v>System</v>
      </c>
      <c r="E222" s="7" t="str">
        <v>Mission</v>
      </c>
      <c r="F222" s="7" t="str">
        <v>Deploy Date</v>
      </c>
      <c r="G222" s="7" t="str">
        <v>Duration</v>
      </c>
      <c r="H222" s="7" t="str">
        <v>Maintenance</v>
      </c>
      <c r="I222" s="7" t="str">
        <v>TBD</v>
      </c>
      <c r="J222" s="7" t="str">
        <v>TBD</v>
      </c>
      <c r="K222" s="7"/>
    </row>
    <row r="223" spans="1:11" ht="18" customHeight="1" x14ac:dyDescent="0.2">
      <c r="A223" s="7"/>
      <c r="B223" s="7"/>
      <c r="C223" s="7" t="str">
        <v>TF-001</v>
      </c>
      <c r="D223" s="7" t="str">
        <v>Hoth</v>
      </c>
      <c r="E223" s="7" t="str">
        <v>Patrol</v>
      </c>
      <c r="F223" s="7">
        <v>44931</v>
      </c>
      <c r="G223" s="7">
        <v>60</v>
      </c>
      <c r="H223" s="7">
        <v>44961</v>
      </c>
      <c r="I223" s="7" t="str">
        <v>TBD</v>
      </c>
      <c r="J223" s="7" t="str">
        <v>TBD</v>
      </c>
      <c r="K223" s="7"/>
    </row>
    <row r="224" spans="1:11" ht="18" customHeight="1" x14ac:dyDescent="0.2">
      <c r="A224" s="7"/>
      <c r="B224" s="7"/>
      <c r="C224" s="7" t="str">
        <v>TF-002</v>
      </c>
      <c r="D224" s="7" t="str">
        <v>Endor</v>
      </c>
      <c r="E224" s="7" t="str">
        <v>Recon</v>
      </c>
      <c r="F224" s="7">
        <v>44938</v>
      </c>
      <c r="G224" s="7">
        <v>30</v>
      </c>
      <c r="H224" s="7">
        <v>44968</v>
      </c>
      <c r="I224" s="7" t="str">
        <v>TBD</v>
      </c>
      <c r="J224" s="7" t="str">
        <v>TBD</v>
      </c>
      <c r="K224" s="7"/>
    </row>
    <row r="225" spans="1:13" ht="18" customHeight="1" x14ac:dyDescent="0.2">
      <c r="A225" s="7"/>
      <c r="B225" s="7"/>
      <c r="C225" s="7" t="str">
        <v>TBD</v>
      </c>
      <c r="D225" s="7" t="str">
        <v>TBD</v>
      </c>
      <c r="E225" s="7" t="str">
        <v>TBD</v>
      </c>
      <c r="F225" s="7" t="str">
        <v>TBD</v>
      </c>
      <c r="G225" s="7" t="str">
        <v>TBD</v>
      </c>
      <c r="H225" s="7" t="str">
        <v>TBD</v>
      </c>
      <c r="I225" s="7" t="str">
        <v>TBD</v>
      </c>
      <c r="J225" s="7" t="str">
        <v>TBD</v>
      </c>
      <c r="K225" s="7"/>
    </row>
    <row r="226" spans="1:13" ht="18" customHeight="1" x14ac:dyDescent="0.2">
      <c r="A226" s="7"/>
      <c r="B226" s="7"/>
      <c r="C226" s="7"/>
      <c r="D226" s="7"/>
      <c r="E226" s="7"/>
      <c r="F226" s="7"/>
      <c r="G226" s="7"/>
      <c r="H226" s="7"/>
      <c r="I226" s="7"/>
      <c r="J226" s="7"/>
      <c r="K226" s="7"/>
    </row>
    <row r="227" spans="1:13" ht="18" customHeight="1" x14ac:dyDescent="0.2">
      <c r="A227" s="7"/>
      <c r="B227" s="7"/>
      <c r="C227" s="7"/>
      <c r="D227" s="7"/>
      <c r="E227" s="7"/>
      <c r="F227" s="7"/>
      <c r="G227" s="7"/>
      <c r="H227" s="7"/>
      <c r="I227" s="7"/>
      <c r="J227" s="7"/>
      <c r="K227" s="7"/>
    </row>
    <row r="228" spans="1:13" ht="18" customHeight="1" x14ac:dyDescent="0.2">
      <c r="A228" s="7" t="s">
        <v>167</v>
      </c>
      <c r="B228" s="21" t="s">
        <v>56</v>
      </c>
      <c r="C228" s="9"/>
      <c r="D228" s="9"/>
      <c r="E228" s="9"/>
      <c r="F228" s="22"/>
      <c r="G228" s="9"/>
      <c r="H228" s="9"/>
      <c r="I228" s="9"/>
      <c r="J228" s="9"/>
      <c r="K228" s="7"/>
    </row>
    <row r="229" spans="1:13" ht="18" customHeight="1" x14ac:dyDescent="0.2">
      <c r="A229" s="7"/>
      <c r="B229" s="61" t="s">
        <v>204</v>
      </c>
      <c r="C229" s="7"/>
      <c r="D229" s="7"/>
      <c r="E229" s="7"/>
      <c r="F229" s="7"/>
      <c r="G229" s="7"/>
      <c r="H229" s="7"/>
      <c r="I229" s="7"/>
      <c r="J229" s="7"/>
      <c r="K229" s="7"/>
    </row>
    <row r="230" spans="1:13" ht="18" customHeight="1" x14ac:dyDescent="0.2">
      <c r="A230" s="7"/>
      <c r="B230" s="7"/>
      <c r="C230" s="7"/>
      <c r="D230" s="7"/>
      <c r="E230" s="7"/>
      <c r="F230" s="7"/>
      <c r="G230" s="7"/>
      <c r="H230" s="7"/>
      <c r="I230" s="7"/>
      <c r="J230" s="7"/>
      <c r="K230" s="7"/>
    </row>
    <row r="231" spans="1:13" ht="18" customHeight="1" x14ac:dyDescent="0.2">
      <c r="A231" s="7"/>
      <c r="B231" s="73" t="s">
        <v>205</v>
      </c>
      <c r="C231" s="73"/>
      <c r="D231" s="73"/>
      <c r="E231" s="73"/>
      <c r="F231" s="73"/>
      <c r="G231" s="73"/>
      <c r="H231" s="73"/>
      <c r="I231" s="73"/>
      <c r="J231" s="73"/>
      <c r="K231" s="7"/>
    </row>
    <row r="232" spans="1:13" ht="18" customHeight="1" x14ac:dyDescent="0.2">
      <c r="A232" s="7"/>
      <c r="B232" s="73"/>
      <c r="C232" s="73"/>
      <c r="D232" s="73"/>
      <c r="E232" s="73"/>
      <c r="F232" s="73"/>
      <c r="G232" s="73"/>
      <c r="H232" s="73"/>
      <c r="I232" s="73"/>
      <c r="J232" s="73"/>
      <c r="K232" s="7"/>
    </row>
    <row r="233" spans="1:13" ht="18" customHeight="1" x14ac:dyDescent="0.2">
      <c r="A233" s="7"/>
      <c r="B233" s="73"/>
      <c r="C233" s="73"/>
      <c r="D233" s="73"/>
      <c r="E233" s="73"/>
      <c r="F233" s="73"/>
      <c r="G233" s="73"/>
      <c r="H233" s="73"/>
      <c r="I233" s="73"/>
      <c r="J233" s="73"/>
      <c r="K233" s="7"/>
    </row>
    <row r="234" spans="1:13" ht="18" customHeight="1" x14ac:dyDescent="0.2">
      <c r="A234" s="7"/>
      <c r="B234" s="7"/>
      <c r="C234" s="7"/>
      <c r="D234" s="7"/>
      <c r="E234" s="7"/>
      <c r="F234" s="7"/>
      <c r="G234" s="7"/>
      <c r="H234" s="7"/>
      <c r="I234" s="7"/>
      <c r="J234" s="7"/>
      <c r="K234" s="7"/>
    </row>
    <row r="235" spans="1:13" ht="18" customHeight="1" x14ac:dyDescent="0.2">
      <c r="A235" s="7"/>
      <c r="B235" s="7"/>
      <c r="C235" s="17" t="s">
        <v>36</v>
      </c>
      <c r="D235" s="7"/>
      <c r="E235" s="7"/>
      <c r="G235" s="17" t="s">
        <v>42</v>
      </c>
      <c r="H235" s="7"/>
      <c r="I235" s="7"/>
      <c r="J235" s="7"/>
      <c r="K235" s="17" t="s">
        <v>44</v>
      </c>
      <c r="L235" s="7"/>
      <c r="M235" s="7"/>
    </row>
    <row r="236" spans="1:13" ht="18" customHeight="1" x14ac:dyDescent="0.2">
      <c r="A236" s="7"/>
      <c r="C236" s="12" t="s">
        <v>37</v>
      </c>
      <c r="D236" s="12" t="s">
        <v>4</v>
      </c>
      <c r="E236" s="12" t="s">
        <v>41</v>
      </c>
      <c r="G236" s="12" t="s">
        <v>37</v>
      </c>
      <c r="H236" s="12" t="s">
        <v>4</v>
      </c>
      <c r="I236" s="12" t="s">
        <v>41</v>
      </c>
      <c r="J236" s="7"/>
      <c r="K236" s="12" t="s">
        <v>37</v>
      </c>
      <c r="L236" s="12" t="s">
        <v>4</v>
      </c>
      <c r="M236" s="12" t="s">
        <v>41</v>
      </c>
    </row>
    <row r="237" spans="1:13" ht="18" customHeight="1" x14ac:dyDescent="0.2">
      <c r="A237" s="7"/>
      <c r="B237" s="14"/>
      <c r="C237" s="13">
        <v>123</v>
      </c>
      <c r="D237" s="13" t="s">
        <v>38</v>
      </c>
      <c r="E237" s="28">
        <v>45272</v>
      </c>
      <c r="G237" s="13">
        <v>201</v>
      </c>
      <c r="H237" s="13" t="s">
        <v>39</v>
      </c>
      <c r="I237" s="28">
        <v>44562</v>
      </c>
      <c r="J237" s="7"/>
      <c r="K237" s="13">
        <v>41</v>
      </c>
      <c r="L237" s="13" t="s">
        <v>45</v>
      </c>
      <c r="M237" s="28">
        <v>44615</v>
      </c>
    </row>
    <row r="238" spans="1:13" ht="18" customHeight="1" x14ac:dyDescent="0.2">
      <c r="A238" s="7"/>
      <c r="B238" s="15"/>
      <c r="C238" s="13">
        <v>456</v>
      </c>
      <c r="D238" s="13" t="s">
        <v>40</v>
      </c>
      <c r="E238" s="28">
        <v>45200</v>
      </c>
      <c r="G238" s="13">
        <v>301</v>
      </c>
      <c r="H238" s="13" t="s">
        <v>43</v>
      </c>
      <c r="I238" s="28">
        <v>44348</v>
      </c>
      <c r="J238" s="7"/>
      <c r="K238" s="13">
        <v>42</v>
      </c>
      <c r="L238" s="13" t="s">
        <v>46</v>
      </c>
      <c r="M238" s="28">
        <v>44987</v>
      </c>
    </row>
    <row r="239" spans="1:13" ht="18" customHeight="1" x14ac:dyDescent="0.2">
      <c r="A239" s="7"/>
      <c r="J239" s="7"/>
    </row>
    <row r="240" spans="1:13" ht="18" customHeight="1" x14ac:dyDescent="0.2">
      <c r="A240" s="7"/>
      <c r="C240" s="19" t="s">
        <v>47</v>
      </c>
      <c r="J240" s="7"/>
    </row>
    <row r="241" spans="1:11" ht="18" customHeight="1" x14ac:dyDescent="0.2">
      <c r="A241" s="7"/>
      <c r="C241" s="20" t="s">
        <v>37</v>
      </c>
      <c r="D241" s="20" t="s">
        <v>4</v>
      </c>
      <c r="E241" s="20" t="s">
        <v>41</v>
      </c>
      <c r="J241" s="7"/>
    </row>
    <row r="242" spans="1:11" ht="18" customHeight="1" x14ac:dyDescent="0.2">
      <c r="A242" s="7"/>
      <c r="C242" s="63" cm="1">
        <f t="array" ref="C242:E247">_xlfn.VSTACK(C237:E238,G237:I238,K237:M238)</f>
        <v>123</v>
      </c>
      <c r="D242" s="23" t="str">
        <v>Fred</v>
      </c>
      <c r="E242" s="64">
        <v>45272</v>
      </c>
      <c r="H242" s="7"/>
      <c r="I242" s="7"/>
      <c r="J242" s="7"/>
      <c r="K242" s="7"/>
    </row>
    <row r="243" spans="1:11" ht="18" customHeight="1" x14ac:dyDescent="0.2">
      <c r="A243" s="7"/>
      <c r="C243" s="33">
        <v>456</v>
      </c>
      <c r="D243" s="33" t="str">
        <v>Sue</v>
      </c>
      <c r="E243" s="64">
        <v>45200</v>
      </c>
      <c r="H243" s="7"/>
      <c r="I243" s="7"/>
      <c r="J243" s="7"/>
      <c r="K243" s="7"/>
    </row>
    <row r="244" spans="1:11" ht="18" customHeight="1" x14ac:dyDescent="0.2">
      <c r="A244" s="7"/>
      <c r="C244" s="33">
        <v>201</v>
      </c>
      <c r="D244" s="33" t="str">
        <v>Ted</v>
      </c>
      <c r="E244" s="64">
        <v>44562</v>
      </c>
      <c r="H244" s="7"/>
      <c r="I244" s="7"/>
      <c r="J244" s="7"/>
      <c r="K244" s="7"/>
    </row>
    <row r="245" spans="1:11" ht="18" customHeight="1" x14ac:dyDescent="0.2">
      <c r="A245" s="7"/>
      <c r="C245" s="33">
        <v>301</v>
      </c>
      <c r="D245" s="33" t="str">
        <v>Sal</v>
      </c>
      <c r="E245" s="64">
        <v>44348</v>
      </c>
      <c r="H245" s="7"/>
      <c r="I245" s="7"/>
      <c r="J245" s="7"/>
      <c r="K245" s="7"/>
    </row>
    <row r="246" spans="1:11" ht="18" customHeight="1" x14ac:dyDescent="0.2">
      <c r="A246" s="7"/>
      <c r="C246" s="33">
        <v>41</v>
      </c>
      <c r="D246" s="33" t="str">
        <v>Forest</v>
      </c>
      <c r="E246" s="64">
        <v>44615</v>
      </c>
      <c r="H246" s="7"/>
      <c r="I246" s="7"/>
      <c r="J246" s="7"/>
      <c r="K246" s="7"/>
    </row>
    <row r="247" spans="1:11" ht="18" customHeight="1" x14ac:dyDescent="0.2">
      <c r="A247" s="7"/>
      <c r="C247" s="33">
        <v>42</v>
      </c>
      <c r="D247" s="33" t="str">
        <v>Shelly</v>
      </c>
      <c r="E247" s="64">
        <v>44987</v>
      </c>
      <c r="H247" s="7"/>
      <c r="I247" s="7"/>
      <c r="J247" s="7"/>
      <c r="K247" s="7"/>
    </row>
    <row r="248" spans="1:11" ht="18" customHeight="1" x14ac:dyDescent="0.2">
      <c r="A248" s="7"/>
      <c r="H248" s="7"/>
      <c r="I248" s="7"/>
      <c r="J248" s="7"/>
      <c r="K248" s="7"/>
    </row>
    <row r="249" spans="1:11" ht="18" customHeight="1" x14ac:dyDescent="0.2">
      <c r="A249" s="7"/>
      <c r="H249" s="7"/>
      <c r="I249" s="7"/>
      <c r="J249" s="7"/>
      <c r="K249" s="7"/>
    </row>
    <row r="250" spans="1:11" ht="18" customHeight="1" x14ac:dyDescent="0.2">
      <c r="A250" s="7"/>
      <c r="H250" s="7"/>
      <c r="I250" s="7"/>
      <c r="J250" s="7"/>
      <c r="K250" s="7"/>
    </row>
    <row r="251" spans="1:11" ht="23.25" x14ac:dyDescent="0.2">
      <c r="A251" s="7" t="s">
        <v>167</v>
      </c>
      <c r="B251" s="21" t="s">
        <v>77</v>
      </c>
      <c r="C251" s="9"/>
      <c r="D251" s="9"/>
      <c r="E251" s="9"/>
      <c r="F251" s="22"/>
      <c r="G251" s="9"/>
      <c r="H251" s="9"/>
      <c r="I251" s="9"/>
      <c r="J251" s="9"/>
      <c r="K251" s="7"/>
    </row>
    <row r="252" spans="1:11" ht="18" customHeight="1" x14ac:dyDescent="0.2">
      <c r="A252" s="7"/>
      <c r="B252" s="61" t="s">
        <v>218</v>
      </c>
      <c r="C252" s="7"/>
      <c r="D252" s="7"/>
      <c r="E252" s="7"/>
      <c r="F252" s="7"/>
      <c r="G252" s="7"/>
      <c r="H252" s="7"/>
      <c r="I252" s="7"/>
      <c r="J252" s="7"/>
      <c r="K252" s="7"/>
    </row>
    <row r="253" spans="1:11" ht="18" customHeight="1" x14ac:dyDescent="0.2">
      <c r="A253" s="7"/>
      <c r="B253" s="7"/>
      <c r="C253" s="7"/>
      <c r="D253" s="7"/>
      <c r="E253" s="7"/>
      <c r="F253" s="7"/>
      <c r="G253" s="7"/>
      <c r="H253" s="7"/>
      <c r="I253" s="7"/>
      <c r="J253" s="7"/>
      <c r="K253" s="7"/>
    </row>
    <row r="254" spans="1:11" ht="18" customHeight="1" x14ac:dyDescent="0.2">
      <c r="A254" s="7"/>
      <c r="B254" s="73" t="s">
        <v>86</v>
      </c>
      <c r="C254" s="73"/>
      <c r="D254" s="73"/>
      <c r="E254" s="73"/>
      <c r="F254" s="73"/>
      <c r="G254" s="73"/>
      <c r="H254" s="73"/>
      <c r="I254" s="73"/>
      <c r="J254" s="73"/>
      <c r="K254" s="7"/>
    </row>
    <row r="255" spans="1:11" ht="18" customHeight="1" x14ac:dyDescent="0.2">
      <c r="A255" s="7"/>
      <c r="B255" s="73"/>
      <c r="C255" s="73"/>
      <c r="D255" s="73"/>
      <c r="E255" s="73"/>
      <c r="F255" s="73"/>
      <c r="G255" s="73"/>
      <c r="H255" s="73"/>
      <c r="I255" s="73"/>
      <c r="J255" s="73"/>
      <c r="K255" s="7"/>
    </row>
    <row r="256" spans="1:11" ht="18" customHeight="1" x14ac:dyDescent="0.2">
      <c r="A256" s="7"/>
      <c r="B256" s="73"/>
      <c r="C256" s="73"/>
      <c r="D256" s="73"/>
      <c r="E256" s="73"/>
      <c r="F256" s="73"/>
      <c r="G256" s="73"/>
      <c r="H256" s="73"/>
      <c r="I256" s="73"/>
      <c r="J256" s="73"/>
      <c r="K256" s="7"/>
    </row>
    <row r="257" spans="1:11" ht="18" customHeight="1" x14ac:dyDescent="0.2">
      <c r="A257" s="7"/>
      <c r="B257" s="7"/>
      <c r="C257" s="7"/>
      <c r="D257" s="12" t="s">
        <v>196</v>
      </c>
      <c r="E257" s="7"/>
      <c r="F257" s="7"/>
      <c r="G257" s="7"/>
      <c r="H257" s="7"/>
      <c r="I257" s="7"/>
      <c r="J257" s="7"/>
      <c r="K257" s="7"/>
    </row>
    <row r="258" spans="1:11" ht="18" customHeight="1" x14ac:dyDescent="0.2">
      <c r="A258" s="7"/>
      <c r="B258" s="7"/>
      <c r="C258" s="7"/>
      <c r="D258" s="13" t="s">
        <v>10</v>
      </c>
      <c r="E258" s="13" t="s">
        <v>11</v>
      </c>
      <c r="F258" s="13" t="s">
        <v>12</v>
      </c>
      <c r="G258" s="13" t="s">
        <v>13</v>
      </c>
    </row>
    <row r="259" spans="1:11" ht="18" customHeight="1" x14ac:dyDescent="0.2">
      <c r="A259" s="7"/>
      <c r="B259" s="7"/>
      <c r="C259" s="7"/>
      <c r="D259" s="13" t="s">
        <v>14</v>
      </c>
      <c r="E259" s="13" t="s">
        <v>49</v>
      </c>
      <c r="F259" s="13" t="s">
        <v>50</v>
      </c>
      <c r="G259" s="13" t="s">
        <v>51</v>
      </c>
      <c r="H259" s="7"/>
      <c r="I259" s="7"/>
      <c r="J259" s="7"/>
      <c r="K259" s="7"/>
    </row>
    <row r="260" spans="1:11" ht="18" customHeight="1" x14ac:dyDescent="0.2">
      <c r="A260" s="7"/>
      <c r="B260" s="7"/>
      <c r="C260" s="7"/>
      <c r="D260" s="13" t="s">
        <v>52</v>
      </c>
      <c r="E260" s="13" t="s">
        <v>53</v>
      </c>
      <c r="F260" s="13" t="s">
        <v>54</v>
      </c>
      <c r="G260" s="13" t="s">
        <v>55</v>
      </c>
      <c r="H260" s="7"/>
      <c r="I260" s="7"/>
      <c r="J260" s="7"/>
      <c r="K260" s="7"/>
    </row>
    <row r="261" spans="1:11" ht="18" customHeight="1" x14ac:dyDescent="0.2">
      <c r="A261" s="7"/>
      <c r="B261" s="7"/>
      <c r="C261" s="7"/>
      <c r="D261" s="7"/>
      <c r="E261" s="7"/>
      <c r="F261" s="7"/>
      <c r="G261" s="7"/>
      <c r="H261" s="7"/>
      <c r="I261" s="7"/>
      <c r="J261" s="7"/>
      <c r="K261" s="7"/>
    </row>
    <row r="262" spans="1:11" ht="18" customHeight="1" x14ac:dyDescent="0.2">
      <c r="A262" s="7"/>
      <c r="B262" s="7"/>
      <c r="C262" s="12" t="s">
        <v>78</v>
      </c>
      <c r="D262" s="7"/>
      <c r="E262" s="7"/>
      <c r="G262" s="25" t="s">
        <v>3</v>
      </c>
      <c r="H262" s="7"/>
      <c r="I262" s="7"/>
      <c r="J262" s="7"/>
      <c r="K262" s="7"/>
    </row>
    <row r="263" spans="1:11" ht="18" customHeight="1" x14ac:dyDescent="0.2">
      <c r="A263" s="7"/>
      <c r="B263" s="7"/>
      <c r="C263" t="s">
        <v>79</v>
      </c>
      <c r="D263" s="7"/>
      <c r="E263" s="7"/>
      <c r="G263" s="7" t="str">
        <f>_xlfn.ARRAYTOTEXT(D258:G260)</f>
        <v>Jan, Feb, Mar, Apr, May, Jun, Jul, Aug, Sep, Oct, Nov, Dec</v>
      </c>
      <c r="H263" s="7"/>
      <c r="I263" s="7"/>
      <c r="J263" s="7"/>
      <c r="K263" s="7"/>
    </row>
    <row r="264" spans="1:11" ht="18" customHeight="1" x14ac:dyDescent="0.2">
      <c r="A264" s="7"/>
      <c r="B264" s="7"/>
      <c r="C264" t="s">
        <v>80</v>
      </c>
      <c r="D264" s="7"/>
      <c r="E264" s="7"/>
      <c r="F264" s="7"/>
      <c r="G264" s="7" t="str">
        <f>_xlfn.ARRAYTOTEXT(D258:G260,1)</f>
        <v>{"Jan","Feb","Mar","Apr";"May","Jun","Jul","Aug";"Sep","Oct","Nov","Dec"}</v>
      </c>
      <c r="H264" s="7"/>
      <c r="I264" s="7"/>
      <c r="J264" s="7"/>
      <c r="K264" s="7"/>
    </row>
    <row r="265" spans="1:11" ht="18" customHeight="1" x14ac:dyDescent="0.2">
      <c r="A265" s="7"/>
      <c r="B265" s="7"/>
      <c r="C265" s="7" t="s">
        <v>194</v>
      </c>
      <c r="D265" s="7"/>
      <c r="E265" s="7"/>
      <c r="F265" s="7"/>
      <c r="G265" s="7" t="str">
        <f>_xlfn.TEXTJOIN(", ",,D258:G260)</f>
        <v>Jan, Feb, Mar, Apr, May, Jun, Jul, Aug, Sep, Oct, Nov, Dec</v>
      </c>
      <c r="H265" s="7"/>
      <c r="I265" s="7"/>
      <c r="J265" s="7"/>
      <c r="K265" s="7"/>
    </row>
    <row r="266" spans="1:11" ht="18" customHeight="1" x14ac:dyDescent="0.2">
      <c r="A266" s="7"/>
      <c r="B266" s="7"/>
      <c r="C266" s="7"/>
      <c r="D266" s="7"/>
      <c r="E266" s="7"/>
      <c r="F266" s="7"/>
      <c r="G266" s="7"/>
      <c r="H266" s="7"/>
      <c r="I266" s="7"/>
      <c r="J266" s="7"/>
      <c r="K266" s="7"/>
    </row>
    <row r="267" spans="1:11" ht="18" customHeight="1" x14ac:dyDescent="0.2">
      <c r="A267" s="7"/>
      <c r="B267" s="7"/>
      <c r="C267" s="7"/>
      <c r="D267" s="7"/>
      <c r="E267" s="7"/>
      <c r="F267" s="7"/>
      <c r="G267" s="7"/>
      <c r="H267" s="7"/>
      <c r="I267" s="7"/>
      <c r="J267" s="7"/>
      <c r="K267" s="7"/>
    </row>
    <row r="268" spans="1:11" ht="18" customHeight="1" x14ac:dyDescent="0.2">
      <c r="A268" s="7"/>
      <c r="B268" s="7"/>
      <c r="C268" s="12" t="s">
        <v>30</v>
      </c>
      <c r="D268" s="12" t="s">
        <v>4</v>
      </c>
      <c r="E268" s="12" t="s">
        <v>2</v>
      </c>
      <c r="F268" s="12" t="s">
        <v>81</v>
      </c>
      <c r="G268" s="12" t="s">
        <v>85</v>
      </c>
      <c r="I268" s="66" t="s">
        <v>157</v>
      </c>
      <c r="J268" s="25"/>
      <c r="K268" s="7"/>
    </row>
    <row r="269" spans="1:11" ht="18" customHeight="1" x14ac:dyDescent="0.2">
      <c r="A269" s="7"/>
      <c r="B269" s="7"/>
      <c r="C269" s="23">
        <v>1</v>
      </c>
      <c r="D269" s="7" t="s">
        <v>82</v>
      </c>
      <c r="E269" s="24">
        <v>45087</v>
      </c>
      <c r="F269" s="23">
        <v>4</v>
      </c>
      <c r="G269" s="7" t="s">
        <v>195</v>
      </c>
      <c r="H269" s="7"/>
      <c r="I269" s="7" t="str">
        <f>_xlfn.ARRAYTOTEXT(E269:G269)</f>
        <v>45087, 4, Great!</v>
      </c>
      <c r="J269" s="7"/>
      <c r="K269" s="7"/>
    </row>
    <row r="270" spans="1:11" ht="18" customHeight="1" x14ac:dyDescent="0.2">
      <c r="A270" s="7"/>
      <c r="B270" s="7"/>
      <c r="C270" s="23">
        <v>2</v>
      </c>
      <c r="D270" s="7" t="s">
        <v>83</v>
      </c>
      <c r="E270" s="24">
        <v>45088</v>
      </c>
      <c r="F270" s="23">
        <v>5</v>
      </c>
      <c r="G270" s="7" t="s">
        <v>84</v>
      </c>
      <c r="H270" s="7"/>
      <c r="I270" s="7" t="str">
        <f>_xlfn.ARRAYTOTEXT(E270:G270,1)</f>
        <v>{45088,5,"Loved the pastries."}</v>
      </c>
      <c r="J270" s="7"/>
      <c r="K270" s="7"/>
    </row>
    <row r="271" spans="1:11" ht="18" customHeight="1" x14ac:dyDescent="0.2">
      <c r="A271" s="7"/>
      <c r="B271" s="7"/>
      <c r="C271" s="7"/>
      <c r="D271" s="7"/>
      <c r="E271" s="7"/>
      <c r="F271" s="7"/>
      <c r="G271" s="7"/>
      <c r="H271" s="7"/>
      <c r="I271" s="7"/>
      <c r="J271" s="7"/>
      <c r="K271" s="7"/>
    </row>
    <row r="272" spans="1:11" ht="18" customHeight="1" x14ac:dyDescent="0.2">
      <c r="A272" s="7"/>
      <c r="B272" s="7"/>
      <c r="C272" s="7"/>
      <c r="D272" s="7"/>
      <c r="E272" s="7"/>
      <c r="F272" s="7"/>
      <c r="G272" s="7"/>
      <c r="H272" s="7"/>
      <c r="I272" s="7"/>
      <c r="J272" s="7"/>
      <c r="K272" s="7"/>
    </row>
    <row r="273" spans="1:13" ht="18" customHeight="1" x14ac:dyDescent="0.2">
      <c r="A273" s="7"/>
      <c r="B273" s="7"/>
      <c r="C273" s="7"/>
      <c r="D273" s="7"/>
      <c r="E273" s="7"/>
      <c r="F273" s="7"/>
      <c r="G273" s="7"/>
      <c r="H273" s="7"/>
      <c r="I273" s="7"/>
      <c r="J273" s="7"/>
      <c r="K273" s="7"/>
    </row>
    <row r="274" spans="1:13" ht="23.25" x14ac:dyDescent="0.2">
      <c r="A274" s="7" t="s">
        <v>167</v>
      </c>
      <c r="B274" s="21" t="s">
        <v>112</v>
      </c>
      <c r="C274" s="9"/>
      <c r="D274" s="9"/>
      <c r="E274" s="9"/>
      <c r="F274" s="9"/>
      <c r="G274" s="22"/>
      <c r="H274" s="9"/>
      <c r="I274" s="9"/>
      <c r="J274" s="9"/>
      <c r="K274" s="7"/>
    </row>
    <row r="275" spans="1:13" ht="18" customHeight="1" x14ac:dyDescent="0.2">
      <c r="A275" s="7"/>
      <c r="B275" s="61" t="s">
        <v>219</v>
      </c>
      <c r="C275" s="7"/>
      <c r="D275" s="7"/>
      <c r="E275" s="7"/>
      <c r="F275" s="7"/>
      <c r="G275" s="7"/>
      <c r="H275" s="7"/>
      <c r="I275" s="7"/>
      <c r="J275" s="7"/>
      <c r="K275" s="7"/>
    </row>
    <row r="276" spans="1:13" ht="18" customHeight="1" x14ac:dyDescent="0.2">
      <c r="A276" s="7"/>
      <c r="B276" s="67" t="s">
        <v>220</v>
      </c>
      <c r="C276" s="7"/>
      <c r="D276" s="7"/>
      <c r="E276" s="7"/>
      <c r="F276" s="7"/>
      <c r="G276" s="7"/>
      <c r="H276" s="7"/>
      <c r="I276" s="7"/>
      <c r="J276" s="7"/>
      <c r="K276" s="7"/>
    </row>
    <row r="277" spans="1:13" ht="18" customHeight="1" x14ac:dyDescent="0.2">
      <c r="A277" s="7"/>
      <c r="B277" s="7"/>
      <c r="C277" s="7"/>
      <c r="D277" s="7"/>
      <c r="E277" s="7"/>
      <c r="F277" s="7"/>
      <c r="G277" s="7"/>
      <c r="H277" s="7"/>
      <c r="I277" s="7"/>
      <c r="J277" s="7"/>
      <c r="K277" s="7"/>
    </row>
    <row r="278" spans="1:13" ht="18" customHeight="1" x14ac:dyDescent="0.2">
      <c r="A278" s="7"/>
      <c r="B278" s="73" t="s">
        <v>108</v>
      </c>
      <c r="C278" s="73"/>
      <c r="D278" s="73"/>
      <c r="E278" s="73"/>
      <c r="F278" s="73"/>
      <c r="G278" s="73"/>
      <c r="H278" s="73"/>
      <c r="I278" s="73"/>
      <c r="J278" s="73"/>
      <c r="K278" s="7"/>
    </row>
    <row r="279" spans="1:13" ht="18" customHeight="1" x14ac:dyDescent="0.2">
      <c r="A279" s="7"/>
      <c r="B279" s="73"/>
      <c r="C279" s="73"/>
      <c r="D279" s="73"/>
      <c r="E279" s="73"/>
      <c r="F279" s="73"/>
      <c r="G279" s="73"/>
      <c r="H279" s="73"/>
      <c r="I279" s="73"/>
      <c r="J279" s="73"/>
      <c r="K279" s="7"/>
    </row>
    <row r="280" spans="1:13" ht="18" customHeight="1" x14ac:dyDescent="0.2">
      <c r="A280" s="7"/>
      <c r="B280" s="73"/>
      <c r="C280" s="73"/>
      <c r="D280" s="73"/>
      <c r="E280" s="73"/>
      <c r="F280" s="73"/>
      <c r="G280" s="73"/>
      <c r="H280" s="73"/>
      <c r="I280" s="73"/>
      <c r="J280" s="73"/>
      <c r="K280" s="7"/>
    </row>
    <row r="281" spans="1:13" ht="18" customHeight="1" x14ac:dyDescent="0.2">
      <c r="A281" s="7"/>
      <c r="B281" s="7"/>
      <c r="C281" s="7"/>
      <c r="D281" s="7"/>
      <c r="E281" s="7"/>
      <c r="F281" s="7"/>
      <c r="G281" s="7"/>
      <c r="H281" s="7"/>
      <c r="I281" s="7"/>
      <c r="J281" s="7"/>
      <c r="K281" s="7"/>
    </row>
    <row r="282" spans="1:13" ht="18" customHeight="1" x14ac:dyDescent="0.2">
      <c r="A282" s="7"/>
      <c r="B282" s="7"/>
      <c r="C282" s="12" t="s">
        <v>87</v>
      </c>
      <c r="D282" s="12" t="s">
        <v>88</v>
      </c>
      <c r="E282" s="12" t="s">
        <v>89</v>
      </c>
      <c r="F282" s="12" t="s">
        <v>90</v>
      </c>
      <c r="G282" s="7"/>
      <c r="H282" s="25" t="s">
        <v>3</v>
      </c>
      <c r="I282" s="19" t="s">
        <v>107</v>
      </c>
      <c r="J282" s="7"/>
      <c r="K282" s="25" t="s">
        <v>3</v>
      </c>
      <c r="L282" s="19" t="s">
        <v>109</v>
      </c>
    </row>
    <row r="283" spans="1:13" ht="18" customHeight="1" x14ac:dyDescent="0.2">
      <c r="A283" s="7"/>
      <c r="B283" s="7"/>
      <c r="C283" s="26" t="s">
        <v>91</v>
      </c>
      <c r="D283" s="38">
        <v>24</v>
      </c>
      <c r="E283" s="39" t="s">
        <v>92</v>
      </c>
      <c r="F283" s="38" t="s">
        <v>93</v>
      </c>
      <c r="G283" s="7"/>
      <c r="H283" s="29" t="str" cm="1">
        <f t="array" ref="H283:I288">_xlfn.TAKE(C283:F288,,2)</f>
        <v>Basketball</v>
      </c>
      <c r="I283" s="7">
        <v>24</v>
      </c>
      <c r="J283" s="7"/>
      <c r="K283" s="29" t="str" cm="1">
        <f t="array" ref="K283:M288">_xlfn.DROP(C283:F288,,-1)</f>
        <v>Basketball</v>
      </c>
      <c r="L283" s="33">
        <v>24</v>
      </c>
      <c r="M283" s="33" t="str">
        <v>14-16</v>
      </c>
    </row>
    <row r="284" spans="1:13" ht="18" customHeight="1" x14ac:dyDescent="0.2">
      <c r="A284" s="7"/>
      <c r="B284" s="7"/>
      <c r="C284" s="26" t="s">
        <v>94</v>
      </c>
      <c r="D284" s="38">
        <v>30</v>
      </c>
      <c r="E284" s="40" t="s">
        <v>104</v>
      </c>
      <c r="F284" s="38" t="s">
        <v>95</v>
      </c>
      <c r="G284" s="7"/>
      <c r="H284" s="7" t="str">
        <v>Soccer</v>
      </c>
      <c r="I284" s="7">
        <v>30</v>
      </c>
      <c r="J284" s="7"/>
      <c r="K284" s="7" t="str">
        <v>Soccer</v>
      </c>
      <c r="L284" s="33">
        <v>30</v>
      </c>
      <c r="M284" s="33" t="str">
        <v>12-14</v>
      </c>
    </row>
    <row r="285" spans="1:13" ht="18" customHeight="1" x14ac:dyDescent="0.2">
      <c r="A285" s="7"/>
      <c r="B285" s="7"/>
      <c r="C285" s="26" t="s">
        <v>96</v>
      </c>
      <c r="D285" s="38">
        <v>18</v>
      </c>
      <c r="E285" s="39" t="s">
        <v>97</v>
      </c>
      <c r="F285" s="38" t="s">
        <v>98</v>
      </c>
      <c r="G285" s="7"/>
      <c r="H285" s="7" t="str">
        <v>Volleyball</v>
      </c>
      <c r="I285" s="7">
        <v>18</v>
      </c>
      <c r="J285" s="7"/>
      <c r="K285" s="7" t="str">
        <v>Volleyball</v>
      </c>
      <c r="L285" s="33">
        <v>18</v>
      </c>
      <c r="M285" s="33" t="str">
        <v>15-17</v>
      </c>
    </row>
    <row r="286" spans="1:13" ht="18" customHeight="1" x14ac:dyDescent="0.2">
      <c r="A286" s="7"/>
      <c r="B286" s="7"/>
      <c r="C286" s="26" t="s">
        <v>99</v>
      </c>
      <c r="D286" s="38">
        <v>20</v>
      </c>
      <c r="E286" s="39" t="s">
        <v>100</v>
      </c>
      <c r="F286" s="38" t="s">
        <v>101</v>
      </c>
      <c r="G286" s="7"/>
      <c r="H286" s="7" t="str">
        <v>Swimming</v>
      </c>
      <c r="I286" s="7">
        <v>20</v>
      </c>
      <c r="J286" s="7"/>
      <c r="K286" s="7" t="str">
        <v>Swimming</v>
      </c>
      <c r="L286" s="33">
        <v>20</v>
      </c>
      <c r="M286" s="33" t="str">
        <v>13-15</v>
      </c>
    </row>
    <row r="287" spans="1:13" ht="18" customHeight="1" x14ac:dyDescent="0.2">
      <c r="A287" s="7"/>
      <c r="B287" s="7"/>
      <c r="C287" s="26" t="s">
        <v>102</v>
      </c>
      <c r="D287" s="38">
        <v>25</v>
      </c>
      <c r="E287" s="39" t="s">
        <v>92</v>
      </c>
      <c r="F287" s="38" t="s">
        <v>95</v>
      </c>
      <c r="G287" s="7"/>
      <c r="H287" s="7" t="str">
        <v>Track &amp; Field</v>
      </c>
      <c r="I287" s="7">
        <v>25</v>
      </c>
      <c r="J287" s="7"/>
      <c r="K287" s="7" t="str">
        <v>Track &amp; Field</v>
      </c>
      <c r="L287" s="33">
        <v>25</v>
      </c>
      <c r="M287" s="33" t="str">
        <v>14-16</v>
      </c>
    </row>
    <row r="288" spans="1:13" ht="18" customHeight="1" x14ac:dyDescent="0.2">
      <c r="A288" s="7"/>
      <c r="B288" s="7"/>
      <c r="C288" s="26" t="s">
        <v>103</v>
      </c>
      <c r="D288" s="38">
        <v>16</v>
      </c>
      <c r="E288" s="40" t="s">
        <v>104</v>
      </c>
      <c r="F288" s="38" t="s">
        <v>101</v>
      </c>
      <c r="G288" s="7"/>
      <c r="H288" s="7" t="str">
        <v>Tennis</v>
      </c>
      <c r="I288" s="7">
        <v>16</v>
      </c>
      <c r="J288" s="7"/>
      <c r="K288" s="7" t="str">
        <v>Tennis</v>
      </c>
      <c r="L288" s="33">
        <v>16</v>
      </c>
      <c r="M288" s="33" t="str">
        <v>12-14</v>
      </c>
    </row>
    <row r="289" spans="1:11" ht="18" customHeight="1" x14ac:dyDescent="0.2">
      <c r="A289" s="7"/>
      <c r="B289" s="7"/>
      <c r="C289" s="7"/>
      <c r="D289" s="7"/>
      <c r="E289" s="7"/>
      <c r="F289" s="7"/>
      <c r="G289" s="7"/>
      <c r="H289" s="7"/>
      <c r="I289" s="7"/>
      <c r="J289" s="7"/>
      <c r="K289" s="7"/>
    </row>
    <row r="290" spans="1:11" ht="18" customHeight="1" x14ac:dyDescent="0.2">
      <c r="A290" s="7"/>
      <c r="B290" s="7"/>
      <c r="C290" s="25" t="s">
        <v>3</v>
      </c>
      <c r="D290" s="19" t="s">
        <v>105</v>
      </c>
      <c r="E290" s="7"/>
      <c r="F290" s="7"/>
      <c r="G290" s="7"/>
      <c r="H290" s="25" t="s">
        <v>3</v>
      </c>
      <c r="I290" s="19" t="s">
        <v>110</v>
      </c>
      <c r="J290" s="7"/>
      <c r="K290" s="7"/>
    </row>
    <row r="291" spans="1:11" ht="18" customHeight="1" x14ac:dyDescent="0.2">
      <c r="A291" s="7"/>
      <c r="B291" s="7"/>
      <c r="C291" s="29" t="str" cm="1">
        <f t="array" ref="C291:F292">_xlfn.TAKE(C283:F288,2)</f>
        <v>Basketball</v>
      </c>
      <c r="D291" s="23">
        <v>24</v>
      </c>
      <c r="E291" s="23" t="str">
        <v>14-16</v>
      </c>
      <c r="F291" s="23" t="str">
        <v>Winter</v>
      </c>
      <c r="G291" s="7"/>
      <c r="H291" s="29" t="str" cm="1">
        <f t="array" ref="H291:J296">_xlfn.CHOOSECOLS(C283:F288,4,1,2)</f>
        <v>Winter</v>
      </c>
      <c r="I291" s="7" t="str">
        <v>Basketball</v>
      </c>
      <c r="J291" s="7">
        <v>24</v>
      </c>
      <c r="K291" s="7"/>
    </row>
    <row r="292" spans="1:11" ht="18" customHeight="1" x14ac:dyDescent="0.2">
      <c r="A292" s="7"/>
      <c r="B292" s="7"/>
      <c r="C292" s="7" t="str">
        <v>Soccer</v>
      </c>
      <c r="D292" s="23">
        <v>30</v>
      </c>
      <c r="E292" s="23" t="str">
        <v>12-14</v>
      </c>
      <c r="F292" s="23" t="str">
        <v>Spring</v>
      </c>
      <c r="G292" s="7"/>
      <c r="H292" s="7" t="str">
        <v>Spring</v>
      </c>
      <c r="I292" s="7" t="str">
        <v>Soccer</v>
      </c>
      <c r="J292" s="7">
        <v>30</v>
      </c>
      <c r="K292" s="7"/>
    </row>
    <row r="293" spans="1:11" ht="18" customHeight="1" x14ac:dyDescent="0.2">
      <c r="A293" s="7"/>
      <c r="B293" s="7"/>
      <c r="C293" s="7"/>
      <c r="D293" s="7"/>
      <c r="E293" s="7"/>
      <c r="F293" s="7"/>
      <c r="G293" s="7"/>
      <c r="H293" s="7" t="str">
        <v>Autumn</v>
      </c>
      <c r="I293" s="7" t="str">
        <v>Volleyball</v>
      </c>
      <c r="J293" s="7">
        <v>18</v>
      </c>
      <c r="K293" s="7"/>
    </row>
    <row r="294" spans="1:11" ht="18" customHeight="1" x14ac:dyDescent="0.2">
      <c r="A294" s="7"/>
      <c r="B294" s="7"/>
      <c r="C294" s="25" t="s">
        <v>3</v>
      </c>
      <c r="D294" s="19" t="s">
        <v>106</v>
      </c>
      <c r="E294" s="7"/>
      <c r="F294" s="7"/>
      <c r="G294" s="7"/>
      <c r="H294" s="7" t="str">
        <v>Summer</v>
      </c>
      <c r="I294" s="7" t="str">
        <v>Swimming</v>
      </c>
      <c r="J294" s="7">
        <v>20</v>
      </c>
      <c r="K294" s="7"/>
    </row>
    <row r="295" spans="1:11" ht="18" customHeight="1" x14ac:dyDescent="0.2">
      <c r="A295" s="7"/>
      <c r="B295" s="7"/>
      <c r="C295" s="29" t="str" cm="1">
        <f t="array" ref="C295:F296">_xlfn.TAKE(C283:F288,-2)</f>
        <v>Track &amp; Field</v>
      </c>
      <c r="D295" s="23">
        <v>25</v>
      </c>
      <c r="E295" s="23" t="str">
        <v>14-16</v>
      </c>
      <c r="F295" s="23" t="str">
        <v>Spring</v>
      </c>
      <c r="G295" s="7"/>
      <c r="H295" s="7" t="str">
        <v>Spring</v>
      </c>
      <c r="I295" s="7" t="str">
        <v>Track &amp; Field</v>
      </c>
      <c r="J295" s="7">
        <v>25</v>
      </c>
      <c r="K295" s="7"/>
    </row>
    <row r="296" spans="1:11" ht="18" customHeight="1" x14ac:dyDescent="0.2">
      <c r="A296" s="7"/>
      <c r="B296" s="7"/>
      <c r="C296" s="7" t="str">
        <v>Tennis</v>
      </c>
      <c r="D296" s="23">
        <v>16</v>
      </c>
      <c r="E296" s="23" t="str">
        <v>12-14</v>
      </c>
      <c r="F296" s="23" t="str">
        <v>Summer</v>
      </c>
      <c r="G296" s="7"/>
      <c r="H296" s="7" t="str">
        <v>Summer</v>
      </c>
      <c r="I296" s="7" t="str">
        <v>Tennis</v>
      </c>
      <c r="J296" s="7">
        <v>16</v>
      </c>
      <c r="K296" s="7"/>
    </row>
    <row r="297" spans="1:11" ht="18" customHeight="1" x14ac:dyDescent="0.2">
      <c r="A297" s="7"/>
      <c r="B297" s="7"/>
      <c r="C297" s="7"/>
      <c r="D297" s="7"/>
      <c r="E297" s="7"/>
      <c r="F297" s="7"/>
      <c r="G297" s="7"/>
      <c r="H297" s="7"/>
      <c r="I297" s="7"/>
      <c r="J297" s="7"/>
      <c r="K297" s="7"/>
    </row>
    <row r="298" spans="1:11" ht="18" customHeight="1" x14ac:dyDescent="0.2">
      <c r="A298" s="7"/>
      <c r="B298" s="7"/>
      <c r="C298" s="25" t="s">
        <v>3</v>
      </c>
      <c r="D298" s="19" t="s">
        <v>111</v>
      </c>
      <c r="E298" s="7"/>
      <c r="F298" s="7"/>
      <c r="G298" s="7"/>
      <c r="H298" s="7"/>
      <c r="I298" s="7"/>
      <c r="J298" s="7"/>
      <c r="K298" s="7"/>
    </row>
    <row r="299" spans="1:11" ht="18" customHeight="1" x14ac:dyDescent="0.2">
      <c r="A299" s="7"/>
      <c r="B299" s="7"/>
      <c r="C299" s="29" t="str" cm="1">
        <f t="array" ref="C299:F299">_xlfn.CHOOSEROWS(C283:F288,3)</f>
        <v>Volleyball</v>
      </c>
      <c r="D299" s="23">
        <v>18</v>
      </c>
      <c r="E299" s="23" t="str">
        <v>15-17</v>
      </c>
      <c r="F299" s="23" t="str">
        <v>Autumn</v>
      </c>
      <c r="G299" s="7"/>
      <c r="H299" s="7"/>
      <c r="I299" s="7"/>
      <c r="J299" s="7"/>
      <c r="K299" s="7"/>
    </row>
    <row r="300" spans="1:11" ht="18" customHeight="1" x14ac:dyDescent="0.2">
      <c r="A300" s="7"/>
      <c r="B300" s="7"/>
      <c r="C300" s="7"/>
      <c r="D300" s="7"/>
      <c r="E300" s="7"/>
      <c r="F300" s="7"/>
      <c r="G300" s="7"/>
      <c r="H300" s="7"/>
      <c r="I300" s="7"/>
      <c r="J300" s="7"/>
      <c r="K300" s="7"/>
    </row>
    <row r="301" spans="1:11" ht="18" customHeight="1" x14ac:dyDescent="0.2">
      <c r="A301" s="7"/>
      <c r="B301" s="7"/>
      <c r="C301" s="7"/>
      <c r="D301" s="7"/>
      <c r="E301" s="7"/>
      <c r="F301" s="7"/>
      <c r="G301" s="7"/>
      <c r="H301" s="7"/>
      <c r="I301" s="7"/>
      <c r="J301" s="7"/>
      <c r="K301" s="7"/>
    </row>
    <row r="302" spans="1:11" ht="23.25" x14ac:dyDescent="0.2">
      <c r="A302" s="7" t="s">
        <v>167</v>
      </c>
      <c r="B302" s="21" t="s">
        <v>135</v>
      </c>
      <c r="C302" s="9"/>
      <c r="D302" s="9"/>
      <c r="E302" s="9"/>
      <c r="F302" s="9"/>
      <c r="G302" s="22"/>
      <c r="H302" s="9"/>
      <c r="I302" s="9"/>
      <c r="J302" s="9"/>
      <c r="K302" s="7"/>
    </row>
    <row r="303" spans="1:11" ht="18" customHeight="1" x14ac:dyDescent="0.2">
      <c r="A303" s="7"/>
      <c r="B303" s="61" t="s">
        <v>227</v>
      </c>
      <c r="C303" s="7"/>
      <c r="D303" s="7"/>
      <c r="E303" s="7"/>
      <c r="F303" s="7"/>
      <c r="G303" s="7"/>
      <c r="H303" s="7"/>
      <c r="I303" s="7"/>
      <c r="J303" s="7"/>
      <c r="K303" s="7"/>
    </row>
    <row r="304" spans="1:11" ht="18" customHeight="1" x14ac:dyDescent="0.2">
      <c r="A304" s="7"/>
      <c r="B304" s="7"/>
      <c r="C304" s="7"/>
      <c r="D304" s="7"/>
      <c r="E304" s="7"/>
      <c r="F304" s="7"/>
      <c r="G304" s="7"/>
      <c r="H304" s="7"/>
      <c r="I304" s="7"/>
      <c r="J304" s="7"/>
      <c r="K304" s="7"/>
    </row>
    <row r="305" spans="1:11" ht="18" customHeight="1" x14ac:dyDescent="0.2">
      <c r="A305" s="7"/>
      <c r="B305" s="73" t="s">
        <v>216</v>
      </c>
      <c r="C305" s="73"/>
      <c r="D305" s="73"/>
      <c r="E305" s="73"/>
      <c r="F305" s="73"/>
      <c r="G305" s="73"/>
      <c r="H305" s="73"/>
      <c r="I305" s="73"/>
      <c r="J305" s="73"/>
      <c r="K305" s="7"/>
    </row>
    <row r="306" spans="1:11" ht="18" customHeight="1" x14ac:dyDescent="0.2">
      <c r="A306" s="7"/>
      <c r="B306" s="73"/>
      <c r="C306" s="73"/>
      <c r="D306" s="73"/>
      <c r="E306" s="73"/>
      <c r="F306" s="73"/>
      <c r="G306" s="73"/>
      <c r="H306" s="73"/>
      <c r="I306" s="73"/>
      <c r="J306" s="73"/>
      <c r="K306" s="7"/>
    </row>
    <row r="307" spans="1:11" ht="18" customHeight="1" x14ac:dyDescent="0.2">
      <c r="A307" s="7"/>
      <c r="B307" s="73"/>
      <c r="C307" s="73"/>
      <c r="D307" s="73"/>
      <c r="E307" s="73"/>
      <c r="F307" s="73"/>
      <c r="G307" s="73"/>
      <c r="H307" s="73"/>
      <c r="I307" s="73"/>
      <c r="J307" s="73"/>
      <c r="K307" s="7"/>
    </row>
    <row r="308" spans="1:11" ht="18" customHeight="1" x14ac:dyDescent="0.2">
      <c r="A308" s="7"/>
      <c r="B308" s="73"/>
      <c r="C308" s="73"/>
      <c r="D308" s="73"/>
      <c r="E308" s="73"/>
      <c r="F308" s="73"/>
      <c r="G308" s="73"/>
      <c r="H308" s="73"/>
      <c r="I308" s="73"/>
      <c r="J308" s="73"/>
      <c r="K308" s="7"/>
    </row>
    <row r="309" spans="1:11" ht="18" customHeight="1" x14ac:dyDescent="0.2">
      <c r="A309" s="7"/>
      <c r="B309" s="7"/>
      <c r="C309" s="7"/>
      <c r="D309" s="7"/>
      <c r="E309" s="7"/>
      <c r="F309" s="7"/>
      <c r="G309" s="7"/>
      <c r="H309" s="7"/>
      <c r="I309" s="7"/>
      <c r="J309" s="7"/>
      <c r="K309" s="7"/>
    </row>
    <row r="310" spans="1:11" ht="18" customHeight="1" x14ac:dyDescent="0.2">
      <c r="A310" s="7"/>
      <c r="B310" s="7"/>
      <c r="C310" s="12" t="s">
        <v>4</v>
      </c>
      <c r="D310" s="12" t="s">
        <v>209</v>
      </c>
      <c r="E310" s="12" t="s">
        <v>212</v>
      </c>
      <c r="G310" s="25" t="s">
        <v>135</v>
      </c>
      <c r="H310" s="25" t="s">
        <v>214</v>
      </c>
      <c r="J310" s="7"/>
    </row>
    <row r="311" spans="1:11" ht="18" customHeight="1" x14ac:dyDescent="0.2">
      <c r="A311" s="7"/>
      <c r="B311" s="7"/>
      <c r="C311" s="26" t="s">
        <v>210</v>
      </c>
      <c r="D311" s="38">
        <v>2</v>
      </c>
      <c r="E311" s="27">
        <v>45292</v>
      </c>
      <c r="G311" s="53" t="str" cm="1">
        <f t="array" ref="G311:G313">_xlfn.UNIQUE(C311:C317)</f>
        <v>T-Shirt</v>
      </c>
      <c r="H311" s="23">
        <f>SUMIFS($D$311:$D$317,$C$311:$C$317,G311)</f>
        <v>4</v>
      </c>
      <c r="J311" s="7"/>
    </row>
    <row r="312" spans="1:11" ht="18" customHeight="1" x14ac:dyDescent="0.2">
      <c r="A312" s="7"/>
      <c r="B312" s="7"/>
      <c r="C312" s="26" t="s">
        <v>213</v>
      </c>
      <c r="D312" s="38">
        <v>1</v>
      </c>
      <c r="E312" s="27">
        <v>45292</v>
      </c>
      <c r="G312" s="53" t="str">
        <v>Mug</v>
      </c>
      <c r="H312" s="23">
        <f>SUMIFS($D$311:$D$317,$C$311:$C$317,G312)</f>
        <v>5</v>
      </c>
      <c r="J312" s="7"/>
    </row>
    <row r="313" spans="1:11" ht="18" customHeight="1" x14ac:dyDescent="0.2">
      <c r="A313" s="7"/>
      <c r="B313" s="7"/>
      <c r="C313" s="26" t="s">
        <v>213</v>
      </c>
      <c r="D313" s="38">
        <v>3</v>
      </c>
      <c r="E313" s="27">
        <v>45293</v>
      </c>
      <c r="G313" s="53" t="str">
        <v>Notebook</v>
      </c>
      <c r="H313" s="23">
        <f>SUMIFS($D$311:$D$317,$C$311:$C$317,G313)</f>
        <v>2</v>
      </c>
      <c r="J313" s="7"/>
    </row>
    <row r="314" spans="1:11" ht="18" customHeight="1" x14ac:dyDescent="0.2">
      <c r="A314" s="7"/>
      <c r="B314" s="7"/>
      <c r="C314" s="26" t="s">
        <v>210</v>
      </c>
      <c r="D314" s="38">
        <v>1</v>
      </c>
      <c r="E314" s="27">
        <v>45293</v>
      </c>
      <c r="G314" s="7"/>
      <c r="H314" s="23"/>
      <c r="J314" s="7"/>
    </row>
    <row r="315" spans="1:11" ht="18" customHeight="1" x14ac:dyDescent="0.2">
      <c r="A315" s="7"/>
      <c r="B315" s="7"/>
      <c r="C315" s="26" t="s">
        <v>211</v>
      </c>
      <c r="D315" s="38">
        <v>2</v>
      </c>
      <c r="E315" s="27">
        <v>45293</v>
      </c>
      <c r="G315" s="25" t="s">
        <v>135</v>
      </c>
      <c r="H315" s="72" t="s">
        <v>215</v>
      </c>
      <c r="J315" s="7"/>
    </row>
    <row r="316" spans="1:11" ht="18" customHeight="1" x14ac:dyDescent="0.2">
      <c r="A316" s="7"/>
      <c r="B316" s="7"/>
      <c r="C316" s="26" t="s">
        <v>210</v>
      </c>
      <c r="D316" s="38">
        <v>1</v>
      </c>
      <c r="E316" s="27">
        <v>45294</v>
      </c>
      <c r="G316" s="53" t="str" cm="1">
        <f t="array" ref="G316">_xlfn.UNIQUE(C311:C317,,1)</f>
        <v>Notebook</v>
      </c>
      <c r="H316" s="7"/>
      <c r="I316" s="7"/>
      <c r="J316" s="7"/>
    </row>
    <row r="317" spans="1:11" ht="18" customHeight="1" x14ac:dyDescent="0.2">
      <c r="A317" s="7"/>
      <c r="B317" s="7"/>
      <c r="C317" s="26" t="s">
        <v>213</v>
      </c>
      <c r="D317" s="38">
        <v>1</v>
      </c>
      <c r="E317" s="27">
        <v>45295</v>
      </c>
      <c r="G317" s="7"/>
      <c r="H317" s="7"/>
      <c r="I317" s="7"/>
      <c r="J317" s="7"/>
    </row>
    <row r="318" spans="1:11" ht="18" customHeight="1" x14ac:dyDescent="0.2">
      <c r="A318" s="7"/>
      <c r="B318" s="7"/>
      <c r="C318" s="7"/>
      <c r="D318" s="7"/>
      <c r="E318" s="7"/>
      <c r="F318" s="7"/>
      <c r="G318" s="7"/>
      <c r="H318" s="7"/>
      <c r="I318" s="7"/>
      <c r="J318" s="7"/>
      <c r="K318" s="7"/>
    </row>
    <row r="319" spans="1:11" ht="18" customHeight="1" x14ac:dyDescent="0.2">
      <c r="A319" s="7"/>
      <c r="B319" s="7"/>
      <c r="C319" s="7"/>
      <c r="D319" s="7"/>
      <c r="E319" s="7"/>
      <c r="F319" s="7"/>
      <c r="G319" s="7"/>
      <c r="H319" s="7"/>
      <c r="I319" s="7"/>
      <c r="J319" s="7"/>
      <c r="K319" s="7"/>
    </row>
    <row r="320" spans="1:11" ht="23.25" x14ac:dyDescent="0.2">
      <c r="A320" s="7" t="s">
        <v>167</v>
      </c>
      <c r="B320" s="21" t="s">
        <v>217</v>
      </c>
      <c r="C320" s="9"/>
      <c r="D320" s="9"/>
      <c r="E320" s="9"/>
      <c r="F320" s="9"/>
      <c r="G320" s="22"/>
      <c r="H320" s="9"/>
      <c r="I320" s="9"/>
      <c r="J320" s="9"/>
      <c r="K320" s="7"/>
    </row>
    <row r="321" spans="1:16" ht="18" customHeight="1" x14ac:dyDescent="0.2">
      <c r="A321" s="7"/>
      <c r="B321" s="61" t="s">
        <v>230</v>
      </c>
      <c r="C321" s="7"/>
      <c r="D321" s="7"/>
      <c r="E321" s="7"/>
      <c r="F321" s="7"/>
      <c r="G321" s="7"/>
      <c r="H321" s="7"/>
      <c r="I321" s="7"/>
      <c r="J321" s="7"/>
      <c r="K321" s="7"/>
    </row>
    <row r="322" spans="1:16" ht="18" customHeight="1" x14ac:dyDescent="0.2">
      <c r="A322" s="7"/>
      <c r="B322" s="67" t="s">
        <v>231</v>
      </c>
      <c r="C322" s="7"/>
      <c r="D322" s="7"/>
      <c r="E322" s="7"/>
      <c r="F322" s="7"/>
      <c r="G322" s="7"/>
      <c r="H322" s="7"/>
      <c r="I322" s="7"/>
      <c r="J322" s="7"/>
      <c r="K322" s="7"/>
    </row>
    <row r="323" spans="1:16" ht="18" customHeight="1" x14ac:dyDescent="0.2">
      <c r="A323" s="7"/>
      <c r="B323" s="67" t="s">
        <v>232</v>
      </c>
      <c r="C323" s="7"/>
      <c r="D323" s="7"/>
      <c r="E323" s="7"/>
      <c r="F323" s="7"/>
      <c r="G323" s="7"/>
      <c r="H323" s="7"/>
      <c r="I323" s="7"/>
      <c r="J323" s="7"/>
      <c r="K323" s="7"/>
    </row>
    <row r="324" spans="1:16" ht="18" customHeight="1" x14ac:dyDescent="0.2">
      <c r="A324" s="7"/>
      <c r="B324" s="7"/>
      <c r="C324" s="7"/>
      <c r="D324" s="7"/>
      <c r="E324" s="7"/>
      <c r="F324" s="7"/>
      <c r="G324" s="7"/>
      <c r="H324" s="7"/>
      <c r="I324" s="7"/>
      <c r="J324" s="7"/>
      <c r="K324" s="7"/>
    </row>
    <row r="325" spans="1:16" ht="18" customHeight="1" x14ac:dyDescent="0.2">
      <c r="A325" s="7"/>
      <c r="B325" s="73" t="s">
        <v>228</v>
      </c>
      <c r="C325" s="73"/>
      <c r="D325" s="73"/>
      <c r="E325" s="73"/>
      <c r="F325" s="73"/>
      <c r="G325" s="73"/>
      <c r="H325" s="73"/>
      <c r="I325" s="73"/>
      <c r="J325" s="73"/>
      <c r="K325" s="7"/>
    </row>
    <row r="326" spans="1:16" ht="18" customHeight="1" x14ac:dyDescent="0.2">
      <c r="A326" s="7"/>
      <c r="B326" s="73"/>
      <c r="C326" s="73"/>
      <c r="D326" s="73"/>
      <c r="E326" s="73"/>
      <c r="F326" s="73"/>
      <c r="G326" s="73"/>
      <c r="H326" s="73"/>
      <c r="I326" s="73"/>
      <c r="J326" s="73"/>
      <c r="K326" s="7"/>
    </row>
    <row r="327" spans="1:16" ht="18" customHeight="1" x14ac:dyDescent="0.2">
      <c r="A327" s="7"/>
      <c r="B327" s="73"/>
      <c r="C327" s="73"/>
      <c r="D327" s="73"/>
      <c r="E327" s="73"/>
      <c r="F327" s="73"/>
      <c r="G327" s="73"/>
      <c r="H327" s="73"/>
      <c r="I327" s="73"/>
      <c r="J327" s="73"/>
      <c r="K327" s="7"/>
    </row>
    <row r="328" spans="1:16" ht="18" customHeight="1" x14ac:dyDescent="0.2">
      <c r="A328" s="7"/>
      <c r="B328" s="73"/>
      <c r="C328" s="73"/>
      <c r="D328" s="73"/>
      <c r="E328" s="73"/>
      <c r="F328" s="73"/>
      <c r="G328" s="73"/>
      <c r="H328" s="73"/>
      <c r="I328" s="73"/>
      <c r="J328" s="73"/>
      <c r="K328" s="7"/>
    </row>
    <row r="329" spans="1:16" ht="18" customHeight="1" x14ac:dyDescent="0.2">
      <c r="A329" s="7"/>
      <c r="B329" s="7"/>
      <c r="C329" s="7"/>
      <c r="D329" s="7"/>
      <c r="E329" s="7"/>
      <c r="F329" s="7"/>
      <c r="G329" s="7"/>
      <c r="H329" s="7"/>
      <c r="I329" s="7"/>
      <c r="J329" s="7"/>
      <c r="K329" s="7"/>
    </row>
    <row r="330" spans="1:16" ht="18" customHeight="1" x14ac:dyDescent="0.2">
      <c r="A330" s="7"/>
      <c r="B330" s="7"/>
      <c r="C330" s="12" t="s">
        <v>113</v>
      </c>
      <c r="D330" s="12" t="s">
        <v>114</v>
      </c>
      <c r="E330" s="12" t="s">
        <v>132</v>
      </c>
      <c r="F330" s="12" t="s">
        <v>115</v>
      </c>
      <c r="G330" s="7"/>
      <c r="H330" s="25" t="s">
        <v>133</v>
      </c>
      <c r="I330" s="19" t="s">
        <v>229</v>
      </c>
      <c r="J330" s="7"/>
      <c r="K330" s="7"/>
      <c r="M330" s="25" t="s">
        <v>140</v>
      </c>
      <c r="N330" s="41" t="s">
        <v>141</v>
      </c>
    </row>
    <row r="331" spans="1:16" ht="18" customHeight="1" x14ac:dyDescent="0.2">
      <c r="A331" s="7"/>
      <c r="B331" s="7"/>
      <c r="C331" s="26" t="s">
        <v>116</v>
      </c>
      <c r="D331" s="26" t="s">
        <v>117</v>
      </c>
      <c r="E331" s="38">
        <v>1859</v>
      </c>
      <c r="F331" s="26">
        <v>15</v>
      </c>
      <c r="G331" s="7"/>
      <c r="H331" s="29" t="str" cm="1">
        <f t="array" ref="H331:K339">_xlfn.SORTBY(C331:F339,C331:C339,1)</f>
        <v>A Tale of Two Cities</v>
      </c>
      <c r="I331" s="7" t="str">
        <v>Classic</v>
      </c>
      <c r="J331" s="7">
        <v>1859</v>
      </c>
      <c r="K331" s="7">
        <v>15</v>
      </c>
      <c r="M331" s="29" t="str" cm="1">
        <f t="array" ref="M331:P339">_xlfn._xlws.SORT(C331:F339,3,1)</f>
        <v>A Tale of Two Cities</v>
      </c>
      <c r="N331" t="str">
        <v>Classic</v>
      </c>
      <c r="O331">
        <v>1859</v>
      </c>
      <c r="P331">
        <v>15</v>
      </c>
    </row>
    <row r="332" spans="1:16" ht="18" customHeight="1" x14ac:dyDescent="0.2">
      <c r="A332" s="7"/>
      <c r="B332" s="7"/>
      <c r="C332" s="26" t="s">
        <v>118</v>
      </c>
      <c r="D332" s="26" t="s">
        <v>117</v>
      </c>
      <c r="E332" s="38">
        <v>1925</v>
      </c>
      <c r="F332" s="26">
        <v>12</v>
      </c>
      <c r="G332" s="7"/>
      <c r="H332" s="7" t="str">
        <v>Atomic Habits</v>
      </c>
      <c r="I332" s="7" t="str">
        <v>Self-Help</v>
      </c>
      <c r="J332" s="7">
        <v>2018</v>
      </c>
      <c r="K332" s="7">
        <v>20</v>
      </c>
      <c r="M332" t="str">
        <v>The Great Gatsby</v>
      </c>
      <c r="N332" t="str">
        <v>Classic</v>
      </c>
      <c r="O332">
        <v>1925</v>
      </c>
      <c r="P332">
        <v>12</v>
      </c>
    </row>
    <row r="333" spans="1:16" ht="18" customHeight="1" x14ac:dyDescent="0.2">
      <c r="A333" s="7"/>
      <c r="B333" s="7"/>
      <c r="C333" s="26" t="s">
        <v>119</v>
      </c>
      <c r="D333" s="26" t="s">
        <v>120</v>
      </c>
      <c r="E333" s="38">
        <v>2018</v>
      </c>
      <c r="F333" s="26">
        <v>20</v>
      </c>
      <c r="G333" s="7"/>
      <c r="H333" s="7" t="str">
        <v>Becoming</v>
      </c>
      <c r="I333" s="7" t="str">
        <v>Memoir</v>
      </c>
      <c r="J333" s="7">
        <v>2018</v>
      </c>
      <c r="K333" s="7">
        <v>22</v>
      </c>
      <c r="M333" t="str">
        <v>Dune</v>
      </c>
      <c r="N333" t="str">
        <v>Sci-Fi</v>
      </c>
      <c r="O333">
        <v>1965</v>
      </c>
      <c r="P333">
        <v>10</v>
      </c>
    </row>
    <row r="334" spans="1:16" ht="18" customHeight="1" x14ac:dyDescent="0.2">
      <c r="A334" s="7"/>
      <c r="B334" s="7"/>
      <c r="C334" s="26" t="s">
        <v>121</v>
      </c>
      <c r="D334" s="26" t="s">
        <v>122</v>
      </c>
      <c r="E334" s="38">
        <v>2018</v>
      </c>
      <c r="F334" s="26">
        <v>18</v>
      </c>
      <c r="G334" s="7"/>
      <c r="H334" s="7" t="str">
        <v>Dune</v>
      </c>
      <c r="I334" s="7" t="str">
        <v>Sci-Fi</v>
      </c>
      <c r="J334" s="7">
        <v>1965</v>
      </c>
      <c r="K334" s="7">
        <v>10</v>
      </c>
      <c r="M334" t="str">
        <v>The Alchemist</v>
      </c>
      <c r="N334" t="str">
        <v>Fiction</v>
      </c>
      <c r="O334">
        <v>1988</v>
      </c>
      <c r="P334">
        <v>16</v>
      </c>
    </row>
    <row r="335" spans="1:16" ht="18" customHeight="1" x14ac:dyDescent="0.2">
      <c r="A335" s="7"/>
      <c r="B335" s="7"/>
      <c r="C335" s="26" t="s">
        <v>123</v>
      </c>
      <c r="D335" s="26" t="s">
        <v>124</v>
      </c>
      <c r="E335" s="38">
        <v>1965</v>
      </c>
      <c r="F335" s="26">
        <v>10</v>
      </c>
      <c r="G335" s="7"/>
      <c r="H335" s="7" t="str">
        <v>Educated</v>
      </c>
      <c r="I335" s="7" t="str">
        <v>Memoir</v>
      </c>
      <c r="J335" s="7">
        <v>2018</v>
      </c>
      <c r="K335" s="7">
        <v>18</v>
      </c>
      <c r="M335" t="str">
        <v>Harry Potter Series</v>
      </c>
      <c r="N335" t="str">
        <v>Fantasy</v>
      </c>
      <c r="O335">
        <v>1997</v>
      </c>
      <c r="P335">
        <v>40</v>
      </c>
    </row>
    <row r="336" spans="1:16" ht="18" customHeight="1" x14ac:dyDescent="0.2">
      <c r="A336" s="7"/>
      <c r="B336" s="7"/>
      <c r="C336" s="26" t="s">
        <v>125</v>
      </c>
      <c r="D336" s="26" t="s">
        <v>126</v>
      </c>
      <c r="E336" s="38">
        <v>1988</v>
      </c>
      <c r="F336" s="26">
        <v>16</v>
      </c>
      <c r="G336" s="7"/>
      <c r="H336" s="7" t="str">
        <v>Harry Potter Series</v>
      </c>
      <c r="I336" s="7" t="str">
        <v>Fantasy</v>
      </c>
      <c r="J336" s="7">
        <v>1997</v>
      </c>
      <c r="K336" s="7">
        <v>40</v>
      </c>
      <c r="M336" t="str">
        <v>Sapiens</v>
      </c>
      <c r="N336" t="str">
        <v>Non-Fiction</v>
      </c>
      <c r="O336">
        <v>2014</v>
      </c>
      <c r="P336">
        <v>19</v>
      </c>
    </row>
    <row r="337" spans="1:16" ht="18" customHeight="1" x14ac:dyDescent="0.2">
      <c r="A337" s="7"/>
      <c r="B337" s="7"/>
      <c r="C337" s="26" t="s">
        <v>127</v>
      </c>
      <c r="D337" s="26" t="s">
        <v>122</v>
      </c>
      <c r="E337" s="38">
        <v>2018</v>
      </c>
      <c r="F337" s="26">
        <v>22</v>
      </c>
      <c r="G337" s="7"/>
      <c r="H337" s="7" t="str">
        <v>Sapiens</v>
      </c>
      <c r="I337" s="7" t="str">
        <v>Non-Fiction</v>
      </c>
      <c r="J337" s="7">
        <v>2014</v>
      </c>
      <c r="K337" s="7">
        <v>19</v>
      </c>
      <c r="M337" t="str">
        <v>Atomic Habits</v>
      </c>
      <c r="N337" t="str">
        <v>Self-Help</v>
      </c>
      <c r="O337">
        <v>2018</v>
      </c>
      <c r="P337">
        <v>20</v>
      </c>
    </row>
    <row r="338" spans="1:16" ht="18" customHeight="1" x14ac:dyDescent="0.2">
      <c r="A338" s="7"/>
      <c r="B338" s="7"/>
      <c r="C338" s="26" t="s">
        <v>128</v>
      </c>
      <c r="D338" s="26" t="s">
        <v>129</v>
      </c>
      <c r="E338" s="38">
        <v>1997</v>
      </c>
      <c r="F338" s="26">
        <v>40</v>
      </c>
      <c r="G338" s="7"/>
      <c r="H338" s="7" t="str">
        <v>The Alchemist</v>
      </c>
      <c r="I338" s="7" t="str">
        <v>Fiction</v>
      </c>
      <c r="J338" s="7">
        <v>1988</v>
      </c>
      <c r="K338" s="7">
        <v>16</v>
      </c>
      <c r="M338" t="str">
        <v>Educated</v>
      </c>
      <c r="N338" t="str">
        <v>Memoir</v>
      </c>
      <c r="O338">
        <v>2018</v>
      </c>
      <c r="P338">
        <v>18</v>
      </c>
    </row>
    <row r="339" spans="1:16" ht="18" customHeight="1" x14ac:dyDescent="0.2">
      <c r="A339" s="7"/>
      <c r="B339" s="7"/>
      <c r="C339" s="26" t="s">
        <v>130</v>
      </c>
      <c r="D339" s="26" t="s">
        <v>131</v>
      </c>
      <c r="E339" s="38">
        <v>2014</v>
      </c>
      <c r="F339" s="26">
        <v>19</v>
      </c>
      <c r="G339" s="7"/>
      <c r="H339" s="7" t="str">
        <v>The Great Gatsby</v>
      </c>
      <c r="I339" s="7" t="str">
        <v>Classic</v>
      </c>
      <c r="J339" s="7">
        <v>1925</v>
      </c>
      <c r="K339" s="7">
        <v>12</v>
      </c>
      <c r="M339" t="str">
        <v>Becoming</v>
      </c>
      <c r="N339" t="str">
        <v>Memoir</v>
      </c>
      <c r="O339">
        <v>2018</v>
      </c>
      <c r="P339">
        <v>22</v>
      </c>
    </row>
    <row r="340" spans="1:16" ht="18" customHeight="1" x14ac:dyDescent="0.2">
      <c r="A340" s="7"/>
      <c r="B340" s="7"/>
      <c r="C340" s="7"/>
      <c r="D340" s="7"/>
      <c r="E340" s="7"/>
      <c r="F340" s="7"/>
      <c r="G340" s="7"/>
      <c r="H340" s="7"/>
      <c r="I340" s="7"/>
      <c r="J340" s="7"/>
      <c r="K340" s="7"/>
    </row>
    <row r="341" spans="1:16" ht="18" customHeight="1" x14ac:dyDescent="0.2">
      <c r="A341" s="7"/>
      <c r="B341" s="7"/>
      <c r="C341" s="25" t="s">
        <v>134</v>
      </c>
      <c r="D341" s="19" t="s">
        <v>136</v>
      </c>
      <c r="E341" s="7"/>
      <c r="F341" s="7"/>
      <c r="G341" s="7"/>
      <c r="H341" s="7"/>
    </row>
    <row r="342" spans="1:16" ht="18" customHeight="1" x14ac:dyDescent="0.2">
      <c r="A342" s="7"/>
      <c r="B342" s="7"/>
      <c r="C342" s="29" t="str" cm="1">
        <f t="array" ref="C342:F347">_xlfn._xlws.FILTER(C331:F339,F331:F339&gt;15)</f>
        <v>Atomic Habits</v>
      </c>
      <c r="D342" s="7" t="str">
        <v>Self-Help</v>
      </c>
      <c r="E342" s="7">
        <v>2018</v>
      </c>
      <c r="F342" s="7">
        <v>20</v>
      </c>
      <c r="G342" s="7"/>
      <c r="H342" s="7"/>
    </row>
    <row r="343" spans="1:16" ht="18" customHeight="1" x14ac:dyDescent="0.2">
      <c r="A343" s="7"/>
      <c r="B343" s="7"/>
      <c r="C343" s="7" t="str">
        <v>Educated</v>
      </c>
      <c r="D343" s="7" t="str">
        <v>Memoir</v>
      </c>
      <c r="E343" s="7">
        <v>2018</v>
      </c>
      <c r="F343" s="7">
        <v>18</v>
      </c>
      <c r="G343" s="7"/>
      <c r="H343" s="7"/>
    </row>
    <row r="344" spans="1:16" ht="18" customHeight="1" x14ac:dyDescent="0.2">
      <c r="A344" s="7"/>
      <c r="B344" s="7"/>
      <c r="C344" s="7" t="str">
        <v>The Alchemist</v>
      </c>
      <c r="D344" s="7" t="str">
        <v>Fiction</v>
      </c>
      <c r="E344" s="7">
        <v>1988</v>
      </c>
      <c r="F344" s="7">
        <v>16</v>
      </c>
      <c r="G344" s="7"/>
      <c r="H344" s="7"/>
    </row>
    <row r="345" spans="1:16" ht="18" customHeight="1" x14ac:dyDescent="0.2">
      <c r="A345" s="7"/>
      <c r="B345" s="7"/>
      <c r="C345" s="7" t="str">
        <v>Becoming</v>
      </c>
      <c r="D345" s="7" t="str">
        <v>Memoir</v>
      </c>
      <c r="E345" s="7">
        <v>2018</v>
      </c>
      <c r="F345" s="7">
        <v>22</v>
      </c>
      <c r="G345" s="7"/>
      <c r="H345" s="7"/>
    </row>
    <row r="346" spans="1:16" ht="18" customHeight="1" x14ac:dyDescent="0.2">
      <c r="A346" s="7"/>
      <c r="B346" s="7"/>
      <c r="C346" s="7" t="str">
        <v>Harry Potter Series</v>
      </c>
      <c r="D346" s="7" t="str">
        <v>Fantasy</v>
      </c>
      <c r="E346" s="7">
        <v>1997</v>
      </c>
      <c r="F346" s="7">
        <v>40</v>
      </c>
      <c r="G346" s="7"/>
      <c r="H346" s="7"/>
    </row>
    <row r="347" spans="1:16" ht="18" customHeight="1" x14ac:dyDescent="0.2">
      <c r="A347" s="7"/>
      <c r="B347" s="7"/>
      <c r="C347" s="7" t="str">
        <v>Sapiens</v>
      </c>
      <c r="D347" s="7" t="str">
        <v>Non-Fiction</v>
      </c>
      <c r="E347" s="7">
        <v>2014</v>
      </c>
      <c r="F347" s="7">
        <v>19</v>
      </c>
      <c r="G347" s="7"/>
      <c r="H347" s="7"/>
    </row>
    <row r="348" spans="1:16" ht="18" customHeight="1" x14ac:dyDescent="0.2">
      <c r="A348" s="7"/>
      <c r="B348" s="7"/>
      <c r="C348" s="7"/>
      <c r="D348" s="7"/>
      <c r="E348" s="7"/>
      <c r="F348" s="7"/>
      <c r="G348" s="7"/>
      <c r="H348" s="7"/>
    </row>
    <row r="349" spans="1:16" ht="18" customHeight="1" x14ac:dyDescent="0.2">
      <c r="A349" s="7"/>
      <c r="B349" s="7"/>
      <c r="C349" s="7"/>
      <c r="D349" s="7"/>
      <c r="E349" s="7"/>
      <c r="F349" s="7"/>
      <c r="G349" s="7"/>
      <c r="H349" s="7"/>
      <c r="I349" s="7"/>
      <c r="J349" s="7"/>
      <c r="K349" s="7"/>
    </row>
    <row r="350" spans="1:16" ht="18" customHeight="1" x14ac:dyDescent="0.2">
      <c r="A350" s="7"/>
      <c r="B350" s="35" t="s">
        <v>139</v>
      </c>
      <c r="C350" s="7"/>
      <c r="D350" s="7"/>
      <c r="G350" s="7"/>
      <c r="H350" s="7"/>
      <c r="I350" s="7"/>
      <c r="J350" s="7"/>
      <c r="K350" s="7"/>
    </row>
    <row r="351" spans="1:16" ht="18" customHeight="1" x14ac:dyDescent="0.2">
      <c r="A351" s="7"/>
      <c r="B351" s="35"/>
      <c r="C351" s="25" t="s">
        <v>3</v>
      </c>
      <c r="D351" s="19" t="s">
        <v>137</v>
      </c>
      <c r="G351" s="7"/>
      <c r="H351" s="7"/>
      <c r="I351" s="7"/>
      <c r="J351" s="7"/>
      <c r="K351" s="7"/>
    </row>
    <row r="352" spans="1:16" ht="18" customHeight="1" x14ac:dyDescent="0.2">
      <c r="A352" s="7"/>
      <c r="B352" s="7"/>
      <c r="C352" s="29" t="str" cm="1">
        <f t="array" ref="C352:F352">INDEX(_xlfn._xlws.FILTER(C331:F339,D331:D339="Classic"),2)</f>
        <v>The Great Gatsby</v>
      </c>
      <c r="D352" s="7" t="str">
        <v>Classic</v>
      </c>
      <c r="E352" s="7">
        <v>1925</v>
      </c>
      <c r="F352" s="7">
        <v>12</v>
      </c>
      <c r="G352" s="7"/>
      <c r="H352" s="7"/>
      <c r="I352" s="7"/>
      <c r="J352" s="7"/>
      <c r="K352" s="7"/>
    </row>
    <row r="353" spans="1:11" ht="18" customHeight="1" x14ac:dyDescent="0.2">
      <c r="A353" s="7"/>
      <c r="B353" s="7"/>
      <c r="C353" s="7"/>
      <c r="D353" s="7"/>
      <c r="E353" s="7"/>
      <c r="F353" s="7"/>
      <c r="G353" s="7"/>
      <c r="H353" s="7"/>
      <c r="I353" s="7"/>
      <c r="J353" s="7"/>
      <c r="K353" s="7"/>
    </row>
    <row r="354" spans="1:11" ht="18" customHeight="1" x14ac:dyDescent="0.2">
      <c r="A354" s="7"/>
      <c r="B354" s="7"/>
      <c r="C354" s="25" t="s">
        <v>3</v>
      </c>
      <c r="D354" s="19" t="s">
        <v>138</v>
      </c>
      <c r="E354" s="7"/>
      <c r="F354" s="7"/>
      <c r="G354" s="7"/>
      <c r="H354" s="7"/>
      <c r="I354" s="7"/>
      <c r="J354" s="7"/>
      <c r="K354" s="7"/>
    </row>
    <row r="355" spans="1:11" ht="18" customHeight="1" x14ac:dyDescent="0.2">
      <c r="A355" s="7"/>
      <c r="B355" s="7"/>
      <c r="C355" s="29" t="str" cm="1">
        <f t="array" ref="C355:F355">_xlfn.CHOOSEROWS(_xlfn._xlws.FILTER(C331:F339,D331:D339="Classic"),2)</f>
        <v>The Great Gatsby</v>
      </c>
      <c r="D355" s="7" t="str">
        <v>Classic</v>
      </c>
      <c r="E355" s="7">
        <v>1925</v>
      </c>
      <c r="F355" s="7">
        <v>12</v>
      </c>
      <c r="G355" s="7"/>
      <c r="H355" s="7"/>
      <c r="I355" s="7"/>
      <c r="J355" s="7"/>
      <c r="K355" s="7"/>
    </row>
    <row r="356" spans="1:11" ht="18" customHeight="1" x14ac:dyDescent="0.2">
      <c r="A356" s="7"/>
      <c r="B356" s="7"/>
      <c r="C356" s="7"/>
      <c r="D356" s="7"/>
      <c r="E356" s="7"/>
      <c r="F356" s="7"/>
      <c r="G356" s="7"/>
      <c r="H356" s="7"/>
      <c r="I356" s="7"/>
      <c r="J356" s="7"/>
      <c r="K356" s="7"/>
    </row>
    <row r="357" spans="1:11" ht="18" customHeight="1" x14ac:dyDescent="0.2">
      <c r="A357" s="7"/>
      <c r="B357" s="7"/>
      <c r="C357" s="7"/>
      <c r="D357" s="7"/>
      <c r="E357" s="7"/>
      <c r="F357" s="7"/>
      <c r="G357" s="7"/>
      <c r="H357" s="7"/>
      <c r="I357" s="7"/>
      <c r="J357" s="7"/>
      <c r="K357" s="7"/>
    </row>
    <row r="358" spans="1:11" ht="23.25" x14ac:dyDescent="0.2">
      <c r="A358" s="7" t="s">
        <v>167</v>
      </c>
      <c r="B358" s="21" t="s">
        <v>236</v>
      </c>
      <c r="C358" s="9"/>
      <c r="D358" s="9"/>
      <c r="E358" s="9"/>
      <c r="F358" s="9"/>
      <c r="G358" s="22"/>
      <c r="H358" s="9"/>
      <c r="I358" s="9"/>
      <c r="J358" s="9"/>
      <c r="K358" s="7"/>
    </row>
    <row r="359" spans="1:11" ht="18" customHeight="1" x14ac:dyDescent="0.2">
      <c r="A359" s="7"/>
      <c r="B359" s="61" t="s">
        <v>241</v>
      </c>
      <c r="C359" s="7"/>
      <c r="D359" s="7"/>
      <c r="E359" s="7"/>
      <c r="F359" s="7"/>
      <c r="G359" s="7"/>
      <c r="H359" s="7"/>
      <c r="I359" s="7"/>
      <c r="J359" s="7"/>
      <c r="K359" s="7"/>
    </row>
    <row r="360" spans="1:11" ht="18" customHeight="1" x14ac:dyDescent="0.2">
      <c r="A360" s="7"/>
      <c r="B360" s="7" t="s">
        <v>242</v>
      </c>
      <c r="C360" s="7"/>
      <c r="D360" s="7"/>
      <c r="E360" s="7"/>
      <c r="F360" s="7"/>
      <c r="G360" s="7"/>
      <c r="H360" s="7"/>
      <c r="I360" s="7"/>
      <c r="J360" s="7"/>
      <c r="K360" s="7"/>
    </row>
    <row r="361" spans="1:11" ht="18" customHeight="1" x14ac:dyDescent="0.2">
      <c r="A361" s="7"/>
      <c r="B361" s="7"/>
      <c r="C361" s="7"/>
      <c r="D361" s="7"/>
      <c r="E361" s="7"/>
      <c r="F361" s="7"/>
      <c r="G361" s="7"/>
      <c r="H361" s="7"/>
      <c r="I361" s="7"/>
      <c r="J361" s="7"/>
      <c r="K361" s="7"/>
    </row>
    <row r="362" spans="1:11" ht="18" customHeight="1" x14ac:dyDescent="0.2">
      <c r="A362" s="7"/>
      <c r="B362" s="35" t="s">
        <v>240</v>
      </c>
      <c r="C362" s="7"/>
      <c r="D362" s="7"/>
      <c r="G362" s="7"/>
      <c r="H362" s="7"/>
      <c r="I362" s="7"/>
      <c r="J362" s="7"/>
      <c r="K362" s="7"/>
    </row>
    <row r="363" spans="1:11" ht="18" customHeight="1" x14ac:dyDescent="0.2">
      <c r="A363" s="7"/>
      <c r="B363" s="67" t="s">
        <v>239</v>
      </c>
      <c r="C363" s="7"/>
      <c r="D363" s="7"/>
      <c r="E363" s="7"/>
      <c r="F363" s="7"/>
      <c r="G363" s="7"/>
      <c r="H363" s="7"/>
      <c r="I363" s="7"/>
      <c r="J363" s="7"/>
      <c r="K363" s="7"/>
    </row>
    <row r="364" spans="1:11" ht="18" customHeight="1" x14ac:dyDescent="0.2">
      <c r="A364" s="7"/>
      <c r="B364" s="7"/>
      <c r="C364" s="7"/>
      <c r="D364" s="7"/>
      <c r="E364" s="7"/>
      <c r="F364" s="17" t="s">
        <v>244</v>
      </c>
      <c r="G364" s="7"/>
      <c r="H364" s="7"/>
      <c r="I364" s="7"/>
      <c r="J364" s="7"/>
      <c r="K364" s="7"/>
    </row>
    <row r="365" spans="1:11" ht="18" customHeight="1" x14ac:dyDescent="0.2">
      <c r="A365" s="7"/>
      <c r="B365" s="7"/>
      <c r="C365" s="76" t="s">
        <v>196</v>
      </c>
      <c r="D365" s="76"/>
      <c r="E365" s="7"/>
      <c r="F365" s="25" t="s">
        <v>237</v>
      </c>
      <c r="G365" s="25" t="s">
        <v>238</v>
      </c>
      <c r="H365" s="7"/>
      <c r="I365" s="7"/>
      <c r="J365" s="7"/>
      <c r="K365" s="7"/>
    </row>
    <row r="366" spans="1:11" ht="18" customHeight="1" x14ac:dyDescent="0.2">
      <c r="A366" s="7"/>
      <c r="B366" s="7"/>
      <c r="C366" s="77" t="str" cm="1">
        <f t="array" aca="1" ref="C366:D373" ca="1">_xlfn.UNICHAR(_xlfn.RANDARRAY(8,2,9856,9861,1))</f>
        <v>⚅</v>
      </c>
      <c r="D366" s="77" t="str">
        <f ca="1"/>
        <v>⚀</v>
      </c>
      <c r="E366" s="7"/>
      <c r="F366" s="74" t="str" cm="1">
        <f t="array" aca="1" ref="F366:G371" ca="1">_xlfn.GROUPBY(_xlfn.TOCOL(_xlfn.ANCHORARRAY(C366)),_xlfn.TOCOL(_xlfn.ANCHORARRAY(C366)),_xleta.ROWS,0,0,-2)</f>
        <v>⚀</v>
      </c>
      <c r="G366" s="75">
        <f ca="1"/>
        <v>7</v>
      </c>
      <c r="H366" s="7"/>
      <c r="I366" s="7"/>
      <c r="J366" s="7"/>
      <c r="K366" s="7"/>
    </row>
    <row r="367" spans="1:11" ht="18" customHeight="1" x14ac:dyDescent="0.2">
      <c r="A367" s="7"/>
      <c r="B367" s="7"/>
      <c r="C367" s="77" t="str">
        <f ca="1"/>
        <v>⚁</v>
      </c>
      <c r="D367" s="77" t="str">
        <f ca="1"/>
        <v>⚄</v>
      </c>
      <c r="E367" s="7"/>
      <c r="F367" s="74" t="str">
        <f ca="1"/>
        <v>⚁</v>
      </c>
      <c r="G367" s="75">
        <f ca="1"/>
        <v>2</v>
      </c>
      <c r="H367" s="7"/>
      <c r="I367" s="7"/>
      <c r="J367" s="7"/>
      <c r="K367" s="7"/>
    </row>
    <row r="368" spans="1:11" ht="18" customHeight="1" x14ac:dyDescent="0.2">
      <c r="A368" s="7"/>
      <c r="B368" s="7"/>
      <c r="C368" s="77" t="str">
        <f ca="1"/>
        <v>⚂</v>
      </c>
      <c r="D368" s="77" t="str">
        <f ca="1"/>
        <v>⚁</v>
      </c>
      <c r="E368" s="7"/>
      <c r="F368" s="74" t="str">
        <f ca="1"/>
        <v>⚂</v>
      </c>
      <c r="G368" s="75">
        <f ca="1"/>
        <v>2</v>
      </c>
      <c r="H368" s="7"/>
      <c r="I368" s="7"/>
      <c r="J368" s="7"/>
      <c r="K368" s="7"/>
    </row>
    <row r="369" spans="1:11" ht="18" customHeight="1" x14ac:dyDescent="0.2">
      <c r="A369" s="7"/>
      <c r="B369" s="7"/>
      <c r="C369" s="77" t="str">
        <f ca="1"/>
        <v>⚀</v>
      </c>
      <c r="D369" s="77" t="str">
        <f ca="1"/>
        <v>⚃</v>
      </c>
      <c r="E369" s="7"/>
      <c r="F369" s="74" t="str">
        <f ca="1"/>
        <v>⚃</v>
      </c>
      <c r="G369" s="75">
        <f ca="1"/>
        <v>2</v>
      </c>
      <c r="H369" s="7"/>
      <c r="I369" s="7"/>
      <c r="J369" s="7"/>
      <c r="K369" s="7"/>
    </row>
    <row r="370" spans="1:11" ht="18" customHeight="1" x14ac:dyDescent="0.2">
      <c r="A370" s="7"/>
      <c r="B370" s="7"/>
      <c r="C370" s="77" t="str">
        <f ca="1"/>
        <v>⚅</v>
      </c>
      <c r="D370" s="77" t="str">
        <f ca="1"/>
        <v>⚂</v>
      </c>
      <c r="E370" s="7"/>
      <c r="F370" s="74" t="str">
        <f ca="1"/>
        <v>⚅</v>
      </c>
      <c r="G370" s="75">
        <f ca="1"/>
        <v>2</v>
      </c>
      <c r="H370" s="7"/>
      <c r="I370" s="7"/>
      <c r="J370" s="7"/>
      <c r="K370" s="7"/>
    </row>
    <row r="371" spans="1:11" ht="18" customHeight="1" x14ac:dyDescent="0.2">
      <c r="A371" s="7"/>
      <c r="B371" s="7"/>
      <c r="C371" s="77" t="str">
        <f ca="1"/>
        <v>⚃</v>
      </c>
      <c r="D371" s="77" t="str">
        <f ca="1"/>
        <v>⚀</v>
      </c>
      <c r="E371" s="7"/>
      <c r="F371" s="74" t="str">
        <f ca="1"/>
        <v>⚄</v>
      </c>
      <c r="G371" s="75">
        <f ca="1"/>
        <v>1</v>
      </c>
      <c r="H371" s="7"/>
      <c r="I371" s="7"/>
      <c r="J371" s="7"/>
      <c r="K371" s="7"/>
    </row>
    <row r="372" spans="1:11" ht="18" customHeight="1" x14ac:dyDescent="0.2">
      <c r="A372" s="7"/>
      <c r="B372" s="7"/>
      <c r="C372" s="77" t="str">
        <f ca="1"/>
        <v>⚀</v>
      </c>
      <c r="D372" s="77" t="str">
        <f ca="1"/>
        <v>⚀</v>
      </c>
      <c r="E372" s="7"/>
      <c r="F372" s="7"/>
      <c r="G372" s="7"/>
      <c r="H372" s="7"/>
      <c r="I372" s="7"/>
      <c r="J372" s="7"/>
      <c r="K372" s="7"/>
    </row>
    <row r="373" spans="1:11" ht="18" customHeight="1" x14ac:dyDescent="0.2">
      <c r="A373" s="7"/>
      <c r="B373" s="7"/>
      <c r="C373" s="77" t="str">
        <f ca="1"/>
        <v>⚀</v>
      </c>
      <c r="D373" s="77" t="str">
        <f ca="1"/>
        <v>⚀</v>
      </c>
      <c r="E373" s="7"/>
      <c r="F373" s="7"/>
      <c r="G373" s="7"/>
      <c r="H373" s="7"/>
      <c r="I373" s="7"/>
      <c r="J373" s="7"/>
      <c r="K373" s="7"/>
    </row>
    <row r="374" spans="1:11" ht="18" customHeight="1" x14ac:dyDescent="0.2">
      <c r="A374" s="7"/>
      <c r="B374" s="7"/>
      <c r="C374" s="7"/>
      <c r="D374" s="7"/>
      <c r="E374" s="7"/>
      <c r="F374" s="7"/>
      <c r="G374" s="7"/>
      <c r="H374" s="7"/>
      <c r="I374" s="7"/>
      <c r="J374" s="7"/>
      <c r="K374" s="7"/>
    </row>
    <row r="375" spans="1:11" ht="18" customHeight="1" x14ac:dyDescent="0.2">
      <c r="A375" s="7"/>
      <c r="B375" s="35" t="s">
        <v>243</v>
      </c>
      <c r="C375" s="7"/>
      <c r="D375" s="7"/>
      <c r="E375" s="7"/>
      <c r="F375" s="7"/>
      <c r="G375" s="7"/>
      <c r="H375" s="7"/>
      <c r="I375" s="7"/>
      <c r="J375" s="7"/>
      <c r="K375" s="7"/>
    </row>
    <row r="376" spans="1:11" ht="18" customHeight="1" x14ac:dyDescent="0.2">
      <c r="A376" s="7"/>
      <c r="B376" s="67" t="s">
        <v>269</v>
      </c>
      <c r="C376" s="7"/>
      <c r="D376" s="7"/>
      <c r="E376" s="7"/>
      <c r="F376" s="7"/>
      <c r="G376" s="7"/>
      <c r="H376" s="7"/>
      <c r="I376" s="7"/>
      <c r="J376" s="7"/>
      <c r="K376" s="7"/>
    </row>
    <row r="377" spans="1:11" ht="18" customHeight="1" x14ac:dyDescent="0.2">
      <c r="A377" s="7"/>
      <c r="B377" s="7"/>
      <c r="C377" s="7"/>
      <c r="D377" s="7"/>
      <c r="E377" s="7"/>
      <c r="F377" s="7"/>
      <c r="G377" s="7"/>
      <c r="H377" s="17"/>
      <c r="I377" s="7"/>
      <c r="J377" s="7"/>
      <c r="K377" s="7"/>
    </row>
    <row r="378" spans="1:11" ht="18" customHeight="1" x14ac:dyDescent="0.2">
      <c r="A378" s="7"/>
      <c r="B378" s="7"/>
      <c r="C378" s="76" t="s">
        <v>2</v>
      </c>
      <c r="D378" s="76" t="s">
        <v>245</v>
      </c>
      <c r="E378" s="76" t="s">
        <v>246</v>
      </c>
      <c r="F378" s="76" t="s">
        <v>247</v>
      </c>
      <c r="H378" s="80" t="s">
        <v>244</v>
      </c>
      <c r="I378" s="25"/>
      <c r="J378" s="7"/>
      <c r="K378" s="7"/>
    </row>
    <row r="379" spans="1:11" ht="18" customHeight="1" x14ac:dyDescent="0.2">
      <c r="A379" s="7"/>
      <c r="B379" s="7"/>
      <c r="C379" s="79">
        <v>45293</v>
      </c>
      <c r="D379" s="26" t="s">
        <v>248</v>
      </c>
      <c r="E379" s="26" t="s">
        <v>249</v>
      </c>
      <c r="F379" s="78">
        <v>45.67</v>
      </c>
      <c r="H379" s="18" t="str" cm="1">
        <f t="array" ref="H379:I388">_xlfn.GROUPBY(E378:E393,F378:F393,_xleta.SUM,3,1,-2)</f>
        <v>Category</v>
      </c>
      <c r="I379" s="18" t="str">
        <v>Amount</v>
      </c>
      <c r="J379" s="7"/>
      <c r="K379" s="7"/>
    </row>
    <row r="380" spans="1:11" ht="18" customHeight="1" x14ac:dyDescent="0.2">
      <c r="A380" s="7"/>
      <c r="B380" s="7"/>
      <c r="C380" s="79">
        <v>45293</v>
      </c>
      <c r="D380" s="26" t="s">
        <v>250</v>
      </c>
      <c r="E380" s="26" t="s">
        <v>251</v>
      </c>
      <c r="F380" s="78">
        <v>15.49</v>
      </c>
      <c r="H380" s="7" t="str">
        <v>Housing</v>
      </c>
      <c r="I380" s="81">
        <v>1260</v>
      </c>
      <c r="J380" s="7"/>
      <c r="K380" s="7"/>
    </row>
    <row r="381" spans="1:11" ht="18" customHeight="1" x14ac:dyDescent="0.2">
      <c r="A381" s="7"/>
      <c r="B381" s="7"/>
      <c r="C381" s="79">
        <v>45294</v>
      </c>
      <c r="D381" s="26" t="s">
        <v>252</v>
      </c>
      <c r="E381" s="26" t="s">
        <v>258</v>
      </c>
      <c r="F381" s="78">
        <v>60</v>
      </c>
      <c r="H381" s="7" t="str">
        <v>Groceries</v>
      </c>
      <c r="I381" s="81">
        <v>176.11</v>
      </c>
      <c r="J381" s="7"/>
      <c r="K381" s="7"/>
    </row>
    <row r="382" spans="1:11" ht="18" customHeight="1" x14ac:dyDescent="0.2">
      <c r="A382" s="7"/>
      <c r="B382" s="7"/>
      <c r="C382" s="79">
        <v>45295</v>
      </c>
      <c r="D382" s="26" t="s">
        <v>253</v>
      </c>
      <c r="E382" s="26" t="s">
        <v>254</v>
      </c>
      <c r="F382" s="78">
        <v>30</v>
      </c>
      <c r="H382" s="7" t="str">
        <v>Phone &amp; Internet</v>
      </c>
      <c r="I382" s="81">
        <v>65</v>
      </c>
      <c r="J382" s="7"/>
      <c r="K382" s="7"/>
    </row>
    <row r="383" spans="1:11" ht="18" customHeight="1" x14ac:dyDescent="0.2">
      <c r="A383" s="7"/>
      <c r="B383" s="7"/>
      <c r="C383" s="79">
        <v>45296</v>
      </c>
      <c r="D383" s="26" t="s">
        <v>255</v>
      </c>
      <c r="E383" s="26" t="s">
        <v>256</v>
      </c>
      <c r="F383" s="78">
        <v>4.5</v>
      </c>
      <c r="H383" s="7" t="str">
        <v>Transportation</v>
      </c>
      <c r="I383" s="81">
        <v>55</v>
      </c>
      <c r="J383" s="7"/>
      <c r="K383" s="7"/>
    </row>
    <row r="384" spans="1:11" ht="18" customHeight="1" x14ac:dyDescent="0.2">
      <c r="A384" s="7"/>
      <c r="B384" s="7"/>
      <c r="C384" s="79">
        <v>45297</v>
      </c>
      <c r="D384" s="26" t="s">
        <v>257</v>
      </c>
      <c r="E384" s="26" t="s">
        <v>258</v>
      </c>
      <c r="F384" s="78">
        <v>1200</v>
      </c>
      <c r="H384" s="7" t="str">
        <v>Health &amp; Fitness</v>
      </c>
      <c r="I384" s="81">
        <v>29.99</v>
      </c>
      <c r="J384" s="7"/>
      <c r="K384" s="7"/>
    </row>
    <row r="385" spans="1:11" ht="18" customHeight="1" x14ac:dyDescent="0.2">
      <c r="A385" s="7"/>
      <c r="B385" s="7"/>
      <c r="C385" s="79">
        <v>45298</v>
      </c>
      <c r="D385" s="26" t="s">
        <v>259</v>
      </c>
      <c r="E385" s="26" t="s">
        <v>260</v>
      </c>
      <c r="F385" s="78">
        <v>12.99</v>
      </c>
      <c r="H385" s="7" t="str">
        <v>Dining</v>
      </c>
      <c r="I385" s="81">
        <v>21.240000000000002</v>
      </c>
      <c r="J385" s="7"/>
      <c r="K385" s="7"/>
    </row>
    <row r="386" spans="1:11" ht="18" customHeight="1" x14ac:dyDescent="0.2">
      <c r="A386" s="7"/>
      <c r="B386" s="7"/>
      <c r="C386" s="79">
        <v>45298</v>
      </c>
      <c r="D386" s="26" t="s">
        <v>248</v>
      </c>
      <c r="E386" s="26" t="s">
        <v>249</v>
      </c>
      <c r="F386" s="78">
        <v>85.3</v>
      </c>
      <c r="H386" s="7" t="str">
        <v>Household</v>
      </c>
      <c r="I386" s="81">
        <v>15.49</v>
      </c>
      <c r="J386" s="7"/>
      <c r="K386" s="7"/>
    </row>
    <row r="387" spans="1:11" ht="18" customHeight="1" x14ac:dyDescent="0.2">
      <c r="A387" s="7"/>
      <c r="B387" s="7"/>
      <c r="C387" s="79">
        <v>45299</v>
      </c>
      <c r="D387" s="26" t="s">
        <v>261</v>
      </c>
      <c r="E387" s="26" t="s">
        <v>254</v>
      </c>
      <c r="F387" s="78">
        <v>25</v>
      </c>
      <c r="H387" s="7" t="str">
        <v>Entertainment</v>
      </c>
      <c r="I387" s="81">
        <v>12.99</v>
      </c>
      <c r="J387" s="7"/>
      <c r="K387" s="7"/>
    </row>
    <row r="388" spans="1:11" ht="18" customHeight="1" x14ac:dyDescent="0.2">
      <c r="A388" s="7"/>
      <c r="B388" s="7"/>
      <c r="C388" s="79">
        <v>45300</v>
      </c>
      <c r="D388" s="26" t="s">
        <v>262</v>
      </c>
      <c r="E388" s="26" t="s">
        <v>256</v>
      </c>
      <c r="F388" s="78">
        <v>9.99</v>
      </c>
      <c r="H388" s="17" t="str">
        <v>Total</v>
      </c>
      <c r="I388" s="82">
        <v>1635.8200000000002</v>
      </c>
      <c r="J388" s="7"/>
      <c r="K388" s="7"/>
    </row>
    <row r="389" spans="1:11" ht="18" customHeight="1" x14ac:dyDescent="0.2">
      <c r="A389" s="7"/>
      <c r="B389" s="7"/>
      <c r="C389" s="79">
        <v>45301</v>
      </c>
      <c r="D389" s="26" t="s">
        <v>268</v>
      </c>
      <c r="E389" s="26" t="s">
        <v>267</v>
      </c>
      <c r="F389" s="78">
        <v>15</v>
      </c>
      <c r="H389" s="17"/>
      <c r="I389" s="82"/>
      <c r="J389" s="7"/>
      <c r="K389" s="7"/>
    </row>
    <row r="390" spans="1:11" ht="18" customHeight="1" x14ac:dyDescent="0.2">
      <c r="A390" s="7"/>
      <c r="B390" s="7"/>
      <c r="C390" s="79">
        <v>45302</v>
      </c>
      <c r="D390" s="26" t="s">
        <v>263</v>
      </c>
      <c r="E390" s="26" t="s">
        <v>264</v>
      </c>
      <c r="F390" s="78">
        <v>29.99</v>
      </c>
      <c r="H390" s="7"/>
      <c r="I390" s="7"/>
      <c r="J390" s="7"/>
      <c r="K390" s="7"/>
    </row>
    <row r="391" spans="1:11" ht="18" customHeight="1" x14ac:dyDescent="0.2">
      <c r="A391" s="7"/>
      <c r="B391" s="7"/>
      <c r="C391" s="79">
        <v>45303</v>
      </c>
      <c r="D391" s="26" t="s">
        <v>266</v>
      </c>
      <c r="E391" s="26" t="s">
        <v>249</v>
      </c>
      <c r="F391" s="78">
        <v>45.14</v>
      </c>
      <c r="H391" s="7"/>
      <c r="I391" s="7"/>
      <c r="J391" s="7"/>
      <c r="K391" s="7"/>
    </row>
    <row r="392" spans="1:11" ht="18" customHeight="1" x14ac:dyDescent="0.2">
      <c r="A392" s="7"/>
      <c r="B392" s="7"/>
      <c r="C392" s="79">
        <v>45303</v>
      </c>
      <c r="D392" s="26" t="s">
        <v>265</v>
      </c>
      <c r="E392" s="26" t="s">
        <v>267</v>
      </c>
      <c r="F392" s="78">
        <v>50</v>
      </c>
      <c r="H392" s="7"/>
      <c r="I392" s="7"/>
      <c r="J392" s="7"/>
      <c r="K392" s="7"/>
    </row>
    <row r="393" spans="1:11" ht="18" customHeight="1" x14ac:dyDescent="0.2">
      <c r="A393" s="7"/>
      <c r="B393" s="7"/>
      <c r="C393" s="79">
        <v>45304</v>
      </c>
      <c r="D393" s="26" t="s">
        <v>255</v>
      </c>
      <c r="E393" s="26" t="s">
        <v>256</v>
      </c>
      <c r="F393" s="78">
        <v>6.75</v>
      </c>
      <c r="H393" s="7"/>
      <c r="I393" s="7"/>
      <c r="J393" s="7"/>
      <c r="K393" s="7"/>
    </row>
    <row r="394" spans="1:11" ht="18" customHeight="1" x14ac:dyDescent="0.2">
      <c r="A394" s="7"/>
      <c r="B394" s="7"/>
      <c r="C394" s="7"/>
      <c r="D394" s="7"/>
      <c r="E394" s="7"/>
      <c r="F394" s="7"/>
      <c r="G394" s="7"/>
      <c r="H394" s="7"/>
      <c r="I394" s="7"/>
      <c r="J394" s="7"/>
      <c r="K394" s="7"/>
    </row>
    <row r="395" spans="1:11" ht="18" customHeight="1" x14ac:dyDescent="0.2">
      <c r="A395" s="7"/>
      <c r="B395" s="7"/>
      <c r="C395" s="7"/>
      <c r="D395" s="7"/>
      <c r="E395" s="7"/>
      <c r="F395" s="7"/>
      <c r="G395" s="7"/>
      <c r="H395" s="7"/>
      <c r="I395" s="7"/>
      <c r="J395" s="7"/>
      <c r="K395" s="7"/>
    </row>
    <row r="396" spans="1:11" ht="18" customHeight="1" x14ac:dyDescent="0.2">
      <c r="A396" s="7"/>
      <c r="B396" s="7"/>
      <c r="C396" s="7"/>
      <c r="D396" s="7"/>
      <c r="E396" s="7"/>
      <c r="F396" s="7"/>
      <c r="G396" s="7"/>
      <c r="H396" s="7"/>
      <c r="I396" s="7"/>
      <c r="J396" s="7"/>
      <c r="K396" s="7"/>
    </row>
    <row r="397" spans="1:11" ht="18" customHeight="1" x14ac:dyDescent="0.2">
      <c r="A397" s="7"/>
      <c r="B397" s="7"/>
      <c r="C397" s="7"/>
      <c r="D397" s="7"/>
      <c r="E397" s="7"/>
      <c r="F397" s="7"/>
      <c r="G397" s="7"/>
      <c r="H397" s="7"/>
      <c r="I397" s="7"/>
      <c r="J397" s="7"/>
      <c r="K397" s="7"/>
    </row>
    <row r="398" spans="1:11" ht="21" customHeight="1" x14ac:dyDescent="0.2">
      <c r="A398" s="6" t="s">
        <v>167</v>
      </c>
      <c r="B398" s="6"/>
      <c r="C398" s="6" t="s">
        <v>0</v>
      </c>
      <c r="D398" s="6"/>
      <c r="E398" s="6"/>
      <c r="F398" s="6"/>
      <c r="G398" s="6"/>
      <c r="H398" s="6"/>
      <c r="I398" s="6"/>
      <c r="J398" s="6"/>
      <c r="K398" s="7"/>
    </row>
    <row r="399" spans="1:11" ht="18" customHeight="1" x14ac:dyDescent="0.2">
      <c r="A399" s="7"/>
      <c r="B399" s="7"/>
      <c r="C399" s="7"/>
      <c r="D399" s="7"/>
      <c r="E399" s="7"/>
      <c r="F399" s="7"/>
      <c r="G399" s="7"/>
      <c r="H399" s="7"/>
      <c r="I399" s="7"/>
      <c r="J399" s="7"/>
      <c r="K399" s="7"/>
    </row>
    <row r="400" spans="1:11" ht="18" customHeight="1" x14ac:dyDescent="0.2">
      <c r="A400" s="7"/>
      <c r="B400" s="7"/>
      <c r="C400" s="7"/>
      <c r="D400" s="7"/>
      <c r="E400" s="7"/>
      <c r="F400" s="7"/>
      <c r="G400" s="7"/>
      <c r="H400" s="7"/>
      <c r="I400" s="7"/>
      <c r="J400" s="7"/>
      <c r="K400" s="7"/>
    </row>
    <row r="401" spans="1:3" ht="18" customHeight="1" x14ac:dyDescent="0.2">
      <c r="A401" s="7"/>
      <c r="B401" s="10" t="s">
        <v>1</v>
      </c>
      <c r="C401" s="11" t="str">
        <f>HYPERLINK("https://support.microsoft.com/en-au/office/dynamic-array-formulas-and-spilled-array-behavior-205c6b06-03ba-4151-89a1-87a7eb36e531","support.microsoft.com: Dynamic Array Formulas and Spilled Array Behavior")</f>
        <v>support.microsoft.com: Dynamic Array Formulas and Spilled Array Behavior</v>
      </c>
    </row>
  </sheetData>
  <mergeCells count="16">
    <mergeCell ref="B254:J256"/>
    <mergeCell ref="B278:J280"/>
    <mergeCell ref="B325:J328"/>
    <mergeCell ref="B231:J233"/>
    <mergeCell ref="B4:J7"/>
    <mergeCell ref="B151:J153"/>
    <mergeCell ref="B214:J216"/>
    <mergeCell ref="B185:J192"/>
    <mergeCell ref="B74:J78"/>
    <mergeCell ref="B12:J15"/>
    <mergeCell ref="B28:J30"/>
    <mergeCell ref="B38:J40"/>
    <mergeCell ref="B44:J46"/>
    <mergeCell ref="B58:J59"/>
    <mergeCell ref="B68:J69"/>
    <mergeCell ref="B305:J308"/>
  </mergeCells>
  <phoneticPr fontId="14" type="noConversion"/>
  <hyperlinks>
    <hyperlink ref="B2"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6C36C-031F-4DF0-828D-EEED374F42DC}">
  <dimension ref="A4:K58"/>
  <sheetViews>
    <sheetView showGridLines="0" workbookViewId="0"/>
  </sheetViews>
  <sheetFormatPr defaultRowHeight="14.25" x14ac:dyDescent="0.2"/>
  <cols>
    <col min="2" max="2" width="9.125" bestFit="1" customWidth="1"/>
    <col min="3" max="3" width="10.125" bestFit="1" customWidth="1"/>
  </cols>
  <sheetData>
    <row r="4" spans="1:11" ht="23.25" x14ac:dyDescent="0.2">
      <c r="A4" s="7"/>
      <c r="B4" s="21" t="s">
        <v>153</v>
      </c>
      <c r="C4" s="9"/>
      <c r="D4" s="9"/>
      <c r="E4" s="9"/>
      <c r="F4" s="22"/>
      <c r="G4" s="9"/>
      <c r="H4" s="9"/>
      <c r="I4" s="9"/>
      <c r="J4" s="9"/>
      <c r="K4" s="7"/>
    </row>
    <row r="5" spans="1:11" x14ac:dyDescent="0.2">
      <c r="B5" t="s">
        <v>151</v>
      </c>
    </row>
    <row r="6" spans="1:11" x14ac:dyDescent="0.2">
      <c r="B6" t="s">
        <v>152</v>
      </c>
    </row>
    <row r="7" spans="1:11" x14ac:dyDescent="0.2">
      <c r="B7" t="s">
        <v>175</v>
      </c>
    </row>
    <row r="8" spans="1:11" ht="15" x14ac:dyDescent="0.25">
      <c r="B8" t="s">
        <v>176</v>
      </c>
    </row>
    <row r="12" spans="1:11" ht="18.75" customHeight="1" x14ac:dyDescent="0.2">
      <c r="B12" s="46" t="s">
        <v>58</v>
      </c>
      <c r="C12" s="45">
        <v>15</v>
      </c>
    </row>
    <row r="14" spans="1:11" ht="15.75" x14ac:dyDescent="0.2">
      <c r="B14" s="44" t="s">
        <v>150</v>
      </c>
      <c r="C14" s="44" t="s">
        <v>174</v>
      </c>
    </row>
    <row r="15" spans="1:11" x14ac:dyDescent="0.2">
      <c r="B15" s="60" cm="1">
        <f t="array" ref="B15:B29">_xlfn.SEQUENCE($C$12)</f>
        <v>1</v>
      </c>
      <c r="C15" s="59" cm="1">
        <f t="array" ref="C15:C29">_xlfn.ANCHORARRAY(B15)^2</f>
        <v>1</v>
      </c>
    </row>
    <row r="16" spans="1:11" x14ac:dyDescent="0.2">
      <c r="B16" s="60">
        <v>2</v>
      </c>
      <c r="C16" s="59">
        <v>4</v>
      </c>
    </row>
    <row r="17" spans="2:3" x14ac:dyDescent="0.2">
      <c r="B17" s="60">
        <v>3</v>
      </c>
      <c r="C17" s="59">
        <v>9</v>
      </c>
    </row>
    <row r="18" spans="2:3" x14ac:dyDescent="0.2">
      <c r="B18" s="60">
        <v>4</v>
      </c>
      <c r="C18" s="59">
        <v>16</v>
      </c>
    </row>
    <row r="19" spans="2:3" x14ac:dyDescent="0.2">
      <c r="B19" s="60">
        <v>5</v>
      </c>
      <c r="C19" s="59">
        <v>25</v>
      </c>
    </row>
    <row r="20" spans="2:3" x14ac:dyDescent="0.2">
      <c r="B20" s="60">
        <v>6</v>
      </c>
      <c r="C20" s="59">
        <v>36</v>
      </c>
    </row>
    <row r="21" spans="2:3" x14ac:dyDescent="0.2">
      <c r="B21" s="60">
        <v>7</v>
      </c>
      <c r="C21" s="59">
        <v>49</v>
      </c>
    </row>
    <row r="22" spans="2:3" x14ac:dyDescent="0.2">
      <c r="B22" s="60">
        <v>8</v>
      </c>
      <c r="C22" s="59">
        <v>64</v>
      </c>
    </row>
    <row r="23" spans="2:3" x14ac:dyDescent="0.2">
      <c r="B23" s="60">
        <v>9</v>
      </c>
      <c r="C23" s="59">
        <v>81</v>
      </c>
    </row>
    <row r="24" spans="2:3" x14ac:dyDescent="0.2">
      <c r="B24" s="60">
        <v>10</v>
      </c>
      <c r="C24" s="59">
        <v>100</v>
      </c>
    </row>
    <row r="25" spans="2:3" x14ac:dyDescent="0.2">
      <c r="B25" s="60">
        <v>11</v>
      </c>
      <c r="C25" s="59">
        <v>121</v>
      </c>
    </row>
    <row r="26" spans="2:3" x14ac:dyDescent="0.2">
      <c r="B26" s="60">
        <v>12</v>
      </c>
      <c r="C26" s="59">
        <v>144</v>
      </c>
    </row>
    <row r="27" spans="2:3" x14ac:dyDescent="0.2">
      <c r="B27" s="60">
        <v>13</v>
      </c>
      <c r="C27" s="59">
        <v>169</v>
      </c>
    </row>
    <row r="28" spans="2:3" x14ac:dyDescent="0.2">
      <c r="B28" s="60">
        <v>14</v>
      </c>
      <c r="C28" s="59">
        <v>196</v>
      </c>
    </row>
    <row r="29" spans="2:3" x14ac:dyDescent="0.2">
      <c r="B29" s="60">
        <v>15</v>
      </c>
      <c r="C29" s="59">
        <v>225</v>
      </c>
    </row>
    <row r="30" spans="2:3" x14ac:dyDescent="0.2">
      <c r="B30" s="60"/>
      <c r="C30" s="59"/>
    </row>
    <row r="31" spans="2:3" x14ac:dyDescent="0.2">
      <c r="B31" s="60"/>
      <c r="C31" s="59"/>
    </row>
    <row r="32" spans="2:3" x14ac:dyDescent="0.2">
      <c r="B32" s="60"/>
      <c r="C32" s="59"/>
    </row>
    <row r="33" spans="2:3" x14ac:dyDescent="0.2">
      <c r="B33" s="60"/>
      <c r="C33" s="59"/>
    </row>
    <row r="34" spans="2:3" x14ac:dyDescent="0.2">
      <c r="B34" s="60"/>
      <c r="C34" s="59"/>
    </row>
    <row r="35" spans="2:3" x14ac:dyDescent="0.2">
      <c r="B35" s="33"/>
    </row>
    <row r="36" spans="2:3" x14ac:dyDescent="0.2">
      <c r="B36" s="33"/>
    </row>
    <row r="37" spans="2:3" x14ac:dyDescent="0.2">
      <c r="B37" s="33"/>
    </row>
    <row r="38" spans="2:3" x14ac:dyDescent="0.2">
      <c r="B38" s="33"/>
    </row>
    <row r="39" spans="2:3" x14ac:dyDescent="0.2">
      <c r="B39" s="33"/>
    </row>
    <row r="40" spans="2:3" x14ac:dyDescent="0.2">
      <c r="B40" s="33"/>
    </row>
    <row r="41" spans="2:3" x14ac:dyDescent="0.2">
      <c r="B41" s="33"/>
    </row>
    <row r="42" spans="2:3" x14ac:dyDescent="0.2">
      <c r="B42" s="33"/>
    </row>
    <row r="43" spans="2:3" x14ac:dyDescent="0.2">
      <c r="B43" s="33"/>
    </row>
    <row r="44" spans="2:3" x14ac:dyDescent="0.2">
      <c r="B44" s="33"/>
    </row>
    <row r="45" spans="2:3" x14ac:dyDescent="0.2">
      <c r="B45" s="33"/>
    </row>
    <row r="46" spans="2:3" x14ac:dyDescent="0.2">
      <c r="B46" s="33"/>
    </row>
    <row r="47" spans="2:3" x14ac:dyDescent="0.2">
      <c r="B47" s="33"/>
    </row>
    <row r="48" spans="2:3" x14ac:dyDescent="0.2">
      <c r="B48" s="33"/>
    </row>
    <row r="49" spans="2:2" x14ac:dyDescent="0.2">
      <c r="B49" s="33"/>
    </row>
    <row r="50" spans="2:2" x14ac:dyDescent="0.2">
      <c r="B50" s="33"/>
    </row>
    <row r="51" spans="2:2" x14ac:dyDescent="0.2">
      <c r="B51" s="33"/>
    </row>
    <row r="52" spans="2:2" x14ac:dyDescent="0.2">
      <c r="B52" s="33"/>
    </row>
    <row r="53" spans="2:2" x14ac:dyDescent="0.2">
      <c r="B53" s="33"/>
    </row>
    <row r="54" spans="2:2" x14ac:dyDescent="0.2">
      <c r="B54" s="33"/>
    </row>
    <row r="55" spans="2:2" x14ac:dyDescent="0.2">
      <c r="B55" s="33"/>
    </row>
    <row r="56" spans="2:2" x14ac:dyDescent="0.2">
      <c r="B56" s="33"/>
    </row>
    <row r="57" spans="2:2" x14ac:dyDescent="0.2">
      <c r="B57" s="33"/>
    </row>
    <row r="58" spans="2:2" x14ac:dyDescent="0.2">
      <c r="B58" s="33"/>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BcAG4AIgB9AF0ALAAiAHAAcgBvAGoAZQBjAHQATgBhAG0AZQBzACIAOgBbAF0ALAAiAGwAbwBjAGEAbABlACIAOgB7ACIAbABpAHMAdABTAGUAcABhAHIAYQB0AG8AcgAiADoAIgAsACIALAAiAHIAbwB3AFMAZQBwAGEAcgBhAHQAbwByACIAOgAiADsAIgAsACIAYwBvAGwAdQBtAG4AUwBlAHAAYQByAGEAdABvAHIAIgA6ACIALAAiACwAIgB0AGgAbwB1AHMAYQBuAGQAcwBTAGUAcABhAHIAYQB0AG8AcgAiADoAIgAsACIALAAiAHQAaABvAHUAcwBhAG4AZABzAFAAbwBzAGkAdABpAG8AbgBzACIAOgBbADMAXQAsACIAZABlAGMAaQBtAGEAbABTAGUAcABhAHIAYQB0AG8AcgAiADoAIgAuACIALAAiAGQAYQB0AGUATwByAGQAZQByACIAOgAiAE0ARABZACIALAAiAGMAdQByAHIAZQBuAGMAeQBTAHkAbQBiAG8AbAAiADoAIgAkACIALAAiAGkAcwBDAHUAcgByAGUAbgBjAHkAUwB5AG0AYgBvAGwATABlAGEAZAAiADoAdAByAHUAZQAsACIAaQBzAEMAdQByAHIAZQBuAGMAeQBTAGUAcABCAHkAUwBwAGEAYwBlACIAOgBmAGEAbABzAGUALAAiAHIAbwB3AEwAZQB0AHQAZQByACIAOgAiAFIAIgAsACIAYwBvAGwAdQBtAG4ATABlAHQAdABlAHIAIgA6ACIAQwAiACwAIgByAGMATABlAGYAdABCAHIAYQBjAGsAZQB0ACIAOgAiAFsAIgAsACIAcgBjAFIAaQBnAGgAdABCAHIAYQBjAGsAZQB0ACIAOgAiAF0AIgAsACIAcwB0AGEAdABlAG0AZQBuAHQAUwBlAHAAYQByAGEAdABvAHIAIgA6ACIAOwAiACwAIgBsAG8AYwBhAGwAZQBOAGEAbQBlACIAOgAiAGUAbgAtAHUAcwAiAH0AfQA=</AFEJSONBlob>
</file>

<file path=customXml/itemProps1.xml><?xml version="1.0" encoding="utf-8"?>
<ds:datastoreItem xmlns:ds="http://schemas.openxmlformats.org/officeDocument/2006/customXml" ds:itemID="{84A88655-0943-40BD-B908-B690580B110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Examples</vt:lpstr>
      <vt:lpstr>Sheet2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Dynamic Arrays in Excel</dc:title>
  <dc:creator/>
  <dc:description>(c) 2024-2025 Vertex42 LLC. All Rights Reserved.</dc:description>
  <cp:lastModifiedBy/>
  <dcterms:created xsi:type="dcterms:W3CDTF">2015-06-05T18:17:20Z</dcterms:created>
  <dcterms:modified xsi:type="dcterms:W3CDTF">2025-01-18T18:47:04Z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2024-2025 Vertex42 LLC</vt:lpwstr>
  </property>
  <property fmtid="{D5CDD505-2E9C-101B-9397-08002B2CF9AE}" pid="3" name="Source">
    <vt:lpwstr>https://www.vertex42.com/blog/excel-formulas/dynamic-arrays.html</vt:lpwstr>
  </property>
  <property fmtid="{D5CDD505-2E9C-101B-9397-08002B2CF9AE}" pid="4" name="Version">
    <vt:lpwstr>1.0.1</vt:lpwstr>
  </property>
</Properties>
</file>