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webextensions/webextension1.xml" ContentType="application/vnd.ms-office.webextension+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128"/>
  <workbookPr codeName="ThisWorkbook" defaultThemeVersion="153222"/>
  <mc:AlternateContent xmlns:mc="http://schemas.openxmlformats.org/markup-compatibility/2006">
    <mc:Choice Requires="x15">
      <x15ac:absPath xmlns:x15ac="http://schemas.microsoft.com/office/spreadsheetml/2010/11/ac" url="C:\Users\JonW\Desktop\"/>
    </mc:Choice>
  </mc:AlternateContent>
  <bookViews>
    <workbookView xWindow="0" yWindow="0" windowWidth="14235" windowHeight="7350"/>
  </bookViews>
  <sheets>
    <sheet name="Weekly" sheetId="1" r:id="rId1"/>
    <sheet name="Biweekly" sheetId="6" r:id="rId2"/>
    <sheet name="Weekly_hmm" sheetId="4" r:id="rId3"/>
    <sheet name="Biweekly_hmm" sheetId="7" r:id="rId4"/>
    <sheet name="Holidays" sheetId="9" r:id="rId5"/>
    <sheet name="TermsOfUse" sheetId="8" r:id="rId6"/>
  </sheets>
  <definedNames>
    <definedName name="holidays">OFFSET(Holidays!$A$1,0,0,MAX( MATCH(9.99E+307,Holidays!$A:$A), MATCH(REPT("z",255),Holidays!$A:$A) ),1)</definedName>
    <definedName name="_xlnm.Print_Area" localSheetId="1">Biweekly!$A$1:$L$34</definedName>
    <definedName name="_xlnm.Print_Area" localSheetId="3">Biweekly_hmm!$A$1:$L$35</definedName>
    <definedName name="_xlnm.Print_Area" localSheetId="0">Weekly!$A$1:$L$25</definedName>
    <definedName name="_xlnm.Print_Area" localSheetId="2">Weekly_hmm!$A$1:$L$26</definedName>
    <definedName name="valuevx">42.314159</definedName>
  </definedNames>
  <calcPr calcId="152511"/>
</workbook>
</file>

<file path=xl/calcChain.xml><?xml version="1.0" encoding="utf-8"?>
<calcChain xmlns="http://schemas.openxmlformats.org/spreadsheetml/2006/main">
  <c r="G22" i="7" l="1"/>
  <c r="I22" i="7"/>
  <c r="G23" i="7"/>
  <c r="G22" i="6"/>
  <c r="I22" i="6"/>
  <c r="G23" i="6"/>
  <c r="A13" i="7"/>
  <c r="A14" i="7" s="1"/>
  <c r="A15" i="7" s="1"/>
  <c r="A16" i="7" s="1"/>
  <c r="A17" i="7" s="1"/>
  <c r="A18" i="7" s="1"/>
  <c r="A19" i="7" s="1"/>
  <c r="A22" i="7" s="1"/>
  <c r="A23" i="7" s="1"/>
  <c r="A24" i="7" s="1"/>
  <c r="A25" i="7" s="1"/>
  <c r="A26" i="7" s="1"/>
  <c r="A27" i="7" s="1"/>
  <c r="A28" i="7" s="1"/>
  <c r="G24" i="7"/>
  <c r="G25" i="7"/>
  <c r="G26" i="7"/>
  <c r="G27" i="7"/>
  <c r="G14" i="7"/>
  <c r="G15" i="7"/>
  <c r="G16" i="7"/>
  <c r="G17" i="7"/>
  <c r="G18" i="7"/>
  <c r="L29" i="7"/>
  <c r="K29" i="7"/>
  <c r="J29" i="7"/>
  <c r="G28" i="7"/>
  <c r="G13" i="7"/>
  <c r="I13" i="7" s="1"/>
  <c r="G19" i="7"/>
  <c r="J20" i="7"/>
  <c r="J30" i="7" s="1"/>
  <c r="J32" i="7" s="1"/>
  <c r="K20" i="7"/>
  <c r="K30" i="7" s="1"/>
  <c r="K32" i="7" s="1"/>
  <c r="L20" i="7"/>
  <c r="I31" i="7"/>
  <c r="A13" i="6"/>
  <c r="A14" i="6"/>
  <c r="A15" i="6" s="1"/>
  <c r="A16" i="6" s="1"/>
  <c r="A17" i="6" s="1"/>
  <c r="A18" i="6" s="1"/>
  <c r="A19" i="6" s="1"/>
  <c r="A22" i="6" s="1"/>
  <c r="A23" i="6" s="1"/>
  <c r="A24" i="6" s="1"/>
  <c r="A25" i="6" s="1"/>
  <c r="A26" i="6" s="1"/>
  <c r="A27" i="6" s="1"/>
  <c r="A28" i="6" s="1"/>
  <c r="G14" i="6"/>
  <c r="G15" i="6"/>
  <c r="G16" i="6"/>
  <c r="G17" i="6"/>
  <c r="G18" i="6"/>
  <c r="G24" i="6"/>
  <c r="G25" i="6"/>
  <c r="G26" i="6"/>
  <c r="G27" i="6"/>
  <c r="J29" i="6"/>
  <c r="K29" i="6"/>
  <c r="L29" i="6"/>
  <c r="G28" i="6"/>
  <c r="G13" i="6"/>
  <c r="G19" i="6"/>
  <c r="J20" i="6"/>
  <c r="J31" i="6" s="1"/>
  <c r="K20" i="6"/>
  <c r="L20" i="6"/>
  <c r="I30" i="6"/>
  <c r="I22" i="4"/>
  <c r="I21" i="1"/>
  <c r="G13" i="4"/>
  <c r="I13" i="4" s="1"/>
  <c r="J20" i="4"/>
  <c r="J21" i="4" s="1"/>
  <c r="J23" i="4" s="1"/>
  <c r="K20" i="4"/>
  <c r="K21" i="4" s="1"/>
  <c r="L20" i="4"/>
  <c r="L21" i="4"/>
  <c r="L23" i="4" s="1"/>
  <c r="G14" i="4"/>
  <c r="G15" i="4"/>
  <c r="G16" i="4"/>
  <c r="G17" i="4"/>
  <c r="G18" i="4"/>
  <c r="G19" i="4"/>
  <c r="K23" i="4"/>
  <c r="G13" i="1"/>
  <c r="I13" i="1" s="1"/>
  <c r="G14" i="1"/>
  <c r="G15" i="1"/>
  <c r="G16" i="1"/>
  <c r="G17" i="1"/>
  <c r="G18" i="1"/>
  <c r="J20" i="1"/>
  <c r="J22" i="1" s="1"/>
  <c r="K20" i="1"/>
  <c r="K22" i="1" s="1"/>
  <c r="G19" i="1"/>
  <c r="A13" i="4"/>
  <c r="A14" i="4"/>
  <c r="A15" i="4"/>
  <c r="A16" i="4" s="1"/>
  <c r="A17" i="4" s="1"/>
  <c r="A18" i="4" s="1"/>
  <c r="A19" i="4" s="1"/>
  <c r="A13" i="1"/>
  <c r="A14" i="1" s="1"/>
  <c r="A15" i="1" s="1"/>
  <c r="A16" i="1" s="1"/>
  <c r="A17" i="1" s="1"/>
  <c r="A18" i="1" s="1"/>
  <c r="A19" i="1" s="1"/>
  <c r="L20" i="1"/>
  <c r="L22" i="1" s="1"/>
  <c r="H14" i="7" l="1"/>
  <c r="L30" i="7"/>
  <c r="L32" i="7" s="1"/>
  <c r="H13" i="7"/>
  <c r="I14" i="7" s="1"/>
  <c r="H13" i="4"/>
  <c r="I14" i="4" s="1"/>
  <c r="H14" i="4" s="1"/>
  <c r="L31" i="6"/>
  <c r="K31" i="6"/>
  <c r="H13" i="1"/>
  <c r="I14" i="1" s="1"/>
  <c r="I13" i="6"/>
  <c r="I15" i="7"/>
  <c r="H15" i="7" s="1"/>
  <c r="H22" i="6"/>
  <c r="H22" i="7"/>
  <c r="I16" i="7" l="1"/>
  <c r="H16" i="7" s="1"/>
  <c r="I17" i="7" s="1"/>
  <c r="H17" i="7" s="1"/>
  <c r="I15" i="4"/>
  <c r="H15" i="4" s="1"/>
  <c r="I16" i="4" s="1"/>
  <c r="I23" i="7"/>
  <c r="I23" i="6"/>
  <c r="H13" i="6"/>
  <c r="H14" i="1"/>
  <c r="H16" i="4" l="1"/>
  <c r="I15" i="1"/>
  <c r="I14" i="6"/>
  <c r="I18" i="7"/>
  <c r="H18" i="7" s="1"/>
  <c r="I19" i="7" s="1"/>
  <c r="H19" i="7" s="1"/>
  <c r="H20" i="7" s="1"/>
  <c r="H23" i="6"/>
  <c r="H23" i="7"/>
  <c r="I24" i="6" l="1"/>
  <c r="H14" i="6"/>
  <c r="H15" i="1"/>
  <c r="I20" i="7"/>
  <c r="I24" i="7"/>
  <c r="I17" i="4"/>
  <c r="I15" i="6" l="1"/>
  <c r="H24" i="6"/>
  <c r="H24" i="7"/>
  <c r="H17" i="4"/>
  <c r="I16" i="1"/>
  <c r="I18" i="4" l="1"/>
  <c r="I25" i="6"/>
  <c r="H16" i="1"/>
  <c r="I25" i="7"/>
  <c r="H15" i="6"/>
  <c r="H18" i="4" l="1"/>
  <c r="I16" i="6"/>
  <c r="H25" i="6"/>
  <c r="H25" i="7"/>
  <c r="I17" i="1"/>
  <c r="I26" i="6" l="1"/>
  <c r="H17" i="1"/>
  <c r="H16" i="6"/>
  <c r="I26" i="7"/>
  <c r="H26" i="7" s="1"/>
  <c r="I19" i="4"/>
  <c r="I27" i="7" l="1"/>
  <c r="H27" i="7" s="1"/>
  <c r="I28" i="7" s="1"/>
  <c r="I17" i="6"/>
  <c r="H17" i="6" s="1"/>
  <c r="H19" i="4"/>
  <c r="H20" i="4" s="1"/>
  <c r="H21" i="4" s="1"/>
  <c r="H23" i="4" s="1"/>
  <c r="I20" i="4"/>
  <c r="I21" i="4" s="1"/>
  <c r="I23" i="4" s="1"/>
  <c r="I18" i="1"/>
  <c r="H26" i="6"/>
  <c r="K25" i="4" l="1"/>
  <c r="H18" i="1"/>
  <c r="I19" i="1" s="1"/>
  <c r="H19" i="1" s="1"/>
  <c r="H20" i="1" s="1"/>
  <c r="H22" i="1" s="1"/>
  <c r="I18" i="6"/>
  <c r="H18" i="6" s="1"/>
  <c r="I19" i="6" s="1"/>
  <c r="H28" i="7"/>
  <c r="H29" i="7" s="1"/>
  <c r="H30" i="7" s="1"/>
  <c r="H32" i="7" s="1"/>
  <c r="I29" i="7"/>
  <c r="I30" i="7" s="1"/>
  <c r="I32" i="7" s="1"/>
  <c r="I27" i="6"/>
  <c r="I20" i="1" l="1"/>
  <c r="I22" i="1" s="1"/>
  <c r="K24" i="1" s="1"/>
  <c r="H27" i="6"/>
  <c r="I28" i="6" s="1"/>
  <c r="H28" i="6" s="1"/>
  <c r="H29" i="6" s="1"/>
  <c r="H19" i="6"/>
  <c r="H20" i="6" s="1"/>
  <c r="I20" i="6"/>
  <c r="K34" i="7"/>
  <c r="H31" i="6" l="1"/>
  <c r="K33" i="6" s="1"/>
  <c r="I29" i="6"/>
  <c r="I31" i="6"/>
</calcChain>
</file>

<file path=xl/comments1.xml><?xml version="1.0" encoding="utf-8"?>
<comments xmlns="http://schemas.openxmlformats.org/spreadsheetml/2006/main">
  <authors>
    <author>Jon</author>
  </authors>
  <commentList>
    <comment ref="A3" authorId="0" shapeId="0">
      <text>
        <r>
          <rPr>
            <b/>
            <u/>
            <sz val="8"/>
            <color indexed="81"/>
            <rFont val="Tahoma"/>
            <family val="2"/>
          </rPr>
          <t>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<sst xmlns="http://schemas.openxmlformats.org/spreadsheetml/2006/main" count="176" uniqueCount="61">
  <si>
    <t>Date</t>
  </si>
  <si>
    <t>Employee Name:</t>
  </si>
  <si>
    <t>Manager Name:</t>
  </si>
  <si>
    <t>Week Starting:</t>
  </si>
  <si>
    <t>Employee Signature</t>
  </si>
  <si>
    <t>Manager Signature</t>
  </si>
  <si>
    <t>Weekly Employee Time Sheet</t>
  </si>
  <si>
    <t>Day of Week</t>
  </si>
  <si>
    <t>Time
In</t>
  </si>
  <si>
    <t>Time
Out</t>
  </si>
  <si>
    <t>Total
Hrs</t>
  </si>
  <si>
    <t>[Company Name]</t>
  </si>
  <si>
    <t>[Address 1]</t>
  </si>
  <si>
    <t>[Address 2]</t>
  </si>
  <si>
    <t>[City, State  ZIP]</t>
  </si>
  <si>
    <t>Total Hrs:</t>
  </si>
  <si>
    <r>
      <t>Regular</t>
    </r>
    <r>
      <rPr>
        <sz val="10"/>
        <color indexed="9"/>
        <rFont val="Trebuchet MS"/>
        <family val="2"/>
      </rPr>
      <t xml:space="preserve">
Hrs</t>
    </r>
  </si>
  <si>
    <r>
      <t>Overtime</t>
    </r>
    <r>
      <rPr>
        <sz val="10"/>
        <color indexed="9"/>
        <rFont val="Trebuchet MS"/>
        <family val="2"/>
      </rPr>
      <t xml:space="preserve">
Hrs</t>
    </r>
  </si>
  <si>
    <r>
      <t xml:space="preserve">Sick
</t>
    </r>
    <r>
      <rPr>
        <sz val="10"/>
        <color indexed="9"/>
        <rFont val="Trebuchet MS"/>
        <family val="2"/>
      </rPr>
      <t>Hrs</t>
    </r>
  </si>
  <si>
    <r>
      <t xml:space="preserve">Vacation
</t>
    </r>
    <r>
      <rPr>
        <sz val="10"/>
        <color indexed="9"/>
        <rFont val="Trebuchet MS"/>
        <family val="2"/>
      </rPr>
      <t>Hrs</t>
    </r>
  </si>
  <si>
    <t>[Phone]</t>
  </si>
  <si>
    <t>Biweekly Employee Time Sheet</t>
  </si>
  <si>
    <t>[42]</t>
  </si>
  <si>
    <t>Rate/Hr:</t>
  </si>
  <si>
    <t>Terms of Use</t>
  </si>
  <si>
    <t>Total [h]:mm</t>
  </si>
  <si>
    <r>
      <t xml:space="preserve">Total
</t>
    </r>
    <r>
      <rPr>
        <sz val="8"/>
        <color indexed="9"/>
        <rFont val="Trebuchet MS"/>
        <family val="2"/>
      </rPr>
      <t>[h]:mm</t>
    </r>
  </si>
  <si>
    <r>
      <t>Regular</t>
    </r>
    <r>
      <rPr>
        <sz val="10"/>
        <color indexed="9"/>
        <rFont val="Trebuchet MS"/>
        <family val="2"/>
      </rPr>
      <t xml:space="preserve">
</t>
    </r>
    <r>
      <rPr>
        <sz val="8"/>
        <color indexed="9"/>
        <rFont val="Trebuchet MS"/>
        <family val="2"/>
      </rPr>
      <t>[h]:mm</t>
    </r>
  </si>
  <si>
    <r>
      <t>Overtime</t>
    </r>
    <r>
      <rPr>
        <sz val="10"/>
        <color indexed="9"/>
        <rFont val="Trebuchet MS"/>
        <family val="2"/>
      </rPr>
      <t xml:space="preserve">
</t>
    </r>
    <r>
      <rPr>
        <sz val="8"/>
        <color indexed="9"/>
        <rFont val="Trebuchet MS"/>
        <family val="2"/>
      </rPr>
      <t>[h]:mm</t>
    </r>
  </si>
  <si>
    <r>
      <t>Sick</t>
    </r>
    <r>
      <rPr>
        <sz val="10"/>
        <color indexed="9"/>
        <rFont val="Trebuchet MS"/>
        <family val="2"/>
      </rPr>
      <t xml:space="preserve">
</t>
    </r>
    <r>
      <rPr>
        <sz val="8"/>
        <color indexed="9"/>
        <rFont val="Trebuchet MS"/>
        <family val="2"/>
      </rPr>
      <t>[h]:mm</t>
    </r>
  </si>
  <si>
    <r>
      <t>Vacation</t>
    </r>
    <r>
      <rPr>
        <sz val="10"/>
        <color indexed="9"/>
        <rFont val="Trebuchet MS"/>
        <family val="2"/>
      </rPr>
      <t xml:space="preserve">
</t>
    </r>
    <r>
      <rPr>
        <sz val="8"/>
        <color indexed="9"/>
        <rFont val="Trebuchet MS"/>
        <family val="2"/>
      </rPr>
      <t>[h]:mm</t>
    </r>
  </si>
  <si>
    <t>Timesheets by Vertex42.com</t>
  </si>
  <si>
    <t>© 2010 Vertex42 LLC</t>
  </si>
  <si>
    <r>
      <t xml:space="preserve">Holiday
</t>
    </r>
    <r>
      <rPr>
        <sz val="10"/>
        <color indexed="9"/>
        <rFont val="Trebuchet MS"/>
        <family val="2"/>
      </rPr>
      <t>Hrs</t>
    </r>
  </si>
  <si>
    <t>Grand Total Pay:</t>
  </si>
  <si>
    <t>Total Pay:</t>
  </si>
  <si>
    <r>
      <t>Holiday</t>
    </r>
    <r>
      <rPr>
        <sz val="10"/>
        <color indexed="9"/>
        <rFont val="Trebuchet MS"/>
        <family val="2"/>
      </rPr>
      <t xml:space="preserve">
</t>
    </r>
    <r>
      <rPr>
        <sz val="8"/>
        <color indexed="9"/>
        <rFont val="Trebuchet MS"/>
        <family val="2"/>
      </rPr>
      <t>[h]:mm</t>
    </r>
  </si>
  <si>
    <t>{42}</t>
  </si>
  <si>
    <t>Overtime Options</t>
  </si>
  <si>
    <t>After:</t>
  </si>
  <si>
    <t>Hrs</t>
  </si>
  <si>
    <t>HELP</t>
  </si>
  <si>
    <t>This template is considered a copyrighted work under the Unites States and other copyright laws and is the property of Vertex42 LLC. The items listed below are additional points to help clarify how you may use this template.</t>
  </si>
  <si>
    <t>Not for Resale or Public Sharing</t>
  </si>
  <si>
    <t>You may not remove or alter any logo, trademark, copyright, disclaimer, brand, terms of use, attribution, or other proprietary notices or marks within this template.</t>
  </si>
  <si>
    <t>Limited Private Sharing</t>
  </si>
  <si>
    <t>** Examples of acceptable private sharing with people who "require access" may include (a) sharing a budget spreadsheet with a spouse, (b) sharing a project schedule with your project team, or (c) sharing a timesheet with your employee or manager.</t>
  </si>
  <si>
    <t>See the following page on Vertex42.com for the complete license agreement and examples of other allowed uses:</t>
  </si>
  <si>
    <t>http://www.vertex42.com/licensing/EULA_privateuse.html</t>
  </si>
  <si>
    <t>Disclaimer</t>
  </si>
  <si>
    <t>This template is provided for informational or educational use only and is not intended to be relied on as medical, financial, legal, or other professional advice.</t>
  </si>
  <si>
    <t>Vertex42 LLC makes no guarantee or representations about this template, or the accuracy or completeness of the content contained within this template.</t>
  </si>
  <si>
    <t>Vertex42 LLC encourages you to seek the aid of a qualified professional before making decisions regarding health, financial, or legal issues.</t>
  </si>
  <si>
    <r>
      <rPr>
        <sz val="12"/>
        <rFont val="Arial"/>
        <family val="2"/>
      </rPr>
      <t xml:space="preserve">You may make archival copies and customize this template only for your </t>
    </r>
    <r>
      <rPr>
        <b/>
        <sz val="12"/>
        <rFont val="Arial"/>
        <family val="2"/>
      </rPr>
      <t>personal use or use within your company or organization</t>
    </r>
    <r>
      <rPr>
        <sz val="12"/>
        <rFont val="Arial"/>
        <family val="2"/>
      </rPr>
      <t xml:space="preserve"> and not for resale or public sharing.</t>
    </r>
  </si>
  <si>
    <r>
      <t xml:space="preserve">This template and any customized or modified version of this template </t>
    </r>
    <r>
      <rPr>
        <b/>
        <sz val="12"/>
        <color indexed="10"/>
        <rFont val="Arial"/>
        <family val="2"/>
      </rPr>
      <t>may NOT be sold, distributed, published to an online gallery, hosted on a website, or placed on a public server</t>
    </r>
    <r>
      <rPr>
        <b/>
        <sz val="12"/>
        <rFont val="Arial"/>
        <family val="2"/>
      </rPr>
      <t>.</t>
    </r>
  </si>
  <si>
    <r>
      <t xml:space="preserve">Provided that you observe the above terms, you may share your edited version of this template </t>
    </r>
    <r>
      <rPr>
        <b/>
        <sz val="12"/>
        <rFont val="Arial"/>
        <family val="2"/>
      </rPr>
      <t>*privately*</t>
    </r>
    <r>
      <rPr>
        <sz val="12"/>
        <rFont val="Arial"/>
        <family val="2"/>
      </rPr>
      <t xml:space="preserve"> with those specific people who </t>
    </r>
    <r>
      <rPr>
        <b/>
        <sz val="12"/>
        <rFont val="Arial"/>
        <family val="2"/>
      </rPr>
      <t>**require**</t>
    </r>
    <r>
      <rPr>
        <sz val="12"/>
        <rFont val="Arial"/>
        <family val="2"/>
      </rPr>
      <t xml:space="preserve"> access to it within your immediate family, organization, or company.</t>
    </r>
  </si>
  <si>
    <r>
      <t xml:space="preserve">* "Privately" means only accessible to those few people who you expressively give permission to view or edit your file. It is your responsibility to ensure that adequate security measures are used so that your file is </t>
    </r>
    <r>
      <rPr>
        <b/>
        <sz val="12"/>
        <rFont val="Arial"/>
        <family val="2"/>
      </rPr>
      <t>not available to the public</t>
    </r>
    <r>
      <rPr>
        <sz val="12"/>
        <rFont val="Arial"/>
        <family val="2"/>
      </rPr>
      <t>.</t>
    </r>
  </si>
  <si>
    <t>© 2010-2012 Vertex42 LLC. All rights reserved.</t>
  </si>
  <si>
    <t>Holidays</t>
  </si>
  <si>
    <t>By default, the bound range in the calendar is A1:A100.</t>
  </si>
  <si>
    <t>The calendar lets you select a range of up to 1000 dates to highlight.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</si>
</sst>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h:mm\ AM/PM;@"/>
    <numFmt numFmtId="165" formatCode="_(* #,##0.00_);_(* \(#,##0.00\);;_(@_)"/>
    <numFmt numFmtId="166" formatCode="ddd\ m/d"/>
    <numFmt numFmtId="167" formatCode="[h]:mm"/>
  </numFmts>
  <fonts count="51" x14ac:knownFonts="1">
    <font>
      <sz val="10"/>
      <name val="Trebuchet MS"/>
      <family val="2"/>
    </font>
    <font>
      <sz val="10"/>
      <name val="Verdana"/>
      <family val="2"/>
    </font>
    <font>
      <sz val="10"/>
      <name val="Arial"/>
      <family val="2"/>
    </font>
    <font>
      <u/>
      <sz val="10"/>
      <color indexed="12"/>
      <name val="Arial"/>
      <family val="2"/>
    </font>
    <font>
      <sz val="10"/>
      <name val="Tahoma"/>
      <family val="2"/>
    </font>
    <font>
      <sz val="10"/>
      <name val="Trebuchet MS"/>
      <family val="2"/>
    </font>
    <font>
      <b/>
      <sz val="16"/>
      <name val="Trebuchet MS"/>
      <family val="2"/>
    </font>
    <font>
      <sz val="10"/>
      <name val="Trebuchet MS"/>
      <family val="2"/>
    </font>
    <font>
      <b/>
      <sz val="10"/>
      <name val="Trebuchet MS"/>
      <family val="2"/>
    </font>
    <font>
      <sz val="10"/>
      <name val="Trebuchet MS"/>
      <family val="2"/>
    </font>
    <font>
      <b/>
      <sz val="10"/>
      <color indexed="9"/>
      <name val="Trebuchet MS"/>
      <family val="2"/>
    </font>
    <font>
      <sz val="10"/>
      <color indexed="9"/>
      <name val="Trebuchet MS"/>
      <family val="2"/>
    </font>
    <font>
      <b/>
      <sz val="18"/>
      <color indexed="60"/>
      <name val="Trebuchet MS"/>
      <family val="2"/>
    </font>
    <font>
      <sz val="8"/>
      <name val="Trebuchet MS"/>
      <family val="2"/>
    </font>
    <font>
      <b/>
      <sz val="12"/>
      <name val="Trebuchet MS"/>
      <family val="2"/>
    </font>
    <font>
      <sz val="8"/>
      <color indexed="9"/>
      <name val="Trebuchet MS"/>
      <family val="2"/>
    </font>
    <font>
      <u/>
      <sz val="8"/>
      <color indexed="12"/>
      <name val="Trebuchet MS"/>
      <family val="2"/>
    </font>
    <font>
      <sz val="9"/>
      <name val="Trebuchet MS"/>
      <family val="2"/>
    </font>
    <font>
      <sz val="6"/>
      <color indexed="9"/>
      <name val="Trebuchet MS"/>
      <family val="2"/>
    </font>
    <font>
      <sz val="10"/>
      <color indexed="22"/>
      <name val="Trebuchet MS"/>
      <family val="2"/>
    </font>
    <font>
      <sz val="8"/>
      <color indexed="55"/>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24"/>
      <name val="Arial"/>
      <family val="2"/>
    </font>
    <font>
      <sz val="12"/>
      <name val="Arial"/>
      <family val="2"/>
    </font>
    <font>
      <u/>
      <sz val="12"/>
      <name val="Arial"/>
      <family val="2"/>
    </font>
    <font>
      <sz val="14"/>
      <name val="Arial"/>
      <family val="2"/>
    </font>
    <font>
      <b/>
      <sz val="12"/>
      <name val="Arial"/>
      <family val="2"/>
    </font>
    <font>
      <b/>
      <sz val="12"/>
      <color indexed="10"/>
      <name val="Arial"/>
      <family val="2"/>
    </font>
    <font>
      <u/>
      <sz val="12"/>
      <color indexed="12"/>
      <name val="Arial"/>
      <family val="2"/>
    </font>
    <font>
      <b/>
      <u/>
      <sz val="8"/>
      <color indexed="81"/>
      <name val="Tahoma"/>
      <family val="2"/>
    </font>
    <font>
      <b/>
      <sz val="8"/>
      <color indexed="81"/>
      <name val="Tahoma"/>
      <family val="2"/>
    </font>
    <font>
      <sz val="8"/>
      <color indexed="81"/>
      <name val="Tahoma"/>
      <family val="2"/>
    </font>
    <font>
      <sz val="8"/>
      <color rgb="FF000000"/>
      <name val="Tahoma"/>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47"/>
        <bgColor indexed="64"/>
      </patternFill>
    </fill>
    <fill>
      <patternFill patternType="solid">
        <fgColor indexed="22"/>
        <bgColor indexed="64"/>
      </patternFill>
    </fill>
    <fill>
      <patternFill patternType="solid">
        <fgColor theme="4" tint="0.59999389629810485"/>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dashed">
        <color indexed="64"/>
      </bottom>
      <diagonal/>
    </border>
    <border>
      <left/>
      <right/>
      <top style="thin">
        <color indexed="64"/>
      </top>
      <bottom style="dashed">
        <color indexed="64"/>
      </bottom>
      <diagonal/>
    </border>
  </borders>
  <cellStyleXfs count="49">
    <xf numFmtId="0" fontId="0" fillId="0" borderId="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4" fillId="17" borderId="1" applyNumberFormat="0" applyAlignment="0" applyProtection="0"/>
    <xf numFmtId="0" fontId="25"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0" fontId="27" fillId="19"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11" borderId="1" applyNumberFormat="0" applyAlignment="0" applyProtection="0"/>
    <xf numFmtId="0" fontId="33" fillId="0" borderId="6" applyNumberFormat="0" applyFill="0" applyAlignment="0" applyProtection="0"/>
    <xf numFmtId="0" fontId="34" fillId="5" borderId="0" applyNumberFormat="0" applyBorder="0" applyAlignment="0" applyProtection="0"/>
    <xf numFmtId="0" fontId="35" fillId="0" borderId="0"/>
    <xf numFmtId="0" fontId="2" fillId="0" borderId="0"/>
    <xf numFmtId="0" fontId="2" fillId="0" borderId="0"/>
    <xf numFmtId="0" fontId="35" fillId="5" borderId="7" applyNumberFormat="0" applyFont="0" applyAlignment="0" applyProtection="0"/>
    <xf numFmtId="0" fontId="36" fillId="17" borderId="8"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90">
    <xf numFmtId="0" fontId="0" fillId="0" borderId="0" xfId="0"/>
    <xf numFmtId="0" fontId="4" fillId="0" borderId="0" xfId="0" applyFont="1" applyProtection="1"/>
    <xf numFmtId="0" fontId="5" fillId="0" borderId="0" xfId="0" applyFont="1" applyProtection="1"/>
    <xf numFmtId="0" fontId="0" fillId="0" borderId="0" xfId="0" applyProtection="1"/>
    <xf numFmtId="0" fontId="7" fillId="0" borderId="0" xfId="0" applyFont="1" applyProtection="1"/>
    <xf numFmtId="0" fontId="7" fillId="0" borderId="0" xfId="0" applyFont="1" applyAlignment="1" applyProtection="1">
      <alignment horizontal="left" indent="1"/>
    </xf>
    <xf numFmtId="0" fontId="11" fillId="0" borderId="0" xfId="0" applyFont="1" applyAlignment="1" applyProtection="1">
      <alignment horizontal="right"/>
    </xf>
    <xf numFmtId="0" fontId="11" fillId="20" borderId="10" xfId="0" applyFont="1" applyFill="1" applyBorder="1" applyAlignment="1" applyProtection="1">
      <alignment horizontal="center" vertical="center" wrapText="1"/>
    </xf>
    <xf numFmtId="0" fontId="10" fillId="20" borderId="10" xfId="0" applyFont="1" applyFill="1" applyBorder="1" applyAlignment="1" applyProtection="1">
      <alignment horizontal="center" vertical="center" wrapText="1"/>
    </xf>
    <xf numFmtId="0" fontId="11" fillId="20" borderId="10" xfId="0" applyFont="1" applyFill="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166" fontId="8" fillId="21" borderId="0" xfId="0" applyNumberFormat="1" applyFont="1" applyFill="1" applyAlignment="1" applyProtection="1">
      <alignment horizontal="left" vertical="center"/>
    </xf>
    <xf numFmtId="0" fontId="9" fillId="21" borderId="0" xfId="0" applyFont="1" applyFill="1" applyAlignment="1" applyProtection="1">
      <alignment horizontal="center" vertical="center"/>
    </xf>
    <xf numFmtId="0" fontId="9" fillId="0" borderId="0" xfId="0" applyFont="1" applyProtection="1"/>
    <xf numFmtId="0" fontId="5" fillId="0" borderId="0" xfId="0" applyFont="1" applyAlignment="1" applyProtection="1">
      <alignment horizontal="left" indent="1"/>
    </xf>
    <xf numFmtId="0" fontId="5" fillId="21" borderId="0" xfId="0" applyFont="1" applyFill="1" applyAlignment="1" applyProtection="1">
      <alignment horizontal="center" vertical="center"/>
    </xf>
    <xf numFmtId="167" fontId="5" fillId="21" borderId="0" xfId="0" applyNumberFormat="1" applyFont="1" applyFill="1" applyAlignment="1" applyProtection="1">
      <alignment horizontal="center" vertical="center"/>
    </xf>
    <xf numFmtId="0" fontId="5" fillId="0" borderId="0" xfId="0" applyNumberFormat="1" applyFont="1" applyProtection="1"/>
    <xf numFmtId="0" fontId="8" fillId="0" borderId="0" xfId="0" applyFont="1" applyAlignment="1" applyProtection="1">
      <alignment horizontal="right" vertical="center"/>
    </xf>
    <xf numFmtId="0" fontId="5" fillId="0" borderId="0" xfId="0" applyFont="1" applyAlignment="1" applyProtection="1">
      <alignment horizontal="right"/>
    </xf>
    <xf numFmtId="4" fontId="5" fillId="21" borderId="0" xfId="0" applyNumberFormat="1" applyFont="1" applyFill="1" applyAlignment="1">
      <alignment horizontal="center" vertical="center"/>
    </xf>
    <xf numFmtId="0" fontId="16" fillId="0" borderId="0" xfId="36" applyFont="1" applyAlignment="1" applyProtection="1"/>
    <xf numFmtId="0" fontId="5" fillId="0" borderId="0" xfId="0" applyFont="1" applyAlignment="1" applyProtection="1">
      <alignment horizontal="right" vertical="center"/>
    </xf>
    <xf numFmtId="4" fontId="9" fillId="0" borderId="11" xfId="29" applyNumberFormat="1" applyFont="1" applyBorder="1" applyAlignment="1" applyProtection="1">
      <alignment horizontal="right" vertical="center"/>
      <protection locked="0"/>
    </xf>
    <xf numFmtId="164" fontId="9" fillId="0" borderId="11" xfId="43" applyNumberFormat="1" applyFont="1" applyFill="1" applyBorder="1" applyAlignment="1" applyProtection="1">
      <alignment horizontal="center" vertical="center"/>
      <protection locked="0"/>
    </xf>
    <xf numFmtId="2" fontId="9" fillId="0" borderId="11" xfId="0" applyNumberFormat="1" applyFont="1" applyBorder="1" applyAlignment="1" applyProtection="1">
      <alignment horizontal="center" vertical="center"/>
    </xf>
    <xf numFmtId="2" fontId="9" fillId="0" borderId="11" xfId="0" applyNumberFormat="1" applyFont="1" applyBorder="1" applyAlignment="1" applyProtection="1">
      <alignment horizontal="center" vertical="center"/>
      <protection locked="0"/>
    </xf>
    <xf numFmtId="165" fontId="9" fillId="0" borderId="0" xfId="0" applyNumberFormat="1" applyFont="1" applyFill="1" applyAlignment="1" applyProtection="1">
      <alignment horizontal="center" vertical="center"/>
    </xf>
    <xf numFmtId="4" fontId="5" fillId="0" borderId="11" xfId="29" applyNumberFormat="1" applyFont="1" applyBorder="1" applyAlignment="1" applyProtection="1">
      <alignment horizontal="right" vertical="center"/>
      <protection locked="0"/>
    </xf>
    <xf numFmtId="4" fontId="17" fillId="21" borderId="0" xfId="29" applyNumberFormat="1" applyFont="1" applyFill="1" applyAlignment="1" applyProtection="1">
      <alignment horizontal="right" vertical="center"/>
    </xf>
    <xf numFmtId="167" fontId="5" fillId="0" borderId="0" xfId="0" applyNumberFormat="1"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5" fillId="0" borderId="0" xfId="0" applyFont="1" applyAlignment="1" applyProtection="1">
      <protection locked="0"/>
    </xf>
    <xf numFmtId="0" fontId="6" fillId="0" borderId="0" xfId="0" applyFont="1" applyAlignment="1" applyProtection="1">
      <protection locked="0"/>
    </xf>
    <xf numFmtId="0" fontId="18" fillId="0" borderId="0" xfId="0" applyFont="1" applyFill="1" applyBorder="1" applyAlignment="1" applyProtection="1">
      <alignment horizontal="right" vertical="center"/>
    </xf>
    <xf numFmtId="164" fontId="5" fillId="0" borderId="11" xfId="43" applyNumberFormat="1" applyFont="1" applyFill="1" applyBorder="1" applyAlignment="1" applyProtection="1">
      <alignment horizontal="center" vertical="center"/>
      <protection locked="0"/>
    </xf>
    <xf numFmtId="167" fontId="5" fillId="0" borderId="11" xfId="0" applyNumberFormat="1" applyFont="1" applyBorder="1" applyAlignment="1" applyProtection="1">
      <alignment horizontal="center" vertical="center"/>
      <protection locked="0"/>
    </xf>
    <xf numFmtId="167" fontId="5" fillId="0" borderId="11" xfId="0" applyNumberFormat="1" applyFont="1" applyBorder="1" applyAlignment="1" applyProtection="1">
      <alignment horizontal="center" vertical="center"/>
    </xf>
    <xf numFmtId="2" fontId="9" fillId="21" borderId="12" xfId="0" applyNumberFormat="1" applyFont="1" applyFill="1" applyBorder="1" applyAlignment="1" applyProtection="1">
      <alignment horizontal="center" vertical="center"/>
    </xf>
    <xf numFmtId="167" fontId="5" fillId="21" borderId="12" xfId="0" applyNumberFormat="1" applyFont="1" applyFill="1" applyBorder="1" applyAlignment="1" applyProtection="1">
      <alignment horizontal="center" vertical="center"/>
    </xf>
    <xf numFmtId="4" fontId="9" fillId="0" borderId="11" xfId="29" applyNumberFormat="1" applyFont="1" applyBorder="1" applyAlignment="1" applyProtection="1">
      <alignment horizontal="right" vertical="center"/>
    </xf>
    <xf numFmtId="4" fontId="5" fillId="0" borderId="11" xfId="29" applyNumberFormat="1" applyFont="1" applyBorder="1" applyAlignment="1" applyProtection="1">
      <alignment horizontal="right" vertical="center"/>
    </xf>
    <xf numFmtId="2" fontId="5" fillId="21" borderId="12" xfId="0" applyNumberFormat="1" applyFont="1" applyFill="1" applyBorder="1" applyAlignment="1" applyProtection="1">
      <alignment horizontal="center" vertical="center"/>
    </xf>
    <xf numFmtId="2" fontId="5" fillId="0" borderId="11" xfId="0" applyNumberFormat="1" applyFont="1" applyBorder="1" applyAlignment="1" applyProtection="1">
      <alignment horizontal="center" vertical="center"/>
      <protection locked="0"/>
    </xf>
    <xf numFmtId="165" fontId="5" fillId="0" borderId="0" xfId="0" applyNumberFormat="1" applyFont="1" applyFill="1" applyAlignment="1" applyProtection="1">
      <alignment horizontal="center" vertical="center"/>
    </xf>
    <xf numFmtId="0" fontId="8" fillId="0" borderId="0" xfId="0" applyFont="1" applyProtection="1"/>
    <xf numFmtId="0" fontId="13" fillId="0" borderId="0" xfId="0" applyFont="1" applyAlignment="1" applyProtection="1">
      <alignment horizontal="right"/>
    </xf>
    <xf numFmtId="0" fontId="13" fillId="0" borderId="0" xfId="0" applyFont="1" applyProtection="1"/>
    <xf numFmtId="0" fontId="19" fillId="0" borderId="0" xfId="0" applyFont="1" applyProtection="1">
      <protection locked="0"/>
    </xf>
    <xf numFmtId="0" fontId="0" fillId="0" borderId="11" xfId="0" applyBorder="1" applyAlignment="1" applyProtection="1">
      <alignment horizontal="center"/>
      <protection locked="0"/>
    </xf>
    <xf numFmtId="0" fontId="3" fillId="0" borderId="0" xfId="36" applyAlignment="1" applyProtection="1"/>
    <xf numFmtId="0" fontId="20" fillId="0" borderId="0" xfId="28" applyNumberFormat="1" applyFont="1" applyFill="1" applyAlignment="1">
      <alignment horizontal="right"/>
    </xf>
    <xf numFmtId="0" fontId="40" fillId="0" borderId="14" xfId="42" applyNumberFormat="1" applyFont="1" applyFill="1" applyBorder="1" applyAlignment="1">
      <alignment vertical="top"/>
    </xf>
    <xf numFmtId="0" fontId="40" fillId="0" borderId="0" xfId="42" applyFont="1" applyFill="1" applyBorder="1"/>
    <xf numFmtId="0" fontId="41" fillId="0" borderId="0" xfId="42" applyNumberFormat="1" applyFont="1" applyFill="1" applyBorder="1" applyAlignment="1">
      <alignment vertical="top"/>
    </xf>
    <xf numFmtId="0" fontId="41" fillId="0" borderId="0" xfId="42" applyFont="1" applyFill="1" applyBorder="1"/>
    <xf numFmtId="0" fontId="41" fillId="0" borderId="0" xfId="41" applyFont="1" applyFill="1" applyBorder="1"/>
    <xf numFmtId="0" fontId="41" fillId="0" borderId="0" xfId="41" applyNumberFormat="1" applyFont="1" applyFill="1" applyBorder="1" applyAlignment="1">
      <alignment vertical="top"/>
    </xf>
    <xf numFmtId="0" fontId="41" fillId="0" borderId="0" xfId="42" applyNumberFormat="1" applyFont="1" applyFill="1" applyBorder="1" applyAlignment="1">
      <alignment vertical="top" wrapText="1"/>
    </xf>
    <xf numFmtId="0" fontId="42" fillId="0" borderId="0" xfId="42" applyNumberFormat="1" applyFont="1" applyFill="1" applyBorder="1" applyAlignment="1">
      <alignment vertical="top"/>
    </xf>
    <xf numFmtId="0" fontId="43" fillId="22" borderId="15" xfId="42" applyNumberFormat="1" applyFont="1" applyFill="1" applyBorder="1" applyAlignment="1">
      <alignment vertical="top"/>
    </xf>
    <xf numFmtId="0" fontId="44" fillId="0" borderId="0" xfId="42" applyNumberFormat="1" applyFont="1" applyFill="1" applyBorder="1" applyAlignment="1">
      <alignment vertical="top"/>
    </xf>
    <xf numFmtId="0" fontId="44" fillId="0" borderId="0" xfId="42" applyNumberFormat="1" applyFont="1" applyFill="1" applyBorder="1" applyAlignment="1">
      <alignment vertical="top" wrapText="1"/>
    </xf>
    <xf numFmtId="0" fontId="2" fillId="0" borderId="0" xfId="42" applyFill="1" applyBorder="1"/>
    <xf numFmtId="0" fontId="46" fillId="0" borderId="0" xfId="37" applyNumberFormat="1" applyFont="1" applyFill="1" applyBorder="1" applyAlignment="1" applyProtection="1">
      <alignment vertical="top" wrapText="1"/>
    </xf>
    <xf numFmtId="15" fontId="5" fillId="0" borderId="0" xfId="0" applyNumberFormat="1" applyFont="1" applyProtection="1"/>
    <xf numFmtId="14" fontId="0" fillId="0" borderId="0" xfId="0" applyNumberFormat="1"/>
    <xf numFmtId="0" fontId="8" fillId="23" borderId="0" xfId="0" applyFont="1" applyFill="1"/>
    <xf numFmtId="0" fontId="12" fillId="21" borderId="0" xfId="0" applyFont="1" applyFill="1" applyAlignment="1" applyProtection="1">
      <alignment horizontal="center" vertical="center"/>
    </xf>
    <xf numFmtId="0" fontId="7" fillId="0" borderId="0" xfId="0" applyFont="1" applyAlignment="1" applyProtection="1">
      <alignment horizontal="right"/>
    </xf>
    <xf numFmtId="14" fontId="8" fillId="0" borderId="10" xfId="0" applyNumberFormat="1" applyFont="1" applyBorder="1" applyAlignment="1" applyProtection="1">
      <alignment horizontal="left" indent="1"/>
      <protection locked="0"/>
    </xf>
    <xf numFmtId="0" fontId="8" fillId="0" borderId="10" xfId="0" applyFont="1" applyBorder="1" applyAlignment="1" applyProtection="1">
      <alignment horizontal="left" indent="1"/>
      <protection locked="0"/>
    </xf>
    <xf numFmtId="0" fontId="6" fillId="0" borderId="0" xfId="0" applyFont="1" applyAlignment="1" applyProtection="1">
      <alignment horizontal="left"/>
      <protection locked="0"/>
    </xf>
    <xf numFmtId="0" fontId="9" fillId="0" borderId="10" xfId="0" applyFont="1" applyBorder="1" applyAlignment="1" applyProtection="1">
      <alignment horizontal="left"/>
    </xf>
    <xf numFmtId="0" fontId="7" fillId="0" borderId="0" xfId="0" applyFont="1" applyAlignment="1" applyProtection="1">
      <alignment horizontal="left"/>
      <protection locked="0"/>
    </xf>
    <xf numFmtId="0" fontId="5" fillId="0" borderId="0" xfId="0" applyFont="1" applyAlignment="1" applyProtection="1">
      <alignment horizontal="right" vertical="center"/>
    </xf>
    <xf numFmtId="14" fontId="17" fillId="0" borderId="10" xfId="0" applyNumberFormat="1" applyFont="1" applyBorder="1" applyAlignment="1" applyProtection="1">
      <alignment horizontal="right"/>
      <protection locked="0"/>
    </xf>
    <xf numFmtId="0" fontId="17" fillId="0" borderId="10" xfId="0" applyFont="1" applyBorder="1" applyAlignment="1" applyProtection="1">
      <alignment horizontal="right"/>
      <protection locked="0"/>
    </xf>
    <xf numFmtId="0" fontId="5" fillId="0" borderId="0" xfId="0" applyFont="1" applyAlignment="1" applyProtection="1">
      <alignment horizontal="left"/>
      <protection locked="0"/>
    </xf>
    <xf numFmtId="0" fontId="5" fillId="0" borderId="12" xfId="0" applyFont="1" applyBorder="1" applyAlignment="1" applyProtection="1">
      <alignment horizontal="right" vertical="center"/>
    </xf>
    <xf numFmtId="43" fontId="14" fillId="21" borderId="0" xfId="29" applyNumberFormat="1" applyFont="1" applyFill="1" applyAlignment="1" applyProtection="1">
      <alignment horizontal="center" vertical="center"/>
    </xf>
    <xf numFmtId="0" fontId="9" fillId="0" borderId="13" xfId="0" applyFont="1" applyBorder="1" applyAlignment="1" applyProtection="1">
      <alignment horizontal="left"/>
    </xf>
    <xf numFmtId="0" fontId="5" fillId="0" borderId="13" xfId="0" applyFont="1" applyBorder="1" applyAlignment="1" applyProtection="1">
      <alignment horizontal="left"/>
    </xf>
    <xf numFmtId="0" fontId="5" fillId="0" borderId="10" xfId="0" applyFont="1" applyBorder="1" applyAlignment="1" applyProtection="1">
      <alignment horizontal="left"/>
    </xf>
    <xf numFmtId="0" fontId="5" fillId="0" borderId="0" xfId="0" applyFont="1" applyAlignment="1" applyProtection="1">
      <alignment horizontal="right"/>
    </xf>
    <xf numFmtId="0" fontId="5" fillId="0" borderId="10" xfId="0" applyFont="1" applyBorder="1" applyAlignment="1" applyProtection="1">
      <alignment horizontal="left"/>
      <protection locked="0"/>
    </xf>
    <xf numFmtId="0" fontId="17" fillId="0" borderId="10" xfId="0" applyFont="1" applyBorder="1" applyAlignment="1" applyProtection="1">
      <alignment horizontal="left"/>
      <protection locked="0"/>
    </xf>
    <xf numFmtId="43" fontId="14" fillId="21" borderId="0" xfId="29" applyNumberFormat="1" applyFont="1" applyFill="1" applyAlignment="1" applyProtection="1">
      <alignment horizontal="left" vertical="center"/>
    </xf>
    <xf numFmtId="0" fontId="0" fillId="0" borderId="10" xfId="0" applyFont="1" applyBorder="1" applyAlignment="1" applyProtection="1">
      <alignment horizontal="center"/>
      <protection locked="0"/>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blank" xfId="37"/>
    <cellStyle name="Input" xfId="38" builtinId="20" customBuiltin="1"/>
    <cellStyle name="Linked Cell" xfId="39" builtinId="24" customBuiltin="1"/>
    <cellStyle name="Neutral" xfId="40" builtinId="28" customBuiltin="1"/>
    <cellStyle name="Normal" xfId="0" builtinId="0"/>
    <cellStyle name="Normal 2" xfId="41"/>
    <cellStyle name="Normal_blank" xfId="42"/>
    <cellStyle name="Normal_Sheet1"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O$5" lockText="1" noThreeD="1"/>
</file>

<file path=xl/ctrlProps/ctrlProp2.xml><?xml version="1.0" encoding="utf-8"?>
<formControlPr xmlns="http://schemas.microsoft.com/office/spreadsheetml/2009/9/main" objectType="CheckBox" checked="Checked" fmlaLink="$O$8" lockText="1" noThreeD="1"/>
</file>

<file path=xl/ctrlProps/ctrlProp3.xml><?xml version="1.0" encoding="utf-8"?>
<formControlPr xmlns="http://schemas.microsoft.com/office/spreadsheetml/2009/9/main" objectType="CheckBox" fmlaLink="$O$5" lockText="1" noThreeD="1"/>
</file>

<file path=xl/ctrlProps/ctrlProp4.xml><?xml version="1.0" encoding="utf-8"?>
<formControlPr xmlns="http://schemas.microsoft.com/office/spreadsheetml/2009/9/main" objectType="CheckBox" checked="Checked" fmlaLink="$O$8" lockText="1" noThreeD="1"/>
</file>

<file path=xl/ctrlProps/ctrlProp5.xml><?xml version="1.0" encoding="utf-8"?>
<formControlPr xmlns="http://schemas.microsoft.com/office/spreadsheetml/2009/9/main" objectType="CheckBox" fmlaLink="$O$5" lockText="1" noThreeD="1"/>
</file>

<file path=xl/ctrlProps/ctrlProp6.xml><?xml version="1.0" encoding="utf-8"?>
<formControlPr xmlns="http://schemas.microsoft.com/office/spreadsheetml/2009/9/main" objectType="CheckBox" checked="Checked" fmlaLink="$O$8" lockText="1" noThreeD="1"/>
</file>

<file path=xl/ctrlProps/ctrlProp7.xml><?xml version="1.0" encoding="utf-8"?>
<formControlPr xmlns="http://schemas.microsoft.com/office/spreadsheetml/2009/9/main" objectType="CheckBox" fmlaLink="$O$5" lockText="1" noThreeD="1"/>
</file>

<file path=xl/ctrlProps/ctrlProp8.xml><?xml version="1.0" encoding="utf-8"?>
<formControlPr xmlns="http://schemas.microsoft.com/office/spreadsheetml/2009/9/main" objectType="CheckBox" checked="Checked" fmlaLink="$O$8" lockText="1" noThreeD="1"/>
</file>

<file path=xl/drawings/_rels/drawing1.xml.rels><?xml version="1.0" encoding="UTF-8" standalone="yes"?>
<Relationships xmlns="http://schemas.openxmlformats.org/package/2006/relationships"><Relationship Id="rId3" Type="http://schemas.microsoft.com/office/2011/relationships/webextension" Target="../webextensions/webextension1.xml"/><Relationship Id="rId2" Type="http://schemas.openxmlformats.org/officeDocument/2006/relationships/image" Target="../media/image1.png"/><Relationship Id="rId1" Type="http://schemas.openxmlformats.org/officeDocument/2006/relationships/hyperlink" Target="http://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47625</xdr:rowOff>
    </xdr:from>
    <xdr:to>
      <xdr:col>15</xdr:col>
      <xdr:colOff>47625</xdr:colOff>
      <xdr:row>0</xdr:row>
      <xdr:rowOff>333375</xdr:rowOff>
    </xdr:to>
    <xdr:pic>
      <xdr:nvPicPr>
        <xdr:cNvPr id="1025" name="Picture 1"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2825" y="47625"/>
          <a:ext cx="1343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28575</xdr:colOff>
          <xdr:row>3</xdr:row>
          <xdr:rowOff>238125</xdr:rowOff>
        </xdr:from>
        <xdr:to>
          <xdr:col>13</xdr:col>
          <xdr:colOff>600075</xdr:colOff>
          <xdr:row>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Daily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161925</xdr:rowOff>
        </xdr:from>
        <xdr:to>
          <xdr:col>13</xdr:col>
          <xdr:colOff>600075</xdr:colOff>
          <xdr:row>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Weekly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xdr:twoCellAnchor>
    <xdr:from>
      <xdr:col>9</xdr:col>
      <xdr:colOff>290512</xdr:colOff>
      <xdr:row>2</xdr:row>
      <xdr:rowOff>152399</xdr:rowOff>
    </xdr:from>
    <xdr:to>
      <xdr:col>11</xdr:col>
      <xdr:colOff>552450</xdr:colOff>
      <xdr:row>9</xdr:row>
      <xdr:rowOff>161924</xdr:rowOff>
    </xdr:to>
    <mc:AlternateContent xmlns:mc="http://schemas.openxmlformats.org/markup-compatibility/2006">
      <mc:Choice xmlns:we="http://schemas.microsoft.com/office/webextensions/webextension/2010/11" Requires="we">
        <xdr:graphicFrame macro="">
          <xdr:nvGraphicFramePr>
            <xdr:cNvPr id="4" name="App 3"/>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4" name="App 3"/>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47625</xdr:rowOff>
    </xdr:from>
    <xdr:to>
      <xdr:col>15</xdr:col>
      <xdr:colOff>47625</xdr:colOff>
      <xdr:row>0</xdr:row>
      <xdr:rowOff>333375</xdr:rowOff>
    </xdr:to>
    <xdr:pic>
      <xdr:nvPicPr>
        <xdr:cNvPr id="4097" name="Picture 1"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2825" y="47625"/>
          <a:ext cx="1343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28575</xdr:colOff>
          <xdr:row>3</xdr:row>
          <xdr:rowOff>238125</xdr:rowOff>
        </xdr:from>
        <xdr:to>
          <xdr:col>13</xdr:col>
          <xdr:colOff>600075</xdr:colOff>
          <xdr:row>5</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Daily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161925</xdr:rowOff>
        </xdr:from>
        <xdr:to>
          <xdr:col>13</xdr:col>
          <xdr:colOff>600075</xdr:colOff>
          <xdr:row>8</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Weekly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0</xdr:colOff>
      <xdr:row>0</xdr:row>
      <xdr:rowOff>47625</xdr:rowOff>
    </xdr:from>
    <xdr:to>
      <xdr:col>15</xdr:col>
      <xdr:colOff>47625</xdr:colOff>
      <xdr:row>0</xdr:row>
      <xdr:rowOff>333375</xdr:rowOff>
    </xdr:to>
    <xdr:pic>
      <xdr:nvPicPr>
        <xdr:cNvPr id="2049" name="Picture 1"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47625"/>
          <a:ext cx="1343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28575</xdr:colOff>
          <xdr:row>3</xdr:row>
          <xdr:rowOff>238125</xdr:rowOff>
        </xdr:from>
        <xdr:to>
          <xdr:col>13</xdr:col>
          <xdr:colOff>600075</xdr:colOff>
          <xdr:row>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Daily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161925</xdr:rowOff>
        </xdr:from>
        <xdr:to>
          <xdr:col>13</xdr:col>
          <xdr:colOff>600075</xdr:colOff>
          <xdr:row>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Weekly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0</xdr:colOff>
      <xdr:row>0</xdr:row>
      <xdr:rowOff>47625</xdr:rowOff>
    </xdr:from>
    <xdr:to>
      <xdr:col>15</xdr:col>
      <xdr:colOff>47625</xdr:colOff>
      <xdr:row>0</xdr:row>
      <xdr:rowOff>333375</xdr:rowOff>
    </xdr:to>
    <xdr:pic>
      <xdr:nvPicPr>
        <xdr:cNvPr id="5121" name="Picture 1"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47625"/>
          <a:ext cx="1343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28575</xdr:colOff>
          <xdr:row>3</xdr:row>
          <xdr:rowOff>238125</xdr:rowOff>
        </xdr:from>
        <xdr:to>
          <xdr:col>13</xdr:col>
          <xdr:colOff>600075</xdr:colOff>
          <xdr:row>5</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Daily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161925</xdr:rowOff>
        </xdr:from>
        <xdr:to>
          <xdr:col>13</xdr:col>
          <xdr:colOff>600075</xdr:colOff>
          <xdr:row>8</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Weekly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4781550</xdr:colOff>
      <xdr:row>0</xdr:row>
      <xdr:rowOff>0</xdr:rowOff>
    </xdr:from>
    <xdr:to>
      <xdr:col>1</xdr:col>
      <xdr:colOff>0</xdr:colOff>
      <xdr:row>0</xdr:row>
      <xdr:rowOff>342900</xdr:rowOff>
    </xdr:to>
    <xdr:pic>
      <xdr:nvPicPr>
        <xdr:cNvPr id="6147"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2.png"/></Relationships>
</file>

<file path=xl/webextensions/webextension1.xml><?xml version="1.0" encoding="utf-8"?>
<we:webextension xmlns:we="http://schemas.microsoft.com/office/webextensions/webextension/2010/11" id="{D40954ED-26BA-4370-83F1-6F3F6DE79E0A}">
  <we:reference id="wa102957665" version="1.0" store="en-US" storeType="OMEX"/>
  <we:alternateReferences/>
  <we:properties>
    <we:property name="opt_cal_sys" value="1"/>
    <we:property name="opt_size" value="1"/>
    <we:property name="opt_theme" value="1"/>
    <we:property name="opt_wn" value="false"/>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vertex42.com/ExcelTemplates/free-timesheet-template.html" TargetMode="External"/><Relationship Id="rId1" Type="http://schemas.openxmlformats.org/officeDocument/2006/relationships/hyperlink" Target="http://www.vertex42.com/ExcelTemplates/free-timesheet-template.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4.xml"/><Relationship Id="rId2" Type="http://schemas.openxmlformats.org/officeDocument/2006/relationships/hyperlink" Target="http://www.vertex42.com/ExcelTemplates/free-timesheet-template.html" TargetMode="External"/><Relationship Id="rId1" Type="http://schemas.openxmlformats.org/officeDocument/2006/relationships/hyperlink" Target="http://www.vertex42.com/ExcelTemplates/free-timesheet-template.html"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6.xml"/><Relationship Id="rId2" Type="http://schemas.openxmlformats.org/officeDocument/2006/relationships/hyperlink" Target="http://www.vertex42.com/ExcelTemplates/free-timesheet-template.html" TargetMode="External"/><Relationship Id="rId1" Type="http://schemas.openxmlformats.org/officeDocument/2006/relationships/hyperlink" Target="http://www.vertex42.com/ExcelTemplates/free-timesheet-template.html" TargetMode="External"/><Relationship Id="rId6" Type="http://schemas.openxmlformats.org/officeDocument/2006/relationships/ctrlProp" Target="../ctrlProps/ctrlProp5.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www.vertex42.com/ExcelTemplates/free-timesheet-template.html" TargetMode="External"/><Relationship Id="rId1" Type="http://schemas.openxmlformats.org/officeDocument/2006/relationships/hyperlink" Target="http://www.vertex42.com/ExcelTemplates/free-timesheet-template.html" TargetMode="External"/><Relationship Id="rId6" Type="http://schemas.openxmlformats.org/officeDocument/2006/relationships/ctrlProp" Target="../ctrlProps/ctrlProp7.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licensing/EULA_privateuse.html"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6"/>
  <sheetViews>
    <sheetView showGridLines="0" tabSelected="1" workbookViewId="0">
      <selection activeCell="A4" sqref="A4:E4"/>
    </sheetView>
  </sheetViews>
  <sheetFormatPr defaultRowHeight="15" x14ac:dyDescent="0.3"/>
  <cols>
    <col min="1" max="1" width="11" style="3" customWidth="1"/>
    <col min="2" max="3" width="9.28515625" style="3" customWidth="1"/>
    <col min="4" max="4" width="2" style="3" customWidth="1"/>
    <col min="5" max="6" width="9.28515625" style="3" customWidth="1"/>
    <col min="7" max="7" width="6.5703125" style="3" customWidth="1"/>
    <col min="8" max="12" width="8.85546875" style="3" customWidth="1"/>
    <col min="13" max="13" width="5" style="3" customWidth="1"/>
    <col min="14" max="14" width="10.28515625" style="3" customWidth="1"/>
    <col min="15" max="16384" width="9.140625" style="3"/>
  </cols>
  <sheetData>
    <row r="1" spans="1:16" s="1" customFormat="1" ht="32.25" customHeight="1" x14ac:dyDescent="0.2">
      <c r="A1" s="69" t="s">
        <v>6</v>
      </c>
      <c r="B1" s="69"/>
      <c r="C1" s="69"/>
      <c r="D1" s="69"/>
      <c r="E1" s="69"/>
      <c r="F1" s="69"/>
      <c r="G1" s="69"/>
      <c r="H1" s="69"/>
      <c r="I1" s="69"/>
      <c r="J1" s="69"/>
      <c r="K1" s="69"/>
      <c r="L1" s="69"/>
    </row>
    <row r="2" spans="1:16" s="1" customFormat="1" ht="15" customHeight="1" x14ac:dyDescent="0.3">
      <c r="A2" s="22" t="s">
        <v>31</v>
      </c>
      <c r="B2" s="2"/>
      <c r="C2" s="2"/>
      <c r="D2" s="2"/>
      <c r="E2" s="2"/>
      <c r="F2" s="2"/>
      <c r="G2" s="2"/>
      <c r="H2" s="2"/>
      <c r="I2" s="2"/>
      <c r="J2" s="2"/>
      <c r="L2" s="52" t="s">
        <v>32</v>
      </c>
      <c r="N2" s="51" t="s">
        <v>41</v>
      </c>
    </row>
    <row r="3" spans="1:16" x14ac:dyDescent="0.3">
      <c r="A3" s="2"/>
      <c r="B3" s="2"/>
      <c r="C3" s="2"/>
      <c r="D3" s="2"/>
      <c r="E3" s="2"/>
      <c r="F3" s="2"/>
      <c r="G3" s="66"/>
      <c r="H3" s="2"/>
      <c r="I3" s="2"/>
      <c r="J3" s="2"/>
      <c r="K3" s="2"/>
    </row>
    <row r="4" spans="1:16" ht="21" x14ac:dyDescent="0.35">
      <c r="A4" s="73" t="s">
        <v>11</v>
      </c>
      <c r="B4" s="73"/>
      <c r="C4" s="73"/>
      <c r="D4" s="73"/>
      <c r="E4" s="73"/>
      <c r="F4" s="4"/>
      <c r="G4" s="4"/>
      <c r="H4" s="4"/>
      <c r="I4" s="4"/>
      <c r="J4" s="4"/>
      <c r="K4" s="4"/>
      <c r="L4" s="4"/>
      <c r="N4" s="46" t="s">
        <v>38</v>
      </c>
    </row>
    <row r="5" spans="1:16" x14ac:dyDescent="0.3">
      <c r="A5" s="79"/>
      <c r="B5" s="79"/>
      <c r="C5" s="79"/>
      <c r="D5" s="79"/>
      <c r="E5" s="4"/>
      <c r="F5" s="70" t="s">
        <v>1</v>
      </c>
      <c r="G5" s="70"/>
      <c r="H5" s="89"/>
      <c r="I5" s="89"/>
      <c r="J5" s="89"/>
      <c r="K5" s="89"/>
      <c r="L5" s="4"/>
      <c r="O5" s="49" t="b">
        <v>0</v>
      </c>
    </row>
    <row r="6" spans="1:16" x14ac:dyDescent="0.3">
      <c r="A6" s="75" t="s">
        <v>12</v>
      </c>
      <c r="B6" s="75"/>
      <c r="C6" s="75"/>
      <c r="D6" s="75"/>
      <c r="E6" s="4"/>
      <c r="F6" s="4"/>
      <c r="G6" s="4"/>
      <c r="H6" s="5"/>
      <c r="I6" s="5"/>
      <c r="J6" s="4"/>
      <c r="K6" s="4"/>
      <c r="L6" s="4"/>
      <c r="N6" s="47" t="s">
        <v>39</v>
      </c>
      <c r="O6" s="50">
        <v>8</v>
      </c>
      <c r="P6" s="48" t="s">
        <v>40</v>
      </c>
    </row>
    <row r="7" spans="1:16" x14ac:dyDescent="0.3">
      <c r="A7" s="75" t="s">
        <v>13</v>
      </c>
      <c r="B7" s="75"/>
      <c r="C7" s="75"/>
      <c r="D7" s="75"/>
      <c r="E7" s="4"/>
      <c r="F7" s="70" t="s">
        <v>2</v>
      </c>
      <c r="G7" s="70"/>
      <c r="H7" s="89"/>
      <c r="I7" s="89"/>
      <c r="J7" s="89"/>
      <c r="K7" s="89"/>
      <c r="L7" s="4"/>
    </row>
    <row r="8" spans="1:16" x14ac:dyDescent="0.3">
      <c r="A8" s="75" t="s">
        <v>14</v>
      </c>
      <c r="B8" s="75"/>
      <c r="C8" s="75"/>
      <c r="D8" s="75"/>
      <c r="E8" s="4"/>
      <c r="F8" s="4"/>
      <c r="G8" s="4"/>
      <c r="H8" s="5"/>
      <c r="I8" s="5"/>
      <c r="J8" s="4"/>
      <c r="K8" s="4"/>
      <c r="L8" s="4"/>
      <c r="O8" s="49" t="b">
        <v>1</v>
      </c>
    </row>
    <row r="9" spans="1:16" x14ac:dyDescent="0.3">
      <c r="A9" s="75" t="s">
        <v>20</v>
      </c>
      <c r="B9" s="75"/>
      <c r="C9" s="75"/>
      <c r="D9" s="75"/>
      <c r="E9" s="4"/>
      <c r="F9" s="70" t="s">
        <v>3</v>
      </c>
      <c r="G9" s="70"/>
      <c r="H9" s="71">
        <v>41092</v>
      </c>
      <c r="I9" s="72"/>
      <c r="J9" s="4"/>
      <c r="K9" s="4"/>
      <c r="L9" s="6" t="s">
        <v>22</v>
      </c>
      <c r="N9" s="47" t="s">
        <v>39</v>
      </c>
      <c r="O9" s="50">
        <v>40</v>
      </c>
      <c r="P9" s="48" t="s">
        <v>40</v>
      </c>
    </row>
    <row r="10" spans="1:16" x14ac:dyDescent="0.3">
      <c r="A10" s="4"/>
      <c r="B10" s="4"/>
      <c r="C10" s="4"/>
      <c r="D10" s="4"/>
      <c r="E10" s="4"/>
      <c r="F10" s="4"/>
      <c r="G10" s="4"/>
      <c r="H10" s="4"/>
      <c r="I10" s="4"/>
      <c r="J10" s="4"/>
      <c r="K10" s="4"/>
      <c r="L10" s="4"/>
    </row>
    <row r="11" spans="1:16" s="11" customFormat="1" ht="27.75" customHeight="1" x14ac:dyDescent="0.3">
      <c r="A11" s="7" t="s">
        <v>7</v>
      </c>
      <c r="B11" s="8" t="s">
        <v>8</v>
      </c>
      <c r="C11" s="8" t="s">
        <v>9</v>
      </c>
      <c r="D11" s="9"/>
      <c r="E11" s="8" t="s">
        <v>8</v>
      </c>
      <c r="F11" s="8" t="s">
        <v>9</v>
      </c>
      <c r="G11" s="7" t="s">
        <v>10</v>
      </c>
      <c r="H11" s="8" t="s">
        <v>16</v>
      </c>
      <c r="I11" s="8" t="s">
        <v>17</v>
      </c>
      <c r="J11" s="8" t="s">
        <v>18</v>
      </c>
      <c r="K11" s="8" t="s">
        <v>33</v>
      </c>
      <c r="L11" s="8" t="s">
        <v>19</v>
      </c>
      <c r="M11" s="10"/>
    </row>
    <row r="12" spans="1:16" hidden="1" x14ac:dyDescent="0.3"/>
    <row r="13" spans="1:16" ht="24" customHeight="1" x14ac:dyDescent="0.3">
      <c r="A13" s="12">
        <f>H9</f>
        <v>41092</v>
      </c>
      <c r="B13" s="25">
        <v>0.29166666666666669</v>
      </c>
      <c r="C13" s="25">
        <v>0.47916666666666669</v>
      </c>
      <c r="D13" s="13"/>
      <c r="E13" s="25">
        <v>0.50347222222222221</v>
      </c>
      <c r="F13" s="25">
        <v>0.68263888888888891</v>
      </c>
      <c r="G13" s="21">
        <f t="shared" ref="G13:G19" si="0">ROUND(IF((OR(B13="",C13="")),0,IF((C13&lt;B13),((C13-B13)*24)+24,(C13-B13)*24))+IF((OR(E13="",F13="")),0,IF((F13&lt;E13),((F13-E13)*24)+24,(F13-E13)*24)),2)</f>
        <v>8.8000000000000007</v>
      </c>
      <c r="H13" s="39">
        <f>G13-I13</f>
        <v>8.8000000000000007</v>
      </c>
      <c r="I13" s="26">
        <f>ROUND(MAX(IF($O$8,MAX(0,SUM(H$12:H12)+G13-$O$9),0),IF($O$5,IF(G13&gt;$O$6,G13-$O$6,0),0)),2)</f>
        <v>0</v>
      </c>
      <c r="J13" s="27"/>
      <c r="K13" s="27"/>
      <c r="L13" s="27"/>
      <c r="M13" s="10"/>
    </row>
    <row r="14" spans="1:16" ht="24" customHeight="1" x14ac:dyDescent="0.3">
      <c r="A14" s="12">
        <f t="shared" ref="A14:A19" si="1">A13+1</f>
        <v>41093</v>
      </c>
      <c r="B14" s="25"/>
      <c r="C14" s="25"/>
      <c r="D14" s="13"/>
      <c r="E14" s="25"/>
      <c r="F14" s="25"/>
      <c r="G14" s="21">
        <f t="shared" si="0"/>
        <v>0</v>
      </c>
      <c r="H14" s="39">
        <f t="shared" ref="H14:H19" si="2">G14-I14</f>
        <v>0</v>
      </c>
      <c r="I14" s="26">
        <f>ROUND(MAX(IF($O$8,MAX(0,SUM(H$12:H13)+G14-$O$9),0),IF($O$5,IF(G14&gt;$O$6,G14-$O$6,0),0)),2)</f>
        <v>0</v>
      </c>
      <c r="J14" s="27"/>
      <c r="K14" s="27"/>
      <c r="L14" s="27"/>
      <c r="M14" s="10"/>
    </row>
    <row r="15" spans="1:16" ht="24" customHeight="1" x14ac:dyDescent="0.3">
      <c r="A15" s="12">
        <f t="shared" si="1"/>
        <v>41094</v>
      </c>
      <c r="B15" s="25"/>
      <c r="C15" s="25"/>
      <c r="D15" s="13"/>
      <c r="E15" s="25"/>
      <c r="F15" s="25"/>
      <c r="G15" s="21">
        <f t="shared" si="0"/>
        <v>0</v>
      </c>
      <c r="H15" s="39">
        <f t="shared" si="2"/>
        <v>0</v>
      </c>
      <c r="I15" s="26">
        <f>ROUND(MAX(IF($O$8,MAX(0,SUM(H$12:H14)+G15-$O$9),0),IF($O$5,IF(G15&gt;$O$6,G15-$O$6,0),0)),2)</f>
        <v>0</v>
      </c>
      <c r="J15" s="27"/>
      <c r="K15" s="27"/>
      <c r="L15" s="27"/>
      <c r="M15" s="10"/>
    </row>
    <row r="16" spans="1:16" ht="24" customHeight="1" x14ac:dyDescent="0.3">
      <c r="A16" s="12">
        <f t="shared" si="1"/>
        <v>41095</v>
      </c>
      <c r="B16" s="25"/>
      <c r="C16" s="25"/>
      <c r="D16" s="13"/>
      <c r="E16" s="25"/>
      <c r="F16" s="25"/>
      <c r="G16" s="21">
        <f t="shared" si="0"/>
        <v>0</v>
      </c>
      <c r="H16" s="39">
        <f t="shared" si="2"/>
        <v>0</v>
      </c>
      <c r="I16" s="26">
        <f>ROUND(MAX(IF($O$8,MAX(0,SUM(H$12:H15)+G16-$O$9),0),IF($O$5,IF(G16&gt;$O$6,G16-$O$6,0),0)),2)</f>
        <v>0</v>
      </c>
      <c r="J16" s="27"/>
      <c r="K16" s="27"/>
      <c r="L16" s="27"/>
      <c r="M16" s="10"/>
    </row>
    <row r="17" spans="1:13" ht="24" customHeight="1" x14ac:dyDescent="0.3">
      <c r="A17" s="12">
        <f t="shared" si="1"/>
        <v>41096</v>
      </c>
      <c r="B17" s="25"/>
      <c r="C17" s="25"/>
      <c r="D17" s="13"/>
      <c r="E17" s="25"/>
      <c r="F17" s="25"/>
      <c r="G17" s="21">
        <f t="shared" si="0"/>
        <v>0</v>
      </c>
      <c r="H17" s="39">
        <f t="shared" si="2"/>
        <v>0</v>
      </c>
      <c r="I17" s="26">
        <f>ROUND(MAX(IF($O$8,MAX(0,SUM(H$12:H16)+G17-$O$9),0),IF($O$5,IF(G17&gt;$O$6,G17-$O$6,0),0)),2)</f>
        <v>0</v>
      </c>
      <c r="J17" s="27"/>
      <c r="K17" s="27"/>
      <c r="L17" s="27"/>
      <c r="M17" s="10"/>
    </row>
    <row r="18" spans="1:13" ht="24" customHeight="1" x14ac:dyDescent="0.3">
      <c r="A18" s="12">
        <f t="shared" si="1"/>
        <v>41097</v>
      </c>
      <c r="B18" s="25"/>
      <c r="C18" s="25"/>
      <c r="D18" s="13"/>
      <c r="E18" s="25"/>
      <c r="F18" s="25"/>
      <c r="G18" s="21">
        <f t="shared" si="0"/>
        <v>0</v>
      </c>
      <c r="H18" s="39">
        <f t="shared" si="2"/>
        <v>0</v>
      </c>
      <c r="I18" s="26">
        <f>ROUND(MAX(IF($O$8,MAX(0,SUM(H$12:H17)+G18-$O$9),0),IF($O$5,IF(G18&gt;$O$6,G18-$O$6,0),0)),2)</f>
        <v>0</v>
      </c>
      <c r="J18" s="27"/>
      <c r="K18" s="27"/>
      <c r="L18" s="27"/>
      <c r="M18" s="10"/>
    </row>
    <row r="19" spans="1:13" ht="24" customHeight="1" x14ac:dyDescent="0.3">
      <c r="A19" s="12">
        <f t="shared" si="1"/>
        <v>41098</v>
      </c>
      <c r="B19" s="25"/>
      <c r="C19" s="25"/>
      <c r="D19" s="13"/>
      <c r="E19" s="25"/>
      <c r="F19" s="25"/>
      <c r="G19" s="21">
        <f t="shared" si="0"/>
        <v>0</v>
      </c>
      <c r="H19" s="39">
        <f t="shared" si="2"/>
        <v>0</v>
      </c>
      <c r="I19" s="26">
        <f>ROUND(MAX(IF($O$8,MAX(0,SUM(H$12:H18)+G19-$O$9),0),IF($O$5,IF(G19&gt;$O$6,G19-$O$6,0),0)),2)</f>
        <v>0</v>
      </c>
      <c r="J19" s="27"/>
      <c r="K19" s="27"/>
      <c r="L19" s="27"/>
      <c r="M19" s="10"/>
    </row>
    <row r="20" spans="1:13" ht="24" customHeight="1" x14ac:dyDescent="0.3">
      <c r="A20" s="14"/>
      <c r="B20" s="14"/>
      <c r="C20" s="14"/>
      <c r="D20" s="14"/>
      <c r="E20" s="14"/>
      <c r="F20" s="76" t="s">
        <v>15</v>
      </c>
      <c r="G20" s="76"/>
      <c r="H20" s="28">
        <f>SUM(H13:H19)</f>
        <v>8.8000000000000007</v>
      </c>
      <c r="I20" s="28">
        <f>SUM(I13:I19)</f>
        <v>0</v>
      </c>
      <c r="J20" s="28">
        <f>SUM(J13:J19)</f>
        <v>0</v>
      </c>
      <c r="K20" s="28">
        <f>SUM(K13:K19)</f>
        <v>0</v>
      </c>
      <c r="L20" s="28">
        <f>SUM(L13:L19)</f>
        <v>0</v>
      </c>
      <c r="M20" s="10"/>
    </row>
    <row r="21" spans="1:13" ht="24" customHeight="1" x14ac:dyDescent="0.3">
      <c r="A21" s="14"/>
      <c r="B21" s="14"/>
      <c r="C21" s="14"/>
      <c r="D21" s="14"/>
      <c r="E21" s="14"/>
      <c r="F21" s="76" t="s">
        <v>23</v>
      </c>
      <c r="G21" s="80"/>
      <c r="H21" s="24">
        <v>15</v>
      </c>
      <c r="I21" s="41">
        <f>1.5*H21</f>
        <v>22.5</v>
      </c>
      <c r="J21" s="24">
        <v>15</v>
      </c>
      <c r="K21" s="24">
        <v>15</v>
      </c>
      <c r="L21" s="24">
        <v>15</v>
      </c>
      <c r="M21" s="10"/>
    </row>
    <row r="22" spans="1:13" ht="24" customHeight="1" x14ac:dyDescent="0.35">
      <c r="A22" s="74"/>
      <c r="B22" s="74"/>
      <c r="C22" s="74"/>
      <c r="D22" s="77"/>
      <c r="E22" s="78"/>
      <c r="F22" s="76" t="s">
        <v>35</v>
      </c>
      <c r="G22" s="76"/>
      <c r="H22" s="30">
        <f>ROUND(H21*H20,2)</f>
        <v>132</v>
      </c>
      <c r="I22" s="30">
        <f>ROUND(I21*I20,2)</f>
        <v>0</v>
      </c>
      <c r="J22" s="30">
        <f>ROUND(J21*J20,2)</f>
        <v>0</v>
      </c>
      <c r="K22" s="30">
        <f>ROUND(K21*K20,2)</f>
        <v>0</v>
      </c>
      <c r="L22" s="30">
        <f>ROUND(L21*L20,2)</f>
        <v>0</v>
      </c>
      <c r="M22" s="10"/>
    </row>
    <row r="23" spans="1:13" x14ac:dyDescent="0.3">
      <c r="A23" s="82" t="s">
        <v>4</v>
      </c>
      <c r="B23" s="82"/>
      <c r="C23" s="82"/>
      <c r="D23" s="82" t="s">
        <v>0</v>
      </c>
      <c r="E23" s="82"/>
      <c r="F23" s="14"/>
      <c r="G23" s="14"/>
      <c r="H23" s="14"/>
      <c r="I23" s="14"/>
      <c r="J23" s="14"/>
      <c r="K23" s="14"/>
      <c r="L23" s="14"/>
    </row>
    <row r="24" spans="1:13" ht="26.25" customHeight="1" x14ac:dyDescent="0.35">
      <c r="A24" s="74"/>
      <c r="B24" s="74"/>
      <c r="C24" s="74"/>
      <c r="D24" s="78"/>
      <c r="E24" s="78"/>
      <c r="F24" s="14"/>
      <c r="G24" s="14"/>
      <c r="H24" s="14"/>
      <c r="I24" s="14"/>
      <c r="J24" s="19" t="s">
        <v>34</v>
      </c>
      <c r="K24" s="81">
        <f>SUM(H22:L22)</f>
        <v>132</v>
      </c>
      <c r="L24" s="81"/>
    </row>
    <row r="25" spans="1:13" x14ac:dyDescent="0.3">
      <c r="A25" s="82" t="s">
        <v>5</v>
      </c>
      <c r="B25" s="82"/>
      <c r="C25" s="82"/>
      <c r="D25" s="82" t="s">
        <v>0</v>
      </c>
      <c r="E25" s="82"/>
      <c r="F25" s="14"/>
      <c r="G25" s="35" t="s">
        <v>37</v>
      </c>
      <c r="H25" s="14"/>
      <c r="I25" s="14"/>
      <c r="J25" s="14"/>
      <c r="K25" s="14"/>
      <c r="L25" s="14"/>
    </row>
    <row r="26" spans="1:13" x14ac:dyDescent="0.3">
      <c r="A26" s="14"/>
      <c r="B26" s="14"/>
      <c r="C26" s="14"/>
      <c r="D26" s="14"/>
      <c r="E26" s="14"/>
      <c r="F26" s="14"/>
      <c r="G26" s="14"/>
      <c r="H26" s="14"/>
      <c r="I26" s="14"/>
      <c r="J26" s="14"/>
      <c r="K26" s="14"/>
      <c r="L26" s="14"/>
    </row>
  </sheetData>
  <mergeCells count="25">
    <mergeCell ref="K24:L24"/>
    <mergeCell ref="A25:C25"/>
    <mergeCell ref="A23:C23"/>
    <mergeCell ref="D23:E23"/>
    <mergeCell ref="D25:E25"/>
    <mergeCell ref="D24:E24"/>
    <mergeCell ref="A24:C24"/>
    <mergeCell ref="A22:C22"/>
    <mergeCell ref="F5:G5"/>
    <mergeCell ref="A6:D6"/>
    <mergeCell ref="A7:D7"/>
    <mergeCell ref="A8:D8"/>
    <mergeCell ref="F22:G22"/>
    <mergeCell ref="D22:E22"/>
    <mergeCell ref="A9:D9"/>
    <mergeCell ref="F20:G20"/>
    <mergeCell ref="A5:D5"/>
    <mergeCell ref="F21:G21"/>
    <mergeCell ref="A1:L1"/>
    <mergeCell ref="F9:G9"/>
    <mergeCell ref="F7:G7"/>
    <mergeCell ref="H9:I9"/>
    <mergeCell ref="A4:E4"/>
    <mergeCell ref="H5:K5"/>
    <mergeCell ref="H7:K7"/>
  </mergeCells>
  <phoneticPr fontId="0" type="noConversion"/>
  <dataValidations disablePrompts="1" count="1">
    <dataValidation type="time" allowBlank="1" showInputMessage="1" showErrorMessage="1" errorTitle="Incorrect Time Format" error="Please use the following format for entering the time: 12:00 AM" sqref="B13:C19 E13:F19">
      <formula1>0</formula1>
      <formula2>0.999988425925926</formula2>
    </dataValidation>
  </dataValidations>
  <hyperlinks>
    <hyperlink ref="A2" r:id="rId1"/>
    <hyperlink ref="N2" r:id="rId2"/>
  </hyperlinks>
  <printOptions horizontalCentered="1"/>
  <pageMargins left="0.5" right="0.5" top="0.5" bottom="1" header="0.5" footer="0.5"/>
  <pageSetup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nchor moveWithCells="1">
                  <from>
                    <xdr:col>13</xdr:col>
                    <xdr:colOff>28575</xdr:colOff>
                    <xdr:row>3</xdr:row>
                    <xdr:rowOff>238125</xdr:rowOff>
                  </from>
                  <to>
                    <xdr:col>13</xdr:col>
                    <xdr:colOff>600075</xdr:colOff>
                    <xdr:row>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28575</xdr:colOff>
                    <xdr:row>6</xdr:row>
                    <xdr:rowOff>161925</xdr:rowOff>
                  </from>
                  <to>
                    <xdr:col>13</xdr:col>
                    <xdr:colOff>600075</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35"/>
  <sheetViews>
    <sheetView showGridLines="0" workbookViewId="0">
      <selection sqref="A1:L1"/>
    </sheetView>
  </sheetViews>
  <sheetFormatPr defaultRowHeight="15" x14ac:dyDescent="0.3"/>
  <cols>
    <col min="1" max="1" width="11" style="3" customWidth="1"/>
    <col min="2" max="3" width="9.28515625" style="3" customWidth="1"/>
    <col min="4" max="4" width="2" style="3" customWidth="1"/>
    <col min="5" max="6" width="9.28515625" style="3" customWidth="1"/>
    <col min="7" max="7" width="6.5703125" style="3" customWidth="1"/>
    <col min="8" max="12" width="8.85546875" style="3" customWidth="1"/>
    <col min="13" max="13" width="5" style="3" customWidth="1"/>
    <col min="14" max="14" width="10.28515625" style="3" customWidth="1"/>
    <col min="15" max="16384" width="9.140625" style="3"/>
  </cols>
  <sheetData>
    <row r="1" spans="1:16" s="1" customFormat="1" ht="32.25" customHeight="1" x14ac:dyDescent="0.2">
      <c r="A1" s="69" t="s">
        <v>21</v>
      </c>
      <c r="B1" s="69"/>
      <c r="C1" s="69"/>
      <c r="D1" s="69"/>
      <c r="E1" s="69"/>
      <c r="F1" s="69"/>
      <c r="G1" s="69"/>
      <c r="H1" s="69"/>
      <c r="I1" s="69"/>
      <c r="J1" s="69"/>
      <c r="K1" s="69"/>
      <c r="L1" s="69"/>
    </row>
    <row r="2" spans="1:16" s="1" customFormat="1" ht="15" customHeight="1" x14ac:dyDescent="0.3">
      <c r="A2" s="22" t="s">
        <v>31</v>
      </c>
      <c r="B2" s="2"/>
      <c r="C2" s="2"/>
      <c r="D2" s="2"/>
      <c r="E2" s="2"/>
      <c r="F2" s="2"/>
      <c r="G2" s="2"/>
      <c r="H2" s="2"/>
      <c r="I2" s="2"/>
      <c r="J2" s="2"/>
      <c r="L2" s="52" t="s">
        <v>32</v>
      </c>
      <c r="N2" s="51" t="s">
        <v>41</v>
      </c>
    </row>
    <row r="3" spans="1:16" x14ac:dyDescent="0.3">
      <c r="A3" s="2"/>
      <c r="B3" s="2"/>
      <c r="C3" s="2"/>
      <c r="D3" s="2"/>
      <c r="E3" s="2"/>
      <c r="F3" s="2"/>
      <c r="G3" s="2"/>
      <c r="H3" s="2"/>
      <c r="I3" s="2"/>
      <c r="J3" s="2"/>
      <c r="K3" s="2"/>
    </row>
    <row r="4" spans="1:16" ht="21" x14ac:dyDescent="0.35">
      <c r="A4" s="73" t="s">
        <v>11</v>
      </c>
      <c r="B4" s="73"/>
      <c r="C4" s="73"/>
      <c r="D4" s="73"/>
      <c r="E4" s="73"/>
      <c r="F4" s="2"/>
      <c r="G4" s="2"/>
      <c r="H4" s="2"/>
      <c r="I4" s="2"/>
      <c r="J4" s="2"/>
      <c r="K4" s="2"/>
      <c r="L4" s="2"/>
      <c r="N4" s="46" t="s">
        <v>38</v>
      </c>
    </row>
    <row r="5" spans="1:16" x14ac:dyDescent="0.3">
      <c r="A5" s="79"/>
      <c r="B5" s="79"/>
      <c r="C5" s="79"/>
      <c r="D5" s="79"/>
      <c r="E5" s="2"/>
      <c r="F5" s="85" t="s">
        <v>1</v>
      </c>
      <c r="G5" s="85"/>
      <c r="H5" s="86"/>
      <c r="I5" s="86"/>
      <c r="J5" s="86"/>
      <c r="K5" s="86"/>
      <c r="L5" s="86"/>
      <c r="O5" s="49" t="b">
        <v>0</v>
      </c>
    </row>
    <row r="6" spans="1:16" x14ac:dyDescent="0.3">
      <c r="A6" s="79" t="s">
        <v>12</v>
      </c>
      <c r="B6" s="79"/>
      <c r="C6" s="79"/>
      <c r="D6" s="79"/>
      <c r="E6" s="2"/>
      <c r="F6" s="2"/>
      <c r="G6" s="2"/>
      <c r="H6" s="15"/>
      <c r="I6" s="15"/>
      <c r="J6" s="2"/>
      <c r="K6" s="2"/>
      <c r="L6" s="2"/>
      <c r="N6" s="47" t="s">
        <v>39</v>
      </c>
      <c r="O6" s="50">
        <v>8</v>
      </c>
      <c r="P6" s="48" t="s">
        <v>40</v>
      </c>
    </row>
    <row r="7" spans="1:16" x14ac:dyDescent="0.3">
      <c r="A7" s="79" t="s">
        <v>13</v>
      </c>
      <c r="B7" s="79"/>
      <c r="C7" s="79"/>
      <c r="D7" s="79"/>
      <c r="E7" s="2"/>
      <c r="F7" s="85" t="s">
        <v>2</v>
      </c>
      <c r="G7" s="85"/>
      <c r="H7" s="86"/>
      <c r="I7" s="86"/>
      <c r="J7" s="86"/>
      <c r="K7" s="86"/>
      <c r="L7" s="86"/>
    </row>
    <row r="8" spans="1:16" x14ac:dyDescent="0.3">
      <c r="A8" s="79" t="s">
        <v>14</v>
      </c>
      <c r="B8" s="79"/>
      <c r="C8" s="79"/>
      <c r="D8" s="79"/>
      <c r="E8" s="2"/>
      <c r="F8" s="2"/>
      <c r="G8" s="2"/>
      <c r="H8" s="15"/>
      <c r="I8" s="15"/>
      <c r="J8" s="2"/>
      <c r="K8" s="2"/>
      <c r="L8" s="2"/>
      <c r="O8" s="49" t="b">
        <v>1</v>
      </c>
    </row>
    <row r="9" spans="1:16" x14ac:dyDescent="0.3">
      <c r="A9" s="79" t="s">
        <v>20</v>
      </c>
      <c r="B9" s="79"/>
      <c r="C9" s="79"/>
      <c r="D9" s="79"/>
      <c r="E9" s="2"/>
      <c r="F9" s="85" t="s">
        <v>3</v>
      </c>
      <c r="G9" s="85"/>
      <c r="H9" s="71">
        <v>40518</v>
      </c>
      <c r="I9" s="72"/>
      <c r="J9" s="2"/>
      <c r="K9" s="2"/>
      <c r="L9" s="6" t="s">
        <v>22</v>
      </c>
      <c r="N9" s="47" t="s">
        <v>39</v>
      </c>
      <c r="O9" s="50">
        <v>40</v>
      </c>
      <c r="P9" s="48" t="s">
        <v>40</v>
      </c>
    </row>
    <row r="10" spans="1:16" x14ac:dyDescent="0.3">
      <c r="A10" s="2"/>
      <c r="B10" s="2"/>
      <c r="C10" s="2"/>
      <c r="D10" s="2"/>
      <c r="E10" s="2"/>
      <c r="F10" s="2"/>
      <c r="G10" s="2"/>
      <c r="H10" s="2"/>
      <c r="I10" s="2"/>
      <c r="J10" s="2"/>
      <c r="K10" s="2"/>
      <c r="L10" s="2"/>
    </row>
    <row r="11" spans="1:16" s="11" customFormat="1" ht="27.75" customHeight="1" x14ac:dyDescent="0.3">
      <c r="A11" s="7" t="s">
        <v>7</v>
      </c>
      <c r="B11" s="8" t="s">
        <v>8</v>
      </c>
      <c r="C11" s="8" t="s">
        <v>9</v>
      </c>
      <c r="D11" s="9"/>
      <c r="E11" s="8" t="s">
        <v>8</v>
      </c>
      <c r="F11" s="8" t="s">
        <v>9</v>
      </c>
      <c r="G11" s="7" t="s">
        <v>10</v>
      </c>
      <c r="H11" s="8" t="s">
        <v>16</v>
      </c>
      <c r="I11" s="8" t="s">
        <v>17</v>
      </c>
      <c r="J11" s="8" t="s">
        <v>18</v>
      </c>
      <c r="K11" s="8" t="s">
        <v>33</v>
      </c>
      <c r="L11" s="8" t="s">
        <v>19</v>
      </c>
      <c r="M11" s="10"/>
    </row>
    <row r="12" spans="1:16" hidden="1" x14ac:dyDescent="0.3"/>
    <row r="13" spans="1:16" ht="24" customHeight="1" x14ac:dyDescent="0.3">
      <c r="A13" s="12">
        <f>H9</f>
        <v>40518</v>
      </c>
      <c r="B13" s="36">
        <v>0.37847222222222227</v>
      </c>
      <c r="C13" s="36">
        <v>0.48958333333333331</v>
      </c>
      <c r="D13" s="16"/>
      <c r="E13" s="36">
        <v>0.5</v>
      </c>
      <c r="F13" s="36">
        <v>0.75</v>
      </c>
      <c r="G13" s="21">
        <f t="shared" ref="G13:G19" si="0">ROUND(IF((OR(B13="",C13="")),0,IF((C13&lt;B13),((C13-B13)*24)+24,(C13-B13)*24))+IF((OR(E13="",F13="")),0,IF((F13&lt;E13),((F13-E13)*24)+24,(F13-E13)*24)),2)</f>
        <v>8.67</v>
      </c>
      <c r="H13" s="43">
        <f t="shared" ref="H13:H19" si="1">G13-I13</f>
        <v>8.67</v>
      </c>
      <c r="I13" s="26">
        <f>ROUND(MAX(IF($O$8,MAX(0,SUM(H$12:H12)+G13-$O$9),0),IF($O$5,IF(G13&gt;$O$6,G13-$O$6,0),0)),2)</f>
        <v>0</v>
      </c>
      <c r="J13" s="44"/>
      <c r="K13" s="44"/>
      <c r="L13" s="44"/>
      <c r="M13" s="10"/>
    </row>
    <row r="14" spans="1:16" ht="24" customHeight="1" x14ac:dyDescent="0.3">
      <c r="A14" s="12">
        <f t="shared" ref="A14:A19" si="2">A13+1</f>
        <v>40519</v>
      </c>
      <c r="B14" s="36">
        <v>0.375</v>
      </c>
      <c r="C14" s="36">
        <v>0.66666666666666663</v>
      </c>
      <c r="D14" s="16"/>
      <c r="E14" s="36"/>
      <c r="F14" s="36"/>
      <c r="G14" s="21">
        <f t="shared" si="0"/>
        <v>7</v>
      </c>
      <c r="H14" s="43">
        <f t="shared" si="1"/>
        <v>7</v>
      </c>
      <c r="I14" s="26">
        <f>ROUND(MAX(IF($O$8,MAX(0,SUM(H$12:H13)+G14-$O$9),0),IF($O$5,IF(G14&gt;$O$6,G14-$O$6,0),0)),2)</f>
        <v>0</v>
      </c>
      <c r="J14" s="44"/>
      <c r="K14" s="44"/>
      <c r="L14" s="44"/>
      <c r="M14" s="10"/>
    </row>
    <row r="15" spans="1:16" ht="24" customHeight="1" x14ac:dyDescent="0.3">
      <c r="A15" s="12">
        <f t="shared" si="2"/>
        <v>40520</v>
      </c>
      <c r="B15" s="36"/>
      <c r="C15" s="36"/>
      <c r="D15" s="16"/>
      <c r="E15" s="36"/>
      <c r="F15" s="36"/>
      <c r="G15" s="21">
        <f t="shared" si="0"/>
        <v>0</v>
      </c>
      <c r="H15" s="43">
        <f t="shared" si="1"/>
        <v>0</v>
      </c>
      <c r="I15" s="26">
        <f>ROUND(MAX(IF($O$8,MAX(0,SUM(H$12:H14)+G15-$O$9),0),IF($O$5,IF(G15&gt;$O$6,G15-$O$6,0),0)),2)</f>
        <v>0</v>
      </c>
      <c r="J15" s="44"/>
      <c r="K15" s="44"/>
      <c r="L15" s="44"/>
      <c r="M15" s="10"/>
    </row>
    <row r="16" spans="1:16" ht="24" customHeight="1" x14ac:dyDescent="0.3">
      <c r="A16" s="12">
        <f t="shared" si="2"/>
        <v>40521</v>
      </c>
      <c r="B16" s="36"/>
      <c r="C16" s="36"/>
      <c r="D16" s="16"/>
      <c r="E16" s="36"/>
      <c r="F16" s="36"/>
      <c r="G16" s="21">
        <f t="shared" si="0"/>
        <v>0</v>
      </c>
      <c r="H16" s="43">
        <f t="shared" si="1"/>
        <v>0</v>
      </c>
      <c r="I16" s="26">
        <f>ROUND(MAX(IF($O$8,MAX(0,SUM(H$12:H15)+G16-$O$9),0),IF($O$5,IF(G16&gt;$O$6,G16-$O$6,0),0)),2)</f>
        <v>0</v>
      </c>
      <c r="J16" s="44"/>
      <c r="K16" s="44"/>
      <c r="L16" s="44"/>
      <c r="M16" s="10"/>
    </row>
    <row r="17" spans="1:13" ht="24" customHeight="1" x14ac:dyDescent="0.3">
      <c r="A17" s="12">
        <f t="shared" si="2"/>
        <v>40522</v>
      </c>
      <c r="B17" s="36"/>
      <c r="C17" s="36"/>
      <c r="D17" s="16"/>
      <c r="E17" s="36"/>
      <c r="F17" s="36"/>
      <c r="G17" s="21">
        <f t="shared" si="0"/>
        <v>0</v>
      </c>
      <c r="H17" s="43">
        <f t="shared" si="1"/>
        <v>0</v>
      </c>
      <c r="I17" s="26">
        <f>ROUND(MAX(IF($O$8,MAX(0,SUM(H$12:H16)+G17-$O$9),0),IF($O$5,IF(G17&gt;$O$6,G17-$O$6,0),0)),2)</f>
        <v>0</v>
      </c>
      <c r="J17" s="44"/>
      <c r="K17" s="44"/>
      <c r="L17" s="44"/>
      <c r="M17" s="10"/>
    </row>
    <row r="18" spans="1:13" ht="24" customHeight="1" x14ac:dyDescent="0.3">
      <c r="A18" s="12">
        <f t="shared" si="2"/>
        <v>40523</v>
      </c>
      <c r="B18" s="36"/>
      <c r="C18" s="36"/>
      <c r="D18" s="16"/>
      <c r="E18" s="36"/>
      <c r="F18" s="36"/>
      <c r="G18" s="21">
        <f t="shared" si="0"/>
        <v>0</v>
      </c>
      <c r="H18" s="43">
        <f t="shared" si="1"/>
        <v>0</v>
      </c>
      <c r="I18" s="26">
        <f>ROUND(MAX(IF($O$8,MAX(0,SUM(H$12:H17)+G18-$O$9),0),IF($O$5,IF(G18&gt;$O$6,G18-$O$6,0),0)),2)</f>
        <v>0</v>
      </c>
      <c r="J18" s="44"/>
      <c r="K18" s="44"/>
      <c r="L18" s="44"/>
      <c r="M18" s="10"/>
    </row>
    <row r="19" spans="1:13" ht="24" customHeight="1" x14ac:dyDescent="0.3">
      <c r="A19" s="12">
        <f t="shared" si="2"/>
        <v>40524</v>
      </c>
      <c r="B19" s="36"/>
      <c r="C19" s="36"/>
      <c r="D19" s="16"/>
      <c r="E19" s="36"/>
      <c r="F19" s="36"/>
      <c r="G19" s="21">
        <f t="shared" si="0"/>
        <v>0</v>
      </c>
      <c r="H19" s="43">
        <f t="shared" si="1"/>
        <v>0</v>
      </c>
      <c r="I19" s="26">
        <f>ROUND(MAX(IF($O$8,MAX(0,SUM(H$12:H18)+G19-$O$9),0),IF($O$5,IF(G19&gt;$O$6,G19-$O$6,0),0)),2)</f>
        <v>0</v>
      </c>
      <c r="J19" s="44"/>
      <c r="K19" s="44"/>
      <c r="L19" s="44"/>
      <c r="M19" s="10"/>
    </row>
    <row r="20" spans="1:13" ht="24" customHeight="1" x14ac:dyDescent="0.3">
      <c r="A20" s="2"/>
      <c r="B20" s="2"/>
      <c r="C20" s="2"/>
      <c r="D20" s="2"/>
      <c r="E20" s="2"/>
      <c r="F20" s="76" t="s">
        <v>15</v>
      </c>
      <c r="G20" s="76"/>
      <c r="H20" s="45">
        <f>SUM(H13:H19)</f>
        <v>15.67</v>
      </c>
      <c r="I20" s="45">
        <f>SUM(I13:I19)</f>
        <v>0</v>
      </c>
      <c r="J20" s="45">
        <f>SUM(J13:J19)</f>
        <v>0</v>
      </c>
      <c r="K20" s="45">
        <f>SUM(K13:K19)</f>
        <v>0</v>
      </c>
      <c r="L20" s="45">
        <f>SUM(L13:L19)</f>
        <v>0</v>
      </c>
      <c r="M20" s="10"/>
    </row>
    <row r="21" spans="1:13" hidden="1" x14ac:dyDescent="0.3"/>
    <row r="22" spans="1:13" ht="24" customHeight="1" x14ac:dyDescent="0.3">
      <c r="A22" s="12">
        <f>A19+1</f>
        <v>40525</v>
      </c>
      <c r="B22" s="36"/>
      <c r="C22" s="36"/>
      <c r="D22" s="16"/>
      <c r="E22" s="36"/>
      <c r="F22" s="36"/>
      <c r="G22" s="21">
        <f t="shared" ref="G22:G28" si="3">ROUND(IF((OR(B22="",C22="")),0,IF((C22&lt;B22),((C22-B22)*24)+24,(C22-B22)*24))+IF((OR(E22="",F22="")),0,IF((F22&lt;E22),((F22-E22)*24)+24,(F22-E22)*24)),2)</f>
        <v>0</v>
      </c>
      <c r="H22" s="43">
        <f t="shared" ref="H22:H28" si="4">G22-I22</f>
        <v>0</v>
      </c>
      <c r="I22" s="26">
        <f>ROUND(MAX(IF($O$8,MAX(0,SUM(H$21:H21)+G22-$O$9),0),IF($O$5,IF(G22&gt;$O$6,G22-$O$6,0),0)),2)</f>
        <v>0</v>
      </c>
      <c r="J22" s="44"/>
      <c r="K22" s="44"/>
      <c r="L22" s="44"/>
      <c r="M22" s="10"/>
    </row>
    <row r="23" spans="1:13" ht="24" customHeight="1" x14ac:dyDescent="0.3">
      <c r="A23" s="12">
        <f t="shared" ref="A23:A28" si="5">A22+1</f>
        <v>40526</v>
      </c>
      <c r="B23" s="36"/>
      <c r="C23" s="36"/>
      <c r="D23" s="16"/>
      <c r="E23" s="36"/>
      <c r="F23" s="36"/>
      <c r="G23" s="21">
        <f t="shared" si="3"/>
        <v>0</v>
      </c>
      <c r="H23" s="43">
        <f t="shared" si="4"/>
        <v>0</v>
      </c>
      <c r="I23" s="26">
        <f>ROUND(MAX(IF($O$8,MAX(0,SUM(H$21:H22)+G23-$O$9),0),IF($O$5,IF(G23&gt;$O$6,G23-$O$6,0),0)),2)</f>
        <v>0</v>
      </c>
      <c r="J23" s="44"/>
      <c r="K23" s="44"/>
      <c r="L23" s="44"/>
      <c r="M23" s="10"/>
    </row>
    <row r="24" spans="1:13" ht="24" customHeight="1" x14ac:dyDescent="0.3">
      <c r="A24" s="12">
        <f t="shared" si="5"/>
        <v>40527</v>
      </c>
      <c r="B24" s="36"/>
      <c r="C24" s="36"/>
      <c r="D24" s="16"/>
      <c r="E24" s="36"/>
      <c r="F24" s="36"/>
      <c r="G24" s="21">
        <f t="shared" si="3"/>
        <v>0</v>
      </c>
      <c r="H24" s="43">
        <f t="shared" si="4"/>
        <v>0</v>
      </c>
      <c r="I24" s="26">
        <f>ROUND(MAX(IF($O$8,MAX(0,SUM(H$21:H23)+G24-$O$9),0),IF($O$5,IF(G24&gt;$O$6,G24-$O$6,0),0)),2)</f>
        <v>0</v>
      </c>
      <c r="J24" s="44"/>
      <c r="K24" s="44"/>
      <c r="L24" s="44"/>
      <c r="M24" s="10"/>
    </row>
    <row r="25" spans="1:13" ht="24" customHeight="1" x14ac:dyDescent="0.3">
      <c r="A25" s="12">
        <f t="shared" si="5"/>
        <v>40528</v>
      </c>
      <c r="B25" s="36"/>
      <c r="C25" s="36"/>
      <c r="D25" s="16"/>
      <c r="E25" s="36"/>
      <c r="F25" s="36"/>
      <c r="G25" s="21">
        <f t="shared" si="3"/>
        <v>0</v>
      </c>
      <c r="H25" s="43">
        <f t="shared" si="4"/>
        <v>0</v>
      </c>
      <c r="I25" s="26">
        <f>ROUND(MAX(IF($O$8,MAX(0,SUM(H$21:H24)+G25-$O$9),0),IF($O$5,IF(G25&gt;$O$6,G25-$O$6,0),0)),2)</f>
        <v>0</v>
      </c>
      <c r="J25" s="44"/>
      <c r="K25" s="44"/>
      <c r="L25" s="44"/>
      <c r="M25" s="10"/>
    </row>
    <row r="26" spans="1:13" ht="24" customHeight="1" x14ac:dyDescent="0.3">
      <c r="A26" s="12">
        <f t="shared" si="5"/>
        <v>40529</v>
      </c>
      <c r="B26" s="36"/>
      <c r="C26" s="36"/>
      <c r="D26" s="16"/>
      <c r="E26" s="36"/>
      <c r="F26" s="36"/>
      <c r="G26" s="21">
        <f t="shared" si="3"/>
        <v>0</v>
      </c>
      <c r="H26" s="43">
        <f t="shared" si="4"/>
        <v>0</v>
      </c>
      <c r="I26" s="26">
        <f>ROUND(MAX(IF($O$8,MAX(0,SUM(H$21:H25)+G26-$O$9),0),IF($O$5,IF(G26&gt;$O$6,G26-$O$6,0),0)),2)</f>
        <v>0</v>
      </c>
      <c r="J26" s="44"/>
      <c r="K26" s="44"/>
      <c r="L26" s="44"/>
      <c r="M26" s="10"/>
    </row>
    <row r="27" spans="1:13" ht="24" customHeight="1" x14ac:dyDescent="0.3">
      <c r="A27" s="12">
        <f t="shared" si="5"/>
        <v>40530</v>
      </c>
      <c r="B27" s="36"/>
      <c r="C27" s="36"/>
      <c r="D27" s="16"/>
      <c r="E27" s="36"/>
      <c r="F27" s="36"/>
      <c r="G27" s="21">
        <f t="shared" si="3"/>
        <v>0</v>
      </c>
      <c r="H27" s="43">
        <f t="shared" si="4"/>
        <v>0</v>
      </c>
      <c r="I27" s="26">
        <f>ROUND(MAX(IF($O$8,MAX(0,SUM(H$21:H26)+G27-$O$9),0),IF($O$5,IF(G27&gt;$O$6,G27-$O$6,0),0)),2)</f>
        <v>0</v>
      </c>
      <c r="J27" s="44"/>
      <c r="K27" s="44"/>
      <c r="L27" s="44"/>
      <c r="M27" s="10"/>
    </row>
    <row r="28" spans="1:13" ht="24" customHeight="1" x14ac:dyDescent="0.3">
      <c r="A28" s="12">
        <f t="shared" si="5"/>
        <v>40531</v>
      </c>
      <c r="B28" s="36"/>
      <c r="C28" s="36"/>
      <c r="D28" s="16"/>
      <c r="E28" s="36"/>
      <c r="F28" s="36"/>
      <c r="G28" s="21">
        <f t="shared" si="3"/>
        <v>0</v>
      </c>
      <c r="H28" s="43">
        <f t="shared" si="4"/>
        <v>0</v>
      </c>
      <c r="I28" s="26">
        <f>ROUND(MAX(IF($O$8,MAX(0,SUM(H$21:H27)+G28-$O$9),0),IF($O$5,IF(G28&gt;$O$6,G28-$O$6,0),0)),2)</f>
        <v>0</v>
      </c>
      <c r="J28" s="44"/>
      <c r="K28" s="44"/>
      <c r="L28" s="44"/>
      <c r="M28" s="10"/>
    </row>
    <row r="29" spans="1:13" ht="24" customHeight="1" x14ac:dyDescent="0.3">
      <c r="A29" s="2"/>
      <c r="B29" s="2"/>
      <c r="C29" s="2"/>
      <c r="D29" s="2"/>
      <c r="E29" s="2"/>
      <c r="F29" s="76" t="s">
        <v>15</v>
      </c>
      <c r="G29" s="76"/>
      <c r="H29" s="45">
        <f>SUM(H22:H28)</f>
        <v>0</v>
      </c>
      <c r="I29" s="45">
        <f>SUM(I22:I28)</f>
        <v>0</v>
      </c>
      <c r="J29" s="45">
        <f>SUM(J22:J28)</f>
        <v>0</v>
      </c>
      <c r="K29" s="45">
        <f>SUM(K22:K28)</f>
        <v>0</v>
      </c>
      <c r="L29" s="45">
        <f>SUM(L22:L28)</f>
        <v>0</v>
      </c>
      <c r="M29" s="10"/>
    </row>
    <row r="30" spans="1:13" ht="24" customHeight="1" x14ac:dyDescent="0.3">
      <c r="A30" s="2"/>
      <c r="B30" s="2"/>
      <c r="C30" s="2"/>
      <c r="D30" s="2"/>
      <c r="E30" s="2"/>
      <c r="F30" s="76" t="s">
        <v>23</v>
      </c>
      <c r="G30" s="80"/>
      <c r="H30" s="29">
        <v>15</v>
      </c>
      <c r="I30" s="42">
        <f>1.5*H30</f>
        <v>22.5</v>
      </c>
      <c r="J30" s="29">
        <v>15</v>
      </c>
      <c r="K30" s="29">
        <v>15</v>
      </c>
      <c r="L30" s="29">
        <v>15</v>
      </c>
      <c r="M30" s="10"/>
    </row>
    <row r="31" spans="1:13" ht="24" customHeight="1" x14ac:dyDescent="0.35">
      <c r="A31" s="84"/>
      <c r="B31" s="84"/>
      <c r="C31" s="84"/>
      <c r="D31" s="77"/>
      <c r="E31" s="78"/>
      <c r="F31" s="76" t="s">
        <v>35</v>
      </c>
      <c r="G31" s="76"/>
      <c r="H31" s="30">
        <f>ROUND(H30*(H20+H29),2)</f>
        <v>235.05</v>
      </c>
      <c r="I31" s="30">
        <f>ROUND(I30*(I20+I29),2)</f>
        <v>0</v>
      </c>
      <c r="J31" s="30">
        <f>ROUND(J30*(J20+J29),2)</f>
        <v>0</v>
      </c>
      <c r="K31" s="30">
        <f>ROUND(K30*(K20+K29),2)</f>
        <v>0</v>
      </c>
      <c r="L31" s="30">
        <f>ROUND(L30*(L20+L29),2)</f>
        <v>0</v>
      </c>
      <c r="M31" s="10"/>
    </row>
    <row r="32" spans="1:13" x14ac:dyDescent="0.3">
      <c r="A32" s="83" t="s">
        <v>4</v>
      </c>
      <c r="B32" s="83"/>
      <c r="C32" s="83"/>
      <c r="D32" s="83" t="s">
        <v>0</v>
      </c>
      <c r="E32" s="83"/>
      <c r="F32" s="2"/>
      <c r="G32" s="2"/>
      <c r="H32" s="2"/>
      <c r="I32" s="2"/>
      <c r="J32" s="2"/>
      <c r="K32" s="2"/>
      <c r="L32" s="2"/>
    </row>
    <row r="33" spans="1:12" ht="26.25" customHeight="1" x14ac:dyDescent="0.35">
      <c r="A33" s="84"/>
      <c r="B33" s="84"/>
      <c r="C33" s="84"/>
      <c r="D33" s="78"/>
      <c r="E33" s="78"/>
      <c r="F33" s="2"/>
      <c r="G33" s="2"/>
      <c r="H33" s="2"/>
      <c r="I33" s="2"/>
      <c r="J33" s="19" t="s">
        <v>34</v>
      </c>
      <c r="K33" s="81">
        <f>SUM(H31:L31)</f>
        <v>235.05</v>
      </c>
      <c r="L33" s="81"/>
    </row>
    <row r="34" spans="1:12" x14ac:dyDescent="0.3">
      <c r="A34" s="83" t="s">
        <v>5</v>
      </c>
      <c r="B34" s="83"/>
      <c r="C34" s="83"/>
      <c r="D34" s="83" t="s">
        <v>0</v>
      </c>
      <c r="E34" s="83"/>
      <c r="F34" s="2"/>
      <c r="G34" s="35" t="s">
        <v>37</v>
      </c>
      <c r="H34" s="2"/>
      <c r="I34" s="2"/>
      <c r="J34" s="2"/>
      <c r="K34" s="2"/>
      <c r="L34" s="2"/>
    </row>
    <row r="35" spans="1:12" x14ac:dyDescent="0.3">
      <c r="A35" s="2"/>
      <c r="B35" s="2"/>
      <c r="C35" s="2"/>
      <c r="D35" s="2"/>
      <c r="E35" s="2"/>
      <c r="F35" s="2"/>
      <c r="G35" s="2"/>
      <c r="H35" s="2"/>
      <c r="I35" s="2"/>
      <c r="J35" s="2"/>
      <c r="K35" s="2"/>
      <c r="L35" s="2"/>
    </row>
  </sheetData>
  <mergeCells count="26">
    <mergeCell ref="A1:L1"/>
    <mergeCell ref="H5:L5"/>
    <mergeCell ref="F29:G29"/>
    <mergeCell ref="F9:G9"/>
    <mergeCell ref="F7:G7"/>
    <mergeCell ref="H7:L7"/>
    <mergeCell ref="H9:I9"/>
    <mergeCell ref="F31:G31"/>
    <mergeCell ref="D31:E31"/>
    <mergeCell ref="A9:D9"/>
    <mergeCell ref="F20:G20"/>
    <mergeCell ref="A4:E4"/>
    <mergeCell ref="A5:D5"/>
    <mergeCell ref="F30:G30"/>
    <mergeCell ref="A31:C31"/>
    <mergeCell ref="F5:G5"/>
    <mergeCell ref="A6:D6"/>
    <mergeCell ref="A7:D7"/>
    <mergeCell ref="A8:D8"/>
    <mergeCell ref="K33:L33"/>
    <mergeCell ref="A34:C34"/>
    <mergeCell ref="A32:C32"/>
    <mergeCell ref="D32:E32"/>
    <mergeCell ref="D34:E34"/>
    <mergeCell ref="D33:E33"/>
    <mergeCell ref="A33:C33"/>
  </mergeCells>
  <phoneticPr fontId="0" type="noConversion"/>
  <dataValidations count="1">
    <dataValidation type="time" allowBlank="1" showInputMessage="1" showErrorMessage="1" errorTitle="Incorrect Time Format" error="Please use the following format for entering the time: 12:00 AM" sqref="B13:C19 E13:F19 E22:F28 B22:C28">
      <formula1>0</formula1>
      <formula2>0.999988425925926</formula2>
    </dataValidation>
  </dataValidations>
  <hyperlinks>
    <hyperlink ref="A2" r:id="rId1"/>
    <hyperlink ref="N2" r:id="rId2"/>
  </hyperlinks>
  <printOptions horizontalCentered="1"/>
  <pageMargins left="0.5" right="0.5" top="0.5" bottom="1" header="0.5" footer="0.5"/>
  <pageSetup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100" r:id="rId6" name="Check Box 4">
              <controlPr defaultSize="0" autoFill="0" autoLine="0" autoPict="0">
                <anchor moveWithCells="1">
                  <from>
                    <xdr:col>13</xdr:col>
                    <xdr:colOff>28575</xdr:colOff>
                    <xdr:row>3</xdr:row>
                    <xdr:rowOff>238125</xdr:rowOff>
                  </from>
                  <to>
                    <xdr:col>13</xdr:col>
                    <xdr:colOff>600075</xdr:colOff>
                    <xdr:row>5</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13</xdr:col>
                    <xdr:colOff>28575</xdr:colOff>
                    <xdr:row>6</xdr:row>
                    <xdr:rowOff>161925</xdr:rowOff>
                  </from>
                  <to>
                    <xdr:col>13</xdr:col>
                    <xdr:colOff>600075</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7"/>
    <pageSetUpPr fitToPage="1"/>
  </sheetPr>
  <dimension ref="A1:P27"/>
  <sheetViews>
    <sheetView showGridLines="0" workbookViewId="0">
      <selection sqref="A1:L1"/>
    </sheetView>
  </sheetViews>
  <sheetFormatPr defaultRowHeight="15" x14ac:dyDescent="0.3"/>
  <cols>
    <col min="1" max="1" width="11" style="3" customWidth="1"/>
    <col min="2" max="3" width="9.28515625" style="3" customWidth="1"/>
    <col min="4" max="4" width="2" style="3" customWidth="1"/>
    <col min="5" max="6" width="9.28515625" style="3" customWidth="1"/>
    <col min="7" max="7" width="6.5703125" style="3" customWidth="1"/>
    <col min="8" max="12" width="8.85546875" style="3" customWidth="1"/>
    <col min="13" max="13" width="5" style="3" customWidth="1"/>
    <col min="14" max="14" width="10.28515625" style="3" customWidth="1"/>
    <col min="15" max="16384" width="9.140625" style="3"/>
  </cols>
  <sheetData>
    <row r="1" spans="1:16" s="1" customFormat="1" ht="32.25" customHeight="1" x14ac:dyDescent="0.2">
      <c r="A1" s="69" t="s">
        <v>6</v>
      </c>
      <c r="B1" s="69"/>
      <c r="C1" s="69"/>
      <c r="D1" s="69"/>
      <c r="E1" s="69"/>
      <c r="F1" s="69"/>
      <c r="G1" s="69"/>
      <c r="H1" s="69"/>
      <c r="I1" s="69"/>
      <c r="J1" s="69"/>
      <c r="K1" s="69"/>
      <c r="L1" s="69"/>
    </row>
    <row r="2" spans="1:16" s="1" customFormat="1" ht="15" customHeight="1" x14ac:dyDescent="0.3">
      <c r="A2" s="22" t="s">
        <v>31</v>
      </c>
      <c r="B2" s="2"/>
      <c r="C2" s="2"/>
      <c r="D2" s="2"/>
      <c r="E2" s="2"/>
      <c r="F2" s="2"/>
      <c r="G2" s="2"/>
      <c r="H2" s="2"/>
      <c r="I2" s="2"/>
      <c r="J2" s="2"/>
      <c r="L2" s="52" t="s">
        <v>32</v>
      </c>
      <c r="N2" s="51" t="s">
        <v>41</v>
      </c>
    </row>
    <row r="3" spans="1:16" x14ac:dyDescent="0.3">
      <c r="A3" s="2"/>
      <c r="B3" s="2"/>
      <c r="C3" s="2"/>
      <c r="D3" s="2"/>
      <c r="E3" s="2"/>
      <c r="F3" s="2"/>
      <c r="G3" s="2"/>
      <c r="H3" s="2"/>
      <c r="I3" s="2"/>
      <c r="J3" s="2"/>
      <c r="K3" s="2"/>
    </row>
    <row r="4" spans="1:16" ht="21" x14ac:dyDescent="0.35">
      <c r="A4" s="34" t="s">
        <v>11</v>
      </c>
      <c r="B4" s="34"/>
      <c r="C4" s="34"/>
      <c r="D4" s="34"/>
      <c r="E4" s="34"/>
      <c r="F4" s="2"/>
      <c r="G4" s="2"/>
      <c r="H4" s="2"/>
      <c r="I4" s="2"/>
      <c r="J4" s="2"/>
      <c r="K4" s="2"/>
      <c r="L4" s="2"/>
      <c r="N4" s="46" t="s">
        <v>38</v>
      </c>
    </row>
    <row r="5" spans="1:16" x14ac:dyDescent="0.3">
      <c r="A5" s="79"/>
      <c r="B5" s="79"/>
      <c r="C5" s="79"/>
      <c r="D5" s="79"/>
      <c r="E5" s="2"/>
      <c r="G5" s="20" t="s">
        <v>1</v>
      </c>
      <c r="H5" s="86"/>
      <c r="I5" s="86"/>
      <c r="J5" s="86"/>
      <c r="K5" s="86"/>
      <c r="L5" s="86"/>
      <c r="O5" s="49" t="b">
        <v>0</v>
      </c>
    </row>
    <row r="6" spans="1:16" x14ac:dyDescent="0.3">
      <c r="A6" s="33" t="s">
        <v>12</v>
      </c>
      <c r="B6" s="33"/>
      <c r="C6" s="33"/>
      <c r="D6" s="33"/>
      <c r="E6" s="2"/>
      <c r="G6" s="20"/>
      <c r="H6" s="15"/>
      <c r="I6" s="15"/>
      <c r="J6" s="2"/>
      <c r="K6" s="2"/>
      <c r="L6" s="2"/>
      <c r="N6" s="47" t="s">
        <v>39</v>
      </c>
      <c r="O6" s="50">
        <v>8</v>
      </c>
      <c r="P6" s="48" t="s">
        <v>40</v>
      </c>
    </row>
    <row r="7" spans="1:16" x14ac:dyDescent="0.3">
      <c r="A7" s="33" t="s">
        <v>13</v>
      </c>
      <c r="B7" s="33"/>
      <c r="C7" s="33"/>
      <c r="D7" s="33"/>
      <c r="E7" s="2"/>
      <c r="G7" s="20" t="s">
        <v>2</v>
      </c>
      <c r="H7" s="86"/>
      <c r="I7" s="86"/>
      <c r="J7" s="86"/>
      <c r="K7" s="86"/>
      <c r="L7" s="86"/>
    </row>
    <row r="8" spans="1:16" x14ac:dyDescent="0.3">
      <c r="A8" s="33" t="s">
        <v>14</v>
      </c>
      <c r="B8" s="33"/>
      <c r="C8" s="33"/>
      <c r="D8" s="33"/>
      <c r="E8" s="2"/>
      <c r="G8" s="20"/>
      <c r="H8" s="15"/>
      <c r="I8" s="15"/>
      <c r="J8" s="2"/>
      <c r="K8" s="2"/>
      <c r="L8" s="2"/>
      <c r="O8" s="49" t="b">
        <v>1</v>
      </c>
    </row>
    <row r="9" spans="1:16" x14ac:dyDescent="0.3">
      <c r="A9" s="33" t="s">
        <v>20</v>
      </c>
      <c r="B9" s="33"/>
      <c r="C9" s="33"/>
      <c r="D9" s="33"/>
      <c r="E9" s="2"/>
      <c r="G9" s="20" t="s">
        <v>3</v>
      </c>
      <c r="H9" s="71">
        <v>40518</v>
      </c>
      <c r="I9" s="72"/>
      <c r="J9" s="2"/>
      <c r="K9" s="2"/>
      <c r="L9" s="6" t="s">
        <v>22</v>
      </c>
      <c r="N9" s="47" t="s">
        <v>39</v>
      </c>
      <c r="O9" s="50">
        <v>40</v>
      </c>
      <c r="P9" s="48" t="s">
        <v>40</v>
      </c>
    </row>
    <row r="10" spans="1:16" x14ac:dyDescent="0.3">
      <c r="A10" s="2"/>
      <c r="B10" s="2"/>
      <c r="C10" s="2"/>
      <c r="D10" s="2"/>
      <c r="E10" s="2"/>
      <c r="F10" s="2"/>
      <c r="G10" s="2"/>
      <c r="H10" s="2"/>
      <c r="I10" s="2"/>
      <c r="J10" s="2"/>
      <c r="K10" s="2"/>
      <c r="L10" s="2"/>
    </row>
    <row r="11" spans="1:16" s="11" customFormat="1" ht="27.75" customHeight="1" x14ac:dyDescent="0.3">
      <c r="A11" s="7" t="s">
        <v>7</v>
      </c>
      <c r="B11" s="8" t="s">
        <v>8</v>
      </c>
      <c r="C11" s="8" t="s">
        <v>9</v>
      </c>
      <c r="D11" s="9"/>
      <c r="E11" s="8" t="s">
        <v>8</v>
      </c>
      <c r="F11" s="8" t="s">
        <v>9</v>
      </c>
      <c r="G11" s="7" t="s">
        <v>26</v>
      </c>
      <c r="H11" s="8" t="s">
        <v>27</v>
      </c>
      <c r="I11" s="8" t="s">
        <v>28</v>
      </c>
      <c r="J11" s="8" t="s">
        <v>29</v>
      </c>
      <c r="K11" s="8" t="s">
        <v>36</v>
      </c>
      <c r="L11" s="8" t="s">
        <v>30</v>
      </c>
      <c r="M11" s="3"/>
    </row>
    <row r="12" spans="1:16" hidden="1" x14ac:dyDescent="0.3"/>
    <row r="13" spans="1:16" ht="24" customHeight="1" x14ac:dyDescent="0.3">
      <c r="A13" s="12">
        <f>H9</f>
        <v>40518</v>
      </c>
      <c r="B13" s="36">
        <v>0.37847222222222227</v>
      </c>
      <c r="C13" s="36">
        <v>0.48958333333333331</v>
      </c>
      <c r="D13" s="16"/>
      <c r="E13" s="36">
        <v>0.5</v>
      </c>
      <c r="F13" s="36">
        <v>0.75</v>
      </c>
      <c r="G13" s="17">
        <f>ROUND((IF(OR(B13="",C13=""),0,IF(C13&lt;B13,C13+1-B13,C13-B13))+IF(OR(E13="",F13=""),0,IF(F13&lt;E13,F13+1-E13,F13-E13)))/(1/1440),0)*(1/1440)</f>
        <v>0.3611111111111111</v>
      </c>
      <c r="H13" s="40">
        <f>G13-I13</f>
        <v>0.3611111111111111</v>
      </c>
      <c r="I13" s="38">
        <f>ROUND(MAX(IF($O$8,MAX(0,SUM(H$12:H12)+G13-$O$9/24),0),IF($O$5,IF(G13&gt;$O$6/24,G13-$O$6/24,0),0))/(1/1440),0)*(1/1440)</f>
        <v>0</v>
      </c>
      <c r="J13" s="37"/>
      <c r="K13" s="37"/>
      <c r="L13" s="37"/>
    </row>
    <row r="14" spans="1:16" ht="24" customHeight="1" x14ac:dyDescent="0.3">
      <c r="A14" s="12">
        <f t="shared" ref="A14:A19" si="0">A13+1</f>
        <v>40519</v>
      </c>
      <c r="B14" s="36">
        <v>0.37847222222222227</v>
      </c>
      <c r="C14" s="36">
        <v>0.5</v>
      </c>
      <c r="D14" s="16"/>
      <c r="E14" s="36">
        <v>0.52083333333333337</v>
      </c>
      <c r="F14" s="36">
        <v>0.73958333333333337</v>
      </c>
      <c r="G14" s="17">
        <f t="shared" ref="G14:G19" si="1">ROUND((IF(OR(B14="",C14=""),0,IF(C14&lt;B14,C14+1-B14,C14-B14))+IF(OR(E14="",F14=""),0,IF(F14&lt;E14,F14+1-E14,F14-E14)))/(1/1440),0)*(1/1440)</f>
        <v>0.34027777777777779</v>
      </c>
      <c r="H14" s="40">
        <f t="shared" ref="H14:H19" si="2">G14-I14</f>
        <v>0.34027777777777779</v>
      </c>
      <c r="I14" s="38">
        <f>ROUND(MAX(IF($O$8,MAX(0,SUM(H$12:H13)+G14-$O$9/24),0),IF($O$5,IF(G14&gt;$O$6/24,G14-$O$6/24,0),0))/(1/1440),0)*(1/1440)</f>
        <v>0</v>
      </c>
      <c r="J14" s="37"/>
      <c r="K14" s="37"/>
      <c r="L14" s="37"/>
    </row>
    <row r="15" spans="1:16" ht="24" customHeight="1" x14ac:dyDescent="0.3">
      <c r="A15" s="12">
        <f t="shared" si="0"/>
        <v>40520</v>
      </c>
      <c r="B15" s="36">
        <v>0.375</v>
      </c>
      <c r="C15" s="36">
        <v>0.48958333333333331</v>
      </c>
      <c r="D15" s="16"/>
      <c r="E15" s="36">
        <v>0.52083333333333326</v>
      </c>
      <c r="F15" s="36">
        <v>0.77083333333333337</v>
      </c>
      <c r="G15" s="17">
        <f t="shared" si="1"/>
        <v>0.36458333333333337</v>
      </c>
      <c r="H15" s="40">
        <f t="shared" si="2"/>
        <v>0.36458333333333337</v>
      </c>
      <c r="I15" s="38">
        <f>ROUND(MAX(IF($O$8,MAX(0,SUM(H$12:H14)+G15-$O$9/24),0),IF($O$5,IF(G15&gt;$O$6/24,G15-$O$6/24,0),0))/(1/1440),0)*(1/1440)</f>
        <v>0</v>
      </c>
      <c r="J15" s="37"/>
      <c r="K15" s="37"/>
      <c r="L15" s="37"/>
    </row>
    <row r="16" spans="1:16" ht="24" customHeight="1" x14ac:dyDescent="0.3">
      <c r="A16" s="12">
        <f t="shared" si="0"/>
        <v>40521</v>
      </c>
      <c r="B16" s="36">
        <v>0.375</v>
      </c>
      <c r="C16" s="36">
        <v>0.5</v>
      </c>
      <c r="D16" s="16"/>
      <c r="E16" s="36">
        <v>0.53125</v>
      </c>
      <c r="F16" s="36">
        <v>0.77083333333333337</v>
      </c>
      <c r="G16" s="17">
        <f t="shared" si="1"/>
        <v>0.36458333333333337</v>
      </c>
      <c r="H16" s="40">
        <f t="shared" si="2"/>
        <v>0.36458333333333337</v>
      </c>
      <c r="I16" s="38">
        <f>ROUND(MAX(IF($O$8,MAX(0,SUM(H$12:H15)+G16-$O$9/24),0),IF($O$5,IF(G16&gt;$O$6/24,G16-$O$6/24,0),0))/(1/1440),0)*(1/1440)</f>
        <v>0</v>
      </c>
      <c r="J16" s="37"/>
      <c r="K16" s="37"/>
      <c r="L16" s="37"/>
    </row>
    <row r="17" spans="1:12" ht="24" customHeight="1" x14ac:dyDescent="0.3">
      <c r="A17" s="12">
        <f t="shared" si="0"/>
        <v>40522</v>
      </c>
      <c r="B17" s="36">
        <v>0.375</v>
      </c>
      <c r="C17" s="36">
        <v>0.48958333333333331</v>
      </c>
      <c r="D17" s="16"/>
      <c r="E17" s="36">
        <v>0.51736111111111105</v>
      </c>
      <c r="F17" s="36">
        <v>0.69791666666666663</v>
      </c>
      <c r="G17" s="17">
        <f t="shared" si="1"/>
        <v>0.2951388888888889</v>
      </c>
      <c r="H17" s="40">
        <f t="shared" si="2"/>
        <v>0.2361111111111111</v>
      </c>
      <c r="I17" s="38">
        <f>ROUND(MAX(IF($O$8,MAX(0,SUM(H$12:H16)+G17-$O$9/24),0),IF($O$5,IF(G17&gt;$O$6/24,G17-$O$6/24,0),0))/(1/1440),0)*(1/1440)</f>
        <v>5.9027777777777783E-2</v>
      </c>
      <c r="J17" s="37"/>
      <c r="K17" s="37"/>
      <c r="L17" s="37"/>
    </row>
    <row r="18" spans="1:12" ht="24" customHeight="1" x14ac:dyDescent="0.3">
      <c r="A18" s="12">
        <f t="shared" si="0"/>
        <v>40523</v>
      </c>
      <c r="B18" s="36">
        <v>0.33333333333333331</v>
      </c>
      <c r="C18" s="36">
        <v>0.41666666666666669</v>
      </c>
      <c r="D18" s="16"/>
      <c r="E18" s="36"/>
      <c r="F18" s="36"/>
      <c r="G18" s="17">
        <f t="shared" si="1"/>
        <v>8.3333333333333343E-2</v>
      </c>
      <c r="H18" s="40">
        <f t="shared" si="2"/>
        <v>0</v>
      </c>
      <c r="I18" s="38">
        <f>ROUND(MAX(IF($O$8,MAX(0,SUM(H$12:H17)+G18-$O$9/24),0),IF($O$5,IF(G18&gt;$O$6/24,G18-$O$6/24,0),0))/(1/1440),0)*(1/1440)</f>
        <v>8.3333333333333343E-2</v>
      </c>
      <c r="J18" s="37"/>
      <c r="K18" s="37"/>
      <c r="L18" s="37"/>
    </row>
    <row r="19" spans="1:12" ht="24" customHeight="1" x14ac:dyDescent="0.3">
      <c r="A19" s="12">
        <f t="shared" si="0"/>
        <v>40524</v>
      </c>
      <c r="B19" s="36"/>
      <c r="C19" s="36"/>
      <c r="D19" s="16"/>
      <c r="E19" s="36"/>
      <c r="F19" s="36"/>
      <c r="G19" s="17">
        <f t="shared" si="1"/>
        <v>0</v>
      </c>
      <c r="H19" s="40">
        <f t="shared" si="2"/>
        <v>0</v>
      </c>
      <c r="I19" s="38">
        <f>ROUND(MAX(IF($O$8,MAX(0,SUM(H$12:H18)+G19-$O$9/24),0),IF($O$5,IF(G19&gt;$O$6/24,G19-$O$6/24,0),0))/(1/1440),0)*(1/1440)</f>
        <v>0</v>
      </c>
      <c r="J19" s="37"/>
      <c r="K19" s="37"/>
      <c r="L19" s="37"/>
    </row>
    <row r="20" spans="1:12" ht="24" customHeight="1" x14ac:dyDescent="0.3">
      <c r="A20" s="2"/>
      <c r="B20" s="2"/>
      <c r="C20" s="2"/>
      <c r="D20" s="2"/>
      <c r="E20" s="2"/>
      <c r="G20" s="23" t="s">
        <v>25</v>
      </c>
      <c r="H20" s="31">
        <f>SUM(H13:H19)</f>
        <v>1.666666666666667</v>
      </c>
      <c r="I20" s="31">
        <f>SUM(I13:I19)</f>
        <v>0.14236111111111113</v>
      </c>
      <c r="J20" s="31">
        <f>SUM(J13:J19)</f>
        <v>0</v>
      </c>
      <c r="K20" s="31">
        <f>SUM(K13:K19)</f>
        <v>0</v>
      </c>
      <c r="L20" s="31">
        <f>SUM(L13:L19)</f>
        <v>0</v>
      </c>
    </row>
    <row r="21" spans="1:12" ht="24" customHeight="1" x14ac:dyDescent="0.3">
      <c r="A21" s="2"/>
      <c r="B21" s="2"/>
      <c r="C21" s="2"/>
      <c r="D21" s="2"/>
      <c r="E21" s="2"/>
      <c r="G21" s="23" t="s">
        <v>15</v>
      </c>
      <c r="H21" s="32">
        <f>ROUND(H20*24,2)</f>
        <v>40</v>
      </c>
      <c r="I21" s="32">
        <f>ROUND(I20*24,2)</f>
        <v>3.42</v>
      </c>
      <c r="J21" s="32">
        <f>ROUND(J20*24,2)</f>
        <v>0</v>
      </c>
      <c r="K21" s="32">
        <f>ROUND(K20*24,2)</f>
        <v>0</v>
      </c>
      <c r="L21" s="32">
        <f>ROUND(L20*24,2)</f>
        <v>0</v>
      </c>
    </row>
    <row r="22" spans="1:12" ht="24" customHeight="1" x14ac:dyDescent="0.3">
      <c r="A22" s="2"/>
      <c r="B22" s="2"/>
      <c r="C22" s="2"/>
      <c r="D22" s="2"/>
      <c r="E22" s="2"/>
      <c r="G22" s="23" t="s">
        <v>23</v>
      </c>
      <c r="H22" s="29">
        <v>15</v>
      </c>
      <c r="I22" s="42">
        <f>1.5*H22</f>
        <v>22.5</v>
      </c>
      <c r="J22" s="29">
        <v>15</v>
      </c>
      <c r="K22" s="29">
        <v>15</v>
      </c>
      <c r="L22" s="29">
        <v>15</v>
      </c>
    </row>
    <row r="23" spans="1:12" ht="24" customHeight="1" x14ac:dyDescent="0.35">
      <c r="A23" s="84"/>
      <c r="B23" s="84"/>
      <c r="C23" s="84"/>
      <c r="D23" s="87"/>
      <c r="E23" s="87"/>
      <c r="G23" s="23" t="s">
        <v>35</v>
      </c>
      <c r="H23" s="30">
        <f>ROUND(H22*H21,2)</f>
        <v>600</v>
      </c>
      <c r="I23" s="30">
        <f>ROUND(I22*I21,2)</f>
        <v>76.95</v>
      </c>
      <c r="J23" s="30">
        <f>ROUND(J22*J21,2)</f>
        <v>0</v>
      </c>
      <c r="K23" s="30">
        <f>ROUND(K22*K21,2)</f>
        <v>0</v>
      </c>
      <c r="L23" s="30">
        <f>ROUND(L22*L21,2)</f>
        <v>0</v>
      </c>
    </row>
    <row r="24" spans="1:12" x14ac:dyDescent="0.3">
      <c r="A24" s="83" t="s">
        <v>4</v>
      </c>
      <c r="B24" s="83"/>
      <c r="C24" s="83"/>
      <c r="D24" s="83" t="s">
        <v>0</v>
      </c>
      <c r="E24" s="83"/>
      <c r="G24" s="20"/>
      <c r="H24" s="18"/>
      <c r="I24" s="18"/>
      <c r="J24" s="2"/>
      <c r="K24" s="2"/>
      <c r="L24" s="2"/>
    </row>
    <row r="25" spans="1:12" ht="26.25" customHeight="1" x14ac:dyDescent="0.35">
      <c r="A25" s="84"/>
      <c r="B25" s="84"/>
      <c r="C25" s="84"/>
      <c r="D25" s="87"/>
      <c r="E25" s="87"/>
      <c r="J25" s="23" t="s">
        <v>34</v>
      </c>
      <c r="K25" s="88">
        <f>SUM(H23:L23)</f>
        <v>676.95</v>
      </c>
      <c r="L25" s="88"/>
    </row>
    <row r="26" spans="1:12" x14ac:dyDescent="0.3">
      <c r="A26" s="83" t="s">
        <v>5</v>
      </c>
      <c r="B26" s="83"/>
      <c r="C26" s="83"/>
      <c r="D26" s="83" t="s">
        <v>0</v>
      </c>
      <c r="E26" s="83"/>
      <c r="F26" s="2"/>
      <c r="G26" s="35" t="s">
        <v>37</v>
      </c>
      <c r="H26" s="2"/>
      <c r="I26" s="2"/>
      <c r="J26" s="2"/>
      <c r="K26" s="2"/>
      <c r="L26" s="2"/>
    </row>
    <row r="27" spans="1:12" x14ac:dyDescent="0.3">
      <c r="A27" s="2"/>
      <c r="B27" s="2"/>
      <c r="C27" s="2"/>
      <c r="D27" s="2"/>
      <c r="E27" s="2"/>
      <c r="F27" s="2"/>
      <c r="G27" s="2"/>
      <c r="H27" s="2"/>
      <c r="I27" s="2"/>
      <c r="J27" s="2"/>
      <c r="K27" s="2"/>
      <c r="L27" s="2"/>
    </row>
  </sheetData>
  <mergeCells count="14">
    <mergeCell ref="A5:D5"/>
    <mergeCell ref="K25:L25"/>
    <mergeCell ref="A1:L1"/>
    <mergeCell ref="D23:E23"/>
    <mergeCell ref="A23:C23"/>
    <mergeCell ref="H9:I9"/>
    <mergeCell ref="H7:L7"/>
    <mergeCell ref="H5:L5"/>
    <mergeCell ref="A26:C26"/>
    <mergeCell ref="A24:C24"/>
    <mergeCell ref="D24:E24"/>
    <mergeCell ref="D26:E26"/>
    <mergeCell ref="D25:E25"/>
    <mergeCell ref="A25:C25"/>
  </mergeCells>
  <phoneticPr fontId="0" type="noConversion"/>
  <dataValidations count="1">
    <dataValidation type="time" allowBlank="1" showInputMessage="1" showErrorMessage="1" errorTitle="Incorrect Time Format" error="Please use the following format for entering the time: 12:00 AM" sqref="B13:C19 E13:F19">
      <formula1>0</formula1>
      <formula2>0.999988425925926</formula2>
    </dataValidation>
  </dataValidations>
  <hyperlinks>
    <hyperlink ref="A2" r:id="rId1"/>
    <hyperlink ref="N2" r:id="rId2"/>
  </hyperlinks>
  <printOptions horizontalCentered="1"/>
  <pageMargins left="0.5" right="0.5" top="0.5" bottom="1" header="0.5" footer="0.5"/>
  <pageSetup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52" r:id="rId6" name="Check Box 4">
              <controlPr defaultSize="0" autoFill="0" autoLine="0" autoPict="0">
                <anchor moveWithCells="1">
                  <from>
                    <xdr:col>13</xdr:col>
                    <xdr:colOff>28575</xdr:colOff>
                    <xdr:row>3</xdr:row>
                    <xdr:rowOff>238125</xdr:rowOff>
                  </from>
                  <to>
                    <xdr:col>13</xdr:col>
                    <xdr:colOff>600075</xdr:colOff>
                    <xdr:row>5</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13</xdr:col>
                    <xdr:colOff>28575</xdr:colOff>
                    <xdr:row>6</xdr:row>
                    <xdr:rowOff>161925</xdr:rowOff>
                  </from>
                  <to>
                    <xdr:col>13</xdr:col>
                    <xdr:colOff>600075</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7"/>
    <pageSetUpPr fitToPage="1"/>
  </sheetPr>
  <dimension ref="A1:P36"/>
  <sheetViews>
    <sheetView showGridLines="0" workbookViewId="0">
      <selection sqref="A1:L1"/>
    </sheetView>
  </sheetViews>
  <sheetFormatPr defaultRowHeight="15" x14ac:dyDescent="0.3"/>
  <cols>
    <col min="1" max="1" width="11" style="3" customWidth="1"/>
    <col min="2" max="3" width="9.28515625" style="3" customWidth="1"/>
    <col min="4" max="4" width="2" style="3" customWidth="1"/>
    <col min="5" max="6" width="9.28515625" style="3" customWidth="1"/>
    <col min="7" max="7" width="6.5703125" style="3" customWidth="1"/>
    <col min="8" max="12" width="8.85546875" style="3" customWidth="1"/>
    <col min="13" max="13" width="5" style="3" customWidth="1"/>
    <col min="14" max="14" width="10.28515625" style="3" customWidth="1"/>
    <col min="15" max="16384" width="9.140625" style="3"/>
  </cols>
  <sheetData>
    <row r="1" spans="1:16" s="1" customFormat="1" ht="32.25" customHeight="1" x14ac:dyDescent="0.2">
      <c r="A1" s="69" t="s">
        <v>21</v>
      </c>
      <c r="B1" s="69"/>
      <c r="C1" s="69"/>
      <c r="D1" s="69"/>
      <c r="E1" s="69"/>
      <c r="F1" s="69"/>
      <c r="G1" s="69"/>
      <c r="H1" s="69"/>
      <c r="I1" s="69"/>
      <c r="J1" s="69"/>
      <c r="K1" s="69"/>
      <c r="L1" s="69"/>
    </row>
    <row r="2" spans="1:16" s="1" customFormat="1" ht="15" customHeight="1" x14ac:dyDescent="0.3">
      <c r="A2" s="22" t="s">
        <v>31</v>
      </c>
      <c r="B2" s="2"/>
      <c r="C2" s="2"/>
      <c r="D2" s="2"/>
      <c r="E2" s="2"/>
      <c r="F2" s="2"/>
      <c r="G2" s="2"/>
      <c r="H2" s="2"/>
      <c r="I2" s="2"/>
      <c r="J2" s="2"/>
      <c r="L2" s="52" t="s">
        <v>32</v>
      </c>
      <c r="N2" s="51" t="s">
        <v>41</v>
      </c>
    </row>
    <row r="3" spans="1:16" x14ac:dyDescent="0.3">
      <c r="A3" s="2"/>
      <c r="B3" s="2"/>
      <c r="C3" s="2"/>
      <c r="D3" s="2"/>
      <c r="E3" s="2"/>
      <c r="F3" s="2"/>
      <c r="G3" s="2"/>
      <c r="H3" s="2"/>
      <c r="I3" s="2"/>
      <c r="J3" s="2"/>
      <c r="K3" s="2"/>
    </row>
    <row r="4" spans="1:16" ht="21" x14ac:dyDescent="0.35">
      <c r="A4" s="34" t="s">
        <v>11</v>
      </c>
      <c r="B4" s="34"/>
      <c r="C4" s="34"/>
      <c r="D4" s="34"/>
      <c r="E4" s="34"/>
      <c r="F4" s="2"/>
      <c r="G4" s="2"/>
      <c r="H4" s="2"/>
      <c r="I4" s="2"/>
      <c r="J4" s="2"/>
      <c r="K4" s="2"/>
      <c r="L4" s="2"/>
      <c r="N4" s="46" t="s">
        <v>38</v>
      </c>
    </row>
    <row r="5" spans="1:16" x14ac:dyDescent="0.3">
      <c r="A5" s="79"/>
      <c r="B5" s="79"/>
      <c r="C5" s="79"/>
      <c r="D5" s="79"/>
      <c r="E5" s="2"/>
      <c r="G5" s="20" t="s">
        <v>1</v>
      </c>
      <c r="H5" s="86"/>
      <c r="I5" s="86"/>
      <c r="J5" s="86"/>
      <c r="K5" s="86"/>
      <c r="L5" s="86"/>
      <c r="O5" s="49" t="b">
        <v>0</v>
      </c>
    </row>
    <row r="6" spans="1:16" x14ac:dyDescent="0.3">
      <c r="A6" s="33" t="s">
        <v>12</v>
      </c>
      <c r="B6" s="33"/>
      <c r="C6" s="33"/>
      <c r="D6" s="33"/>
      <c r="E6" s="2"/>
      <c r="G6" s="20"/>
      <c r="H6" s="15"/>
      <c r="I6" s="15"/>
      <c r="J6" s="2"/>
      <c r="K6" s="2"/>
      <c r="L6" s="2"/>
      <c r="N6" s="47" t="s">
        <v>39</v>
      </c>
      <c r="O6" s="50">
        <v>8</v>
      </c>
      <c r="P6" s="48" t="s">
        <v>40</v>
      </c>
    </row>
    <row r="7" spans="1:16" x14ac:dyDescent="0.3">
      <c r="A7" s="33" t="s">
        <v>13</v>
      </c>
      <c r="B7" s="33"/>
      <c r="C7" s="33"/>
      <c r="D7" s="33"/>
      <c r="E7" s="2"/>
      <c r="G7" s="20" t="s">
        <v>2</v>
      </c>
      <c r="H7" s="86"/>
      <c r="I7" s="86"/>
      <c r="J7" s="86"/>
      <c r="K7" s="86"/>
      <c r="L7" s="86"/>
    </row>
    <row r="8" spans="1:16" x14ac:dyDescent="0.3">
      <c r="A8" s="33" t="s">
        <v>14</v>
      </c>
      <c r="B8" s="33"/>
      <c r="C8" s="33"/>
      <c r="D8" s="33"/>
      <c r="E8" s="2"/>
      <c r="G8" s="20"/>
      <c r="H8" s="15"/>
      <c r="I8" s="15"/>
      <c r="J8" s="2"/>
      <c r="K8" s="2"/>
      <c r="L8" s="2"/>
      <c r="O8" s="49" t="b">
        <v>1</v>
      </c>
    </row>
    <row r="9" spans="1:16" x14ac:dyDescent="0.3">
      <c r="A9" s="33" t="s">
        <v>20</v>
      </c>
      <c r="B9" s="33"/>
      <c r="C9" s="33"/>
      <c r="D9" s="33"/>
      <c r="E9" s="2"/>
      <c r="G9" s="20" t="s">
        <v>3</v>
      </c>
      <c r="H9" s="71">
        <v>40518</v>
      </c>
      <c r="I9" s="72"/>
      <c r="J9" s="2"/>
      <c r="K9" s="2"/>
      <c r="L9" s="6" t="s">
        <v>22</v>
      </c>
      <c r="N9" s="47" t="s">
        <v>39</v>
      </c>
      <c r="O9" s="50">
        <v>40</v>
      </c>
      <c r="P9" s="48" t="s">
        <v>40</v>
      </c>
    </row>
    <row r="10" spans="1:16" x14ac:dyDescent="0.3">
      <c r="A10" s="2"/>
      <c r="B10" s="2"/>
      <c r="C10" s="2"/>
      <c r="D10" s="2"/>
      <c r="E10" s="2"/>
      <c r="F10" s="2"/>
      <c r="G10" s="2"/>
      <c r="H10" s="2"/>
      <c r="I10" s="2"/>
      <c r="J10" s="2"/>
      <c r="K10" s="2"/>
      <c r="L10" s="2"/>
    </row>
    <row r="11" spans="1:16" s="11" customFormat="1" ht="27.75" customHeight="1" x14ac:dyDescent="0.3">
      <c r="A11" s="7" t="s">
        <v>7</v>
      </c>
      <c r="B11" s="8" t="s">
        <v>8</v>
      </c>
      <c r="C11" s="8" t="s">
        <v>9</v>
      </c>
      <c r="D11" s="9"/>
      <c r="E11" s="8" t="s">
        <v>8</v>
      </c>
      <c r="F11" s="8" t="s">
        <v>9</v>
      </c>
      <c r="G11" s="7" t="s">
        <v>26</v>
      </c>
      <c r="H11" s="8" t="s">
        <v>27</v>
      </c>
      <c r="I11" s="8" t="s">
        <v>28</v>
      </c>
      <c r="J11" s="8" t="s">
        <v>29</v>
      </c>
      <c r="K11" s="8" t="s">
        <v>36</v>
      </c>
      <c r="L11" s="8" t="s">
        <v>30</v>
      </c>
      <c r="M11" s="3"/>
    </row>
    <row r="12" spans="1:16" hidden="1" x14ac:dyDescent="0.3"/>
    <row r="13" spans="1:16" ht="24" customHeight="1" x14ac:dyDescent="0.3">
      <c r="A13" s="12">
        <f>H9</f>
        <v>40518</v>
      </c>
      <c r="B13" s="36">
        <v>0.37847222222222227</v>
      </c>
      <c r="C13" s="36">
        <v>0.48958333333333331</v>
      </c>
      <c r="D13" s="16"/>
      <c r="E13" s="36">
        <v>0.5</v>
      </c>
      <c r="F13" s="36">
        <v>0.75</v>
      </c>
      <c r="G13" s="17">
        <f t="shared" ref="G13:G19" si="0">ROUND((IF(OR(B13="",C13=""),0,IF(C13&lt;B13,C13+1-B13,C13-B13))+IF(OR(E13="",F13=""),0,IF(F13&lt;E13,F13+1-E13,F13-E13)))/(1/1440),0)*(1/1440)</f>
        <v>0.3611111111111111</v>
      </c>
      <c r="H13" s="40">
        <f t="shared" ref="H13:H19" si="1">G13-I13</f>
        <v>0.3611111111111111</v>
      </c>
      <c r="I13" s="38">
        <f>ROUND(MAX(IF($O$8,MAX(0,SUM(H$12:H12)+G13-$O$9/24),0),IF($O$5,IF(G13&gt;$O$6/24,G13-$O$6/24,0),0))/(1/1440),0)*(1/1440)</f>
        <v>0</v>
      </c>
      <c r="J13" s="37"/>
      <c r="K13" s="37"/>
      <c r="L13" s="37"/>
    </row>
    <row r="14" spans="1:16" ht="24" customHeight="1" x14ac:dyDescent="0.3">
      <c r="A14" s="12">
        <f t="shared" ref="A14:A19" si="2">A13+1</f>
        <v>40519</v>
      </c>
      <c r="B14" s="36">
        <v>0.33333333333333331</v>
      </c>
      <c r="C14" s="36">
        <v>0.66666666666666663</v>
      </c>
      <c r="D14" s="16"/>
      <c r="E14" s="36"/>
      <c r="F14" s="36"/>
      <c r="G14" s="17">
        <f t="shared" si="0"/>
        <v>0.33333333333333337</v>
      </c>
      <c r="H14" s="40">
        <f t="shared" si="1"/>
        <v>0.33333333333333337</v>
      </c>
      <c r="I14" s="38">
        <f>ROUND(MAX(IF($O$8,MAX(0,SUM(H$12:H13)+G14-$O$9/24),0),IF($O$5,IF(G14&gt;$O$6/24,G14-$O$6/24,0),0))/(1/1440),0)*(1/1440)</f>
        <v>0</v>
      </c>
      <c r="J14" s="37"/>
      <c r="K14" s="37"/>
      <c r="L14" s="37"/>
    </row>
    <row r="15" spans="1:16" ht="24" customHeight="1" x14ac:dyDescent="0.3">
      <c r="A15" s="12">
        <f t="shared" si="2"/>
        <v>40520</v>
      </c>
      <c r="B15" s="36"/>
      <c r="C15" s="36"/>
      <c r="D15" s="16"/>
      <c r="E15" s="36"/>
      <c r="F15" s="36"/>
      <c r="G15" s="17">
        <f t="shared" si="0"/>
        <v>0</v>
      </c>
      <c r="H15" s="40">
        <f t="shared" si="1"/>
        <v>0</v>
      </c>
      <c r="I15" s="38">
        <f>ROUND(MAX(IF($O$8,MAX(0,SUM(H$12:H14)+G15-$O$9/24),0),IF($O$5,IF(G15&gt;$O$6/24,G15-$O$6/24,0),0))/(1/1440),0)*(1/1440)</f>
        <v>0</v>
      </c>
      <c r="J15" s="37"/>
      <c r="K15" s="37"/>
      <c r="L15" s="37"/>
    </row>
    <row r="16" spans="1:16" ht="24" customHeight="1" x14ac:dyDescent="0.3">
      <c r="A16" s="12">
        <f t="shared" si="2"/>
        <v>40521</v>
      </c>
      <c r="B16" s="36"/>
      <c r="C16" s="36"/>
      <c r="D16" s="16"/>
      <c r="E16" s="36"/>
      <c r="F16" s="36"/>
      <c r="G16" s="17">
        <f t="shared" si="0"/>
        <v>0</v>
      </c>
      <c r="H16" s="40">
        <f t="shared" si="1"/>
        <v>0</v>
      </c>
      <c r="I16" s="38">
        <f>ROUND(MAX(IF($O$8,MAX(0,SUM(H$12:H15)+G16-$O$9/24),0),IF($O$5,IF(G16&gt;$O$6/24,G16-$O$6/24,0),0))/(1/1440),0)*(1/1440)</f>
        <v>0</v>
      </c>
      <c r="J16" s="37"/>
      <c r="K16" s="37"/>
      <c r="L16" s="37"/>
    </row>
    <row r="17" spans="1:12" ht="24" customHeight="1" x14ac:dyDescent="0.3">
      <c r="A17" s="12">
        <f t="shared" si="2"/>
        <v>40522</v>
      </c>
      <c r="B17" s="36"/>
      <c r="C17" s="36"/>
      <c r="D17" s="16"/>
      <c r="E17" s="36"/>
      <c r="F17" s="36"/>
      <c r="G17" s="17">
        <f t="shared" si="0"/>
        <v>0</v>
      </c>
      <c r="H17" s="40">
        <f t="shared" si="1"/>
        <v>0</v>
      </c>
      <c r="I17" s="38">
        <f>ROUND(MAX(IF($O$8,MAX(0,SUM(H$12:H16)+G17-$O$9/24),0),IF($O$5,IF(G17&gt;$O$6/24,G17-$O$6/24,0),0))/(1/1440),0)*(1/1440)</f>
        <v>0</v>
      </c>
      <c r="J17" s="37"/>
      <c r="K17" s="37"/>
      <c r="L17" s="37"/>
    </row>
    <row r="18" spans="1:12" ht="24" customHeight="1" x14ac:dyDescent="0.3">
      <c r="A18" s="12">
        <f t="shared" si="2"/>
        <v>40523</v>
      </c>
      <c r="B18" s="36"/>
      <c r="C18" s="36"/>
      <c r="D18" s="16"/>
      <c r="E18" s="36"/>
      <c r="F18" s="36"/>
      <c r="G18" s="17">
        <f t="shared" si="0"/>
        <v>0</v>
      </c>
      <c r="H18" s="40">
        <f t="shared" si="1"/>
        <v>0</v>
      </c>
      <c r="I18" s="38">
        <f>ROUND(MAX(IF($O$8,MAX(0,SUM(H$12:H17)+G18-$O$9/24),0),IF($O$5,IF(G18&gt;$O$6/24,G18-$O$6/24,0),0))/(1/1440),0)*(1/1440)</f>
        <v>0</v>
      </c>
      <c r="J18" s="37"/>
      <c r="K18" s="37"/>
      <c r="L18" s="37"/>
    </row>
    <row r="19" spans="1:12" ht="24" customHeight="1" x14ac:dyDescent="0.3">
      <c r="A19" s="12">
        <f t="shared" si="2"/>
        <v>40524</v>
      </c>
      <c r="B19" s="36"/>
      <c r="C19" s="36"/>
      <c r="D19" s="16"/>
      <c r="E19" s="36"/>
      <c r="F19" s="36"/>
      <c r="G19" s="17">
        <f t="shared" si="0"/>
        <v>0</v>
      </c>
      <c r="H19" s="40">
        <f t="shared" si="1"/>
        <v>0</v>
      </c>
      <c r="I19" s="38">
        <f>ROUND(MAX(IF($O$8,MAX(0,SUM(H$12:H18)+G19-$O$9/24),0),IF($O$5,IF(G19&gt;$O$6/24,G19-$O$6/24,0),0))/(1/1440),0)*(1/1440)</f>
        <v>0</v>
      </c>
      <c r="J19" s="37"/>
      <c r="K19" s="37"/>
      <c r="L19" s="37"/>
    </row>
    <row r="20" spans="1:12" ht="24" customHeight="1" x14ac:dyDescent="0.3">
      <c r="A20" s="2"/>
      <c r="B20" s="2"/>
      <c r="C20" s="2"/>
      <c r="D20" s="2"/>
      <c r="E20" s="2"/>
      <c r="G20" s="23" t="s">
        <v>25</v>
      </c>
      <c r="H20" s="31">
        <f>SUM(H13:H19)</f>
        <v>0.69444444444444442</v>
      </c>
      <c r="I20" s="31">
        <f>SUM(I13:I19)</f>
        <v>0</v>
      </c>
      <c r="J20" s="31">
        <f>SUM(J13:J19)</f>
        <v>0</v>
      </c>
      <c r="K20" s="31">
        <f>SUM(K13:K19)</f>
        <v>0</v>
      </c>
      <c r="L20" s="31">
        <f>SUM(L13:L19)</f>
        <v>0</v>
      </c>
    </row>
    <row r="21" spans="1:12" hidden="1" x14ac:dyDescent="0.3"/>
    <row r="22" spans="1:12" ht="24" customHeight="1" x14ac:dyDescent="0.3">
      <c r="A22" s="12">
        <f>A19+1</f>
        <v>40525</v>
      </c>
      <c r="B22" s="36"/>
      <c r="C22" s="36"/>
      <c r="D22" s="16"/>
      <c r="E22" s="36"/>
      <c r="F22" s="36"/>
      <c r="G22" s="17">
        <f t="shared" ref="G22:G28" si="3">ROUND((IF(OR(B22="",C22=""),0,IF(C22&lt;B22,C22+1-B22,C22-B22))+IF(OR(E22="",F22=""),0,IF(F22&lt;E22,F22+1-E22,F22-E22)))/(1/1440),0)*(1/1440)</f>
        <v>0</v>
      </c>
      <c r="H22" s="40">
        <f t="shared" ref="H22:H28" si="4">G22-I22</f>
        <v>0</v>
      </c>
      <c r="I22" s="38">
        <f>ROUND(MAX(IF($O$8,MAX(0,SUM(H$21:H21)+G22-$O$9/24),0),IF($O$5,IF(G22&gt;$O$6/24,G22-$O$6/24,0),0))/(1/1440),0)*(1/1440)</f>
        <v>0</v>
      </c>
      <c r="J22" s="37"/>
      <c r="K22" s="37"/>
      <c r="L22" s="37"/>
    </row>
    <row r="23" spans="1:12" ht="24" customHeight="1" x14ac:dyDescent="0.3">
      <c r="A23" s="12">
        <f t="shared" ref="A23:A28" si="5">A22+1</f>
        <v>40526</v>
      </c>
      <c r="B23" s="36"/>
      <c r="C23" s="36"/>
      <c r="D23" s="16"/>
      <c r="E23" s="36"/>
      <c r="F23" s="36"/>
      <c r="G23" s="17">
        <f t="shared" si="3"/>
        <v>0</v>
      </c>
      <c r="H23" s="40">
        <f t="shared" si="4"/>
        <v>0</v>
      </c>
      <c r="I23" s="38">
        <f>ROUND(MAX(IF($O$8,MAX(0,SUM(H$21:H22)+G23-$O$9/24),0),IF($O$5,IF(G23&gt;$O$6/24,G23-$O$6/24,0),0))/(1/1440),0)*(1/1440)</f>
        <v>0</v>
      </c>
      <c r="J23" s="37"/>
      <c r="K23" s="37"/>
      <c r="L23" s="37"/>
    </row>
    <row r="24" spans="1:12" ht="24" customHeight="1" x14ac:dyDescent="0.3">
      <c r="A24" s="12">
        <f t="shared" si="5"/>
        <v>40527</v>
      </c>
      <c r="B24" s="36"/>
      <c r="C24" s="36"/>
      <c r="D24" s="16"/>
      <c r="E24" s="36"/>
      <c r="F24" s="36"/>
      <c r="G24" s="17">
        <f t="shared" si="3"/>
        <v>0</v>
      </c>
      <c r="H24" s="40">
        <f t="shared" si="4"/>
        <v>0</v>
      </c>
      <c r="I24" s="38">
        <f>ROUND(MAX(IF($O$8,MAX(0,SUM(H$21:H23)+G24-$O$9/24),0),IF($O$5,IF(G24&gt;$O$6/24,G24-$O$6/24,0),0))/(1/1440),0)*(1/1440)</f>
        <v>0</v>
      </c>
      <c r="J24" s="37"/>
      <c r="K24" s="37"/>
      <c r="L24" s="37"/>
    </row>
    <row r="25" spans="1:12" ht="24" customHeight="1" x14ac:dyDescent="0.3">
      <c r="A25" s="12">
        <f t="shared" si="5"/>
        <v>40528</v>
      </c>
      <c r="B25" s="36"/>
      <c r="C25" s="36"/>
      <c r="D25" s="16"/>
      <c r="E25" s="36"/>
      <c r="F25" s="36"/>
      <c r="G25" s="17">
        <f t="shared" si="3"/>
        <v>0</v>
      </c>
      <c r="H25" s="40">
        <f t="shared" si="4"/>
        <v>0</v>
      </c>
      <c r="I25" s="38">
        <f>ROUND(MAX(IF($O$8,MAX(0,SUM(H$21:H24)+G25-$O$9/24),0),IF($O$5,IF(G25&gt;$O$6/24,G25-$O$6/24,0),0))/(1/1440),0)*(1/1440)</f>
        <v>0</v>
      </c>
      <c r="J25" s="37"/>
      <c r="K25" s="37"/>
      <c r="L25" s="37"/>
    </row>
    <row r="26" spans="1:12" ht="24" customHeight="1" x14ac:dyDescent="0.3">
      <c r="A26" s="12">
        <f t="shared" si="5"/>
        <v>40529</v>
      </c>
      <c r="B26" s="36"/>
      <c r="C26" s="36"/>
      <c r="D26" s="16"/>
      <c r="E26" s="36"/>
      <c r="F26" s="36"/>
      <c r="G26" s="17">
        <f t="shared" si="3"/>
        <v>0</v>
      </c>
      <c r="H26" s="40">
        <f t="shared" si="4"/>
        <v>0</v>
      </c>
      <c r="I26" s="38">
        <f>ROUND(MAX(IF($O$8,MAX(0,SUM(H$21:H25)+G26-$O$9/24),0),IF($O$5,IF(G26&gt;$O$6/24,G26-$O$6/24,0),0))/(1/1440),0)*(1/1440)</f>
        <v>0</v>
      </c>
      <c r="J26" s="37"/>
      <c r="K26" s="37"/>
      <c r="L26" s="37"/>
    </row>
    <row r="27" spans="1:12" ht="24" customHeight="1" x14ac:dyDescent="0.3">
      <c r="A27" s="12">
        <f t="shared" si="5"/>
        <v>40530</v>
      </c>
      <c r="B27" s="36"/>
      <c r="C27" s="36"/>
      <c r="D27" s="16"/>
      <c r="E27" s="36"/>
      <c r="F27" s="36"/>
      <c r="G27" s="17">
        <f t="shared" si="3"/>
        <v>0</v>
      </c>
      <c r="H27" s="40">
        <f t="shared" si="4"/>
        <v>0</v>
      </c>
      <c r="I27" s="38">
        <f>ROUND(MAX(IF($O$8,MAX(0,SUM(H$21:H26)+G27-$O$9/24),0),IF($O$5,IF(G27&gt;$O$6/24,G27-$O$6/24,0),0))/(1/1440),0)*(1/1440)</f>
        <v>0</v>
      </c>
      <c r="J27" s="37"/>
      <c r="K27" s="37"/>
      <c r="L27" s="37"/>
    </row>
    <row r="28" spans="1:12" ht="24" customHeight="1" x14ac:dyDescent="0.3">
      <c r="A28" s="12">
        <f t="shared" si="5"/>
        <v>40531</v>
      </c>
      <c r="B28" s="36"/>
      <c r="C28" s="36"/>
      <c r="D28" s="16"/>
      <c r="E28" s="36"/>
      <c r="F28" s="36"/>
      <c r="G28" s="17">
        <f t="shared" si="3"/>
        <v>0</v>
      </c>
      <c r="H28" s="40">
        <f t="shared" si="4"/>
        <v>0</v>
      </c>
      <c r="I28" s="38">
        <f>ROUND(MAX(IF($O$8,MAX(0,SUM(H$21:H27)+G28-$O$9/24),0),IF($O$5,IF(G28&gt;$O$6/24,G28-$O$6/24,0),0))/(1/1440),0)*(1/1440)</f>
        <v>0</v>
      </c>
      <c r="J28" s="37"/>
      <c r="K28" s="37"/>
      <c r="L28" s="37"/>
    </row>
    <row r="29" spans="1:12" ht="24" customHeight="1" x14ac:dyDescent="0.3">
      <c r="A29" s="2"/>
      <c r="B29" s="2"/>
      <c r="C29" s="2"/>
      <c r="D29" s="2"/>
      <c r="E29" s="2"/>
      <c r="G29" s="23" t="s">
        <v>25</v>
      </c>
      <c r="H29" s="31">
        <f>SUM(H22:H28)</f>
        <v>0</v>
      </c>
      <c r="I29" s="31">
        <f>SUM(I22:I28)</f>
        <v>0</v>
      </c>
      <c r="J29" s="31">
        <f>SUM(J22:J28)</f>
        <v>0</v>
      </c>
      <c r="K29" s="31">
        <f>SUM(K22:K28)</f>
        <v>0</v>
      </c>
      <c r="L29" s="31">
        <f>SUM(L22:L28)</f>
        <v>0</v>
      </c>
    </row>
    <row r="30" spans="1:12" ht="24" customHeight="1" x14ac:dyDescent="0.3">
      <c r="A30" s="2"/>
      <c r="B30" s="2"/>
      <c r="C30" s="2"/>
      <c r="D30" s="2"/>
      <c r="E30" s="2"/>
      <c r="G30" s="23" t="s">
        <v>15</v>
      </c>
      <c r="H30" s="32">
        <f>ROUND((H20+H29)*24,2)</f>
        <v>16.670000000000002</v>
      </c>
      <c r="I30" s="32">
        <f>ROUND((I20+I29)*24,2)</f>
        <v>0</v>
      </c>
      <c r="J30" s="32">
        <f>ROUND((J20+J29)*24,2)</f>
        <v>0</v>
      </c>
      <c r="K30" s="32">
        <f>ROUND((K20+K29)*24,2)</f>
        <v>0</v>
      </c>
      <c r="L30" s="32">
        <f>ROUND((L20+L29)*24,2)</f>
        <v>0</v>
      </c>
    </row>
    <row r="31" spans="1:12" ht="24" customHeight="1" x14ac:dyDescent="0.3">
      <c r="A31" s="2"/>
      <c r="B31" s="2"/>
      <c r="C31" s="2"/>
      <c r="D31" s="2"/>
      <c r="E31" s="2"/>
      <c r="G31" s="23" t="s">
        <v>23</v>
      </c>
      <c r="H31" s="29">
        <v>15</v>
      </c>
      <c r="I31" s="42">
        <f>1.5*H31</f>
        <v>22.5</v>
      </c>
      <c r="J31" s="29">
        <v>15</v>
      </c>
      <c r="K31" s="29">
        <v>15</v>
      </c>
      <c r="L31" s="29">
        <v>15</v>
      </c>
    </row>
    <row r="32" spans="1:12" ht="24" customHeight="1" x14ac:dyDescent="0.35">
      <c r="A32" s="84"/>
      <c r="B32" s="84"/>
      <c r="C32" s="84"/>
      <c r="D32" s="87"/>
      <c r="E32" s="87"/>
      <c r="G32" s="23" t="s">
        <v>35</v>
      </c>
      <c r="H32" s="30">
        <f>ROUND(H31*H30,2)</f>
        <v>250.05</v>
      </c>
      <c r="I32" s="30">
        <f>ROUND(I31*I30,2)</f>
        <v>0</v>
      </c>
      <c r="J32" s="30">
        <f>ROUND(J31*J30,2)</f>
        <v>0</v>
      </c>
      <c r="K32" s="30">
        <f>ROUND(K31*K30,2)</f>
        <v>0</v>
      </c>
      <c r="L32" s="30">
        <f>ROUND(L31*L30,2)</f>
        <v>0</v>
      </c>
    </row>
    <row r="33" spans="1:12" x14ac:dyDescent="0.3">
      <c r="A33" s="83" t="s">
        <v>4</v>
      </c>
      <c r="B33" s="83"/>
      <c r="C33" s="83"/>
      <c r="D33" s="83" t="s">
        <v>0</v>
      </c>
      <c r="E33" s="83"/>
      <c r="G33" s="20"/>
      <c r="H33" s="18"/>
      <c r="I33" s="18"/>
      <c r="J33" s="2"/>
      <c r="K33" s="2"/>
      <c r="L33" s="2"/>
    </row>
    <row r="34" spans="1:12" ht="26.25" customHeight="1" x14ac:dyDescent="0.35">
      <c r="A34" s="84"/>
      <c r="B34" s="84"/>
      <c r="C34" s="84"/>
      <c r="D34" s="87"/>
      <c r="E34" s="87"/>
      <c r="J34" s="23" t="s">
        <v>34</v>
      </c>
      <c r="K34" s="88">
        <f>SUM(H32:L32)</f>
        <v>250.05</v>
      </c>
      <c r="L34" s="88"/>
    </row>
    <row r="35" spans="1:12" x14ac:dyDescent="0.3">
      <c r="A35" s="83" t="s">
        <v>5</v>
      </c>
      <c r="B35" s="83"/>
      <c r="C35" s="83"/>
      <c r="D35" s="83" t="s">
        <v>0</v>
      </c>
      <c r="E35" s="83"/>
      <c r="F35" s="2"/>
      <c r="G35" s="35" t="s">
        <v>37</v>
      </c>
      <c r="H35" s="2"/>
      <c r="I35" s="2"/>
      <c r="J35" s="2"/>
      <c r="K35" s="2"/>
      <c r="L35" s="2"/>
    </row>
    <row r="36" spans="1:12" x14ac:dyDescent="0.3">
      <c r="A36" s="2"/>
      <c r="B36" s="2"/>
      <c r="C36" s="2"/>
      <c r="D36" s="2"/>
      <c r="E36" s="2"/>
      <c r="F36" s="2"/>
      <c r="G36" s="2"/>
      <c r="H36" s="2"/>
      <c r="I36" s="2"/>
      <c r="J36" s="2"/>
      <c r="K36" s="2"/>
      <c r="L36" s="2"/>
    </row>
  </sheetData>
  <mergeCells count="14">
    <mergeCell ref="A35:C35"/>
    <mergeCell ref="A33:C33"/>
    <mergeCell ref="D33:E33"/>
    <mergeCell ref="D35:E35"/>
    <mergeCell ref="D34:E34"/>
    <mergeCell ref="A34:C34"/>
    <mergeCell ref="A5:D5"/>
    <mergeCell ref="K34:L34"/>
    <mergeCell ref="A1:L1"/>
    <mergeCell ref="D32:E32"/>
    <mergeCell ref="A32:C32"/>
    <mergeCell ref="H9:I9"/>
    <mergeCell ref="H7:L7"/>
    <mergeCell ref="H5:L5"/>
  </mergeCells>
  <phoneticPr fontId="0" type="noConversion"/>
  <dataValidations count="1">
    <dataValidation type="time" allowBlank="1" showInputMessage="1" showErrorMessage="1" errorTitle="Incorrect Time Format" error="Please use the following format for entering the time: 12:00 AM" sqref="B13:C19 E13:F19 E22:F28 B22:C28">
      <formula1>0</formula1>
      <formula2>0.999988425925926</formula2>
    </dataValidation>
  </dataValidations>
  <hyperlinks>
    <hyperlink ref="A2" r:id="rId1"/>
    <hyperlink ref="N2" r:id="rId2"/>
  </hyperlinks>
  <printOptions horizontalCentered="1"/>
  <pageMargins left="0.5" right="0.5" top="0.5" bottom="1" header="0.5" footer="0.5"/>
  <pageSetup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4" r:id="rId6" name="Check Box 4">
              <controlPr defaultSize="0" autoFill="0" autoLine="0" autoPict="0">
                <anchor moveWithCells="1">
                  <from>
                    <xdr:col>13</xdr:col>
                    <xdr:colOff>28575</xdr:colOff>
                    <xdr:row>3</xdr:row>
                    <xdr:rowOff>238125</xdr:rowOff>
                  </from>
                  <to>
                    <xdr:col>13</xdr:col>
                    <xdr:colOff>600075</xdr:colOff>
                    <xdr:row>5</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13</xdr:col>
                    <xdr:colOff>28575</xdr:colOff>
                    <xdr:row>6</xdr:row>
                    <xdr:rowOff>161925</xdr:rowOff>
                  </from>
                  <to>
                    <xdr:col>13</xdr:col>
                    <xdr:colOff>600075</xdr:colOff>
                    <xdr:row>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3" sqref="A3"/>
    </sheetView>
  </sheetViews>
  <sheetFormatPr defaultRowHeight="15" x14ac:dyDescent="0.3"/>
  <cols>
    <col min="1" max="1" width="11" bestFit="1" customWidth="1"/>
  </cols>
  <sheetData>
    <row r="1" spans="1:3" x14ac:dyDescent="0.3">
      <c r="A1" s="68" t="s">
        <v>58</v>
      </c>
    </row>
    <row r="2" spans="1:3" x14ac:dyDescent="0.3">
      <c r="A2" s="67">
        <v>41094</v>
      </c>
      <c r="C2" t="s">
        <v>60</v>
      </c>
    </row>
    <row r="3" spans="1:3" x14ac:dyDescent="0.3">
      <c r="A3" s="67">
        <v>40909</v>
      </c>
      <c r="C3" t="s">
        <v>59</v>
      </c>
    </row>
    <row r="4" spans="1:3" x14ac:dyDescent="0.3">
      <c r="A4" s="67">
        <v>40924</v>
      </c>
    </row>
    <row r="5" spans="1:3" x14ac:dyDescent="0.3">
      <c r="A5" s="67">
        <v>40959</v>
      </c>
    </row>
    <row r="6" spans="1:3" x14ac:dyDescent="0.3">
      <c r="A6" s="67">
        <v>41057</v>
      </c>
    </row>
    <row r="7" spans="1:3" x14ac:dyDescent="0.3">
      <c r="A7" s="67">
        <v>41155</v>
      </c>
    </row>
    <row r="8" spans="1:3" x14ac:dyDescent="0.3">
      <c r="A8" s="67">
        <v>41224</v>
      </c>
    </row>
    <row r="9" spans="1:3" x14ac:dyDescent="0.3">
      <c r="A9" s="67">
        <v>41235</v>
      </c>
    </row>
    <row r="10" spans="1:3" x14ac:dyDescent="0.3">
      <c r="A10" s="67">
        <v>41267</v>
      </c>
    </row>
    <row r="11" spans="1:3" x14ac:dyDescent="0.3">
      <c r="A11" s="67">
        <v>41268</v>
      </c>
    </row>
    <row r="12" spans="1:3" x14ac:dyDescent="0.3">
      <c r="A12" s="67">
        <v>41274</v>
      </c>
    </row>
    <row r="13" spans="1:3" x14ac:dyDescent="0.3">
      <c r="A13" s="6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5"/>
  <sheetViews>
    <sheetView showGridLines="0" workbookViewId="0">
      <selection activeCell="A3" sqref="A3"/>
    </sheetView>
  </sheetViews>
  <sheetFormatPr defaultRowHeight="12.75" x14ac:dyDescent="0.2"/>
  <cols>
    <col min="1" max="1" width="95.7109375" style="64" customWidth="1"/>
    <col min="2" max="16384" width="9.140625" style="64"/>
  </cols>
  <sheetData>
    <row r="1" spans="1:1" s="54" customFormat="1" ht="30" x14ac:dyDescent="0.4">
      <c r="A1" s="53" t="s">
        <v>24</v>
      </c>
    </row>
    <row r="2" spans="1:1" s="56" customFormat="1" ht="15" x14ac:dyDescent="0.2">
      <c r="A2" s="55"/>
    </row>
    <row r="3" spans="1:1" s="57" customFormat="1" ht="15" x14ac:dyDescent="0.2">
      <c r="A3" s="58" t="s">
        <v>57</v>
      </c>
    </row>
    <row r="4" spans="1:1" s="56" customFormat="1" ht="15" x14ac:dyDescent="0.2">
      <c r="A4" s="55"/>
    </row>
    <row r="5" spans="1:1" s="56" customFormat="1" ht="45" x14ac:dyDescent="0.2">
      <c r="A5" s="59" t="s">
        <v>42</v>
      </c>
    </row>
    <row r="6" spans="1:1" s="56" customFormat="1" ht="15" x14ac:dyDescent="0.2">
      <c r="A6" s="59"/>
    </row>
    <row r="7" spans="1:1" s="56" customFormat="1" ht="15" x14ac:dyDescent="0.2">
      <c r="A7" s="60"/>
    </row>
    <row r="8" spans="1:1" s="56" customFormat="1" ht="18" x14ac:dyDescent="0.2">
      <c r="A8" s="61" t="s">
        <v>43</v>
      </c>
    </row>
    <row r="9" spans="1:1" s="56" customFormat="1" ht="15.75" x14ac:dyDescent="0.2">
      <c r="A9" s="62"/>
    </row>
    <row r="10" spans="1:1" s="56" customFormat="1" ht="31.5" x14ac:dyDescent="0.2">
      <c r="A10" s="63" t="s">
        <v>53</v>
      </c>
    </row>
    <row r="11" spans="1:1" s="56" customFormat="1" ht="15.75" x14ac:dyDescent="0.2">
      <c r="A11" s="62"/>
    </row>
    <row r="12" spans="1:1" s="56" customFormat="1" ht="31.5" x14ac:dyDescent="0.2">
      <c r="A12" s="63" t="s">
        <v>44</v>
      </c>
    </row>
    <row r="13" spans="1:1" s="56" customFormat="1" ht="15" x14ac:dyDescent="0.2">
      <c r="A13" s="59"/>
    </row>
    <row r="14" spans="1:1" s="56" customFormat="1" ht="47.25" x14ac:dyDescent="0.2">
      <c r="A14" s="63" t="s">
        <v>54</v>
      </c>
    </row>
    <row r="15" spans="1:1" s="56" customFormat="1" ht="15" x14ac:dyDescent="0.2">
      <c r="A15" s="55"/>
    </row>
    <row r="16" spans="1:1" s="56" customFormat="1" ht="15" x14ac:dyDescent="0.2"/>
    <row r="17" spans="1:1" s="56" customFormat="1" ht="18" x14ac:dyDescent="0.2">
      <c r="A17" s="61" t="s">
        <v>45</v>
      </c>
    </row>
    <row r="18" spans="1:1" s="56" customFormat="1" ht="15" x14ac:dyDescent="0.2">
      <c r="A18" s="59"/>
    </row>
    <row r="19" spans="1:1" s="56" customFormat="1" ht="45.75" x14ac:dyDescent="0.2">
      <c r="A19" s="59" t="s">
        <v>55</v>
      </c>
    </row>
    <row r="20" spans="1:1" ht="15" x14ac:dyDescent="0.2">
      <c r="A20" s="59"/>
    </row>
    <row r="21" spans="1:1" ht="45.75" x14ac:dyDescent="0.2">
      <c r="A21" s="59" t="s">
        <v>56</v>
      </c>
    </row>
    <row r="22" spans="1:1" ht="15" x14ac:dyDescent="0.2">
      <c r="A22" s="59"/>
    </row>
    <row r="23" spans="1:1" ht="45" x14ac:dyDescent="0.2">
      <c r="A23" s="59" t="s">
        <v>46</v>
      </c>
    </row>
    <row r="24" spans="1:1" ht="15" x14ac:dyDescent="0.2">
      <c r="A24" s="59"/>
    </row>
    <row r="25" spans="1:1" ht="30" x14ac:dyDescent="0.2">
      <c r="A25" s="59" t="s">
        <v>47</v>
      </c>
    </row>
    <row r="26" spans="1:1" ht="15" x14ac:dyDescent="0.2">
      <c r="A26" s="65" t="s">
        <v>48</v>
      </c>
    </row>
    <row r="27" spans="1:1" ht="15" x14ac:dyDescent="0.2">
      <c r="A27" s="59"/>
    </row>
    <row r="28" spans="1:1" ht="15" x14ac:dyDescent="0.2">
      <c r="A28" s="59"/>
    </row>
    <row r="29" spans="1:1" s="56" customFormat="1" ht="18" x14ac:dyDescent="0.2">
      <c r="A29" s="61" t="s">
        <v>49</v>
      </c>
    </row>
    <row r="31" spans="1:1" ht="30" x14ac:dyDescent="0.2">
      <c r="A31" s="59" t="s">
        <v>50</v>
      </c>
    </row>
    <row r="33" spans="1:1" ht="30" x14ac:dyDescent="0.2">
      <c r="A33" s="59" t="s">
        <v>51</v>
      </c>
    </row>
    <row r="35" spans="1:1" ht="30" x14ac:dyDescent="0.2">
      <c r="A35" s="59" t="s">
        <v>52</v>
      </c>
    </row>
  </sheetData>
  <phoneticPr fontId="2" type="noConversion"/>
  <hyperlinks>
    <hyperlink ref="A26" r:id="rId1"/>
  </hyperlinks>
  <pageMargins left="0.75" right="0.75" top="1" bottom="1" header="0.5" footer="0.5"/>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Weekly</vt:lpstr>
      <vt:lpstr>Biweekly</vt:lpstr>
      <vt:lpstr>Weekly_hmm</vt:lpstr>
      <vt:lpstr>Biweekly_hmm</vt:lpstr>
      <vt:lpstr>Holidays</vt:lpstr>
      <vt:lpstr>TermsOfUse</vt:lpstr>
      <vt:lpstr>Biweekly!Print_Area</vt:lpstr>
      <vt:lpstr>Biweekly_hmm!Print_Area</vt:lpstr>
      <vt:lpstr>Weekly!Print_Area</vt:lpstr>
      <vt:lpstr>Weekly_hmm!Print_Area</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Time Sheet with Breaks</dc:title>
  <dc:creator>Vertex42.com</dc:creator>
  <dc:description>(c) 2010 Vertex42 LLC. All Rights Reserved.</dc:description>
  <cp:lastModifiedBy>JonW</cp:lastModifiedBy>
  <cp:lastPrinted>2010-12-06T20:07:40Z</cp:lastPrinted>
  <dcterms:created xsi:type="dcterms:W3CDTF">2003-11-23T07:57:29Z</dcterms:created>
  <dcterms:modified xsi:type="dcterms:W3CDTF">2012-07-18T20:51:17Z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 Vertex42 LLC</vt:lpwstr>
  </property>
  <property fmtid="{D5CDD505-2E9C-101B-9397-08002B2CF9AE}" pid="3" name="Version">
    <vt:lpwstr>2.3.2</vt:lpwstr>
  </property>
</Properties>
</file>