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275" windowHeight="12690" activeTab="0"/>
  </bookViews>
  <sheets>
    <sheet name="Weekly" sheetId="1" r:id="rId1"/>
    <sheet name="Biweekly" sheetId="2" r:id="rId2"/>
    <sheet name="Weekly_hmm" sheetId="3" r:id="rId3"/>
    <sheet name="Biweekly_hmm" sheetId="4" r:id="rId4"/>
    <sheet name="TermsOfUse" sheetId="5" r:id="rId5"/>
  </sheets>
  <externalReferences>
    <externalReference r:id="rId8"/>
  </externalReferences>
  <definedNames>
    <definedName name="_xlnm.Print_Area" localSheetId="1">'Biweekly'!$A$1:$L$34</definedName>
    <definedName name="_xlnm.Print_Area" localSheetId="3">'Biweekly_hmm'!$A$1:$L$35</definedName>
    <definedName name="_xlnm.Print_Area" localSheetId="0">'Weekly'!$A$1:$L$25</definedName>
    <definedName name="_xlnm.Print_Area" localSheetId="2">'Weekly_hmm'!$A$1:$L$26</definedName>
    <definedName name="valuevx">42.314159</definedName>
  </definedNames>
  <calcPr fullCalcOnLoad="1"/>
</workbook>
</file>

<file path=xl/comments5.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<sst xmlns="http://schemas.openxmlformats.org/spreadsheetml/2006/main" count="205" uniqueCount="66">
  <si>
    <t>Date</t>
  </si>
  <si>
    <t>Employee Name:</t>
  </si>
  <si>
    <t>Manager Name:</t>
  </si>
  <si>
    <t>Week Starting:</t>
  </si>
  <si>
    <t>Employee Signature</t>
  </si>
  <si>
    <t>Manager Signature</t>
  </si>
  <si>
    <t>Weekly Employee Time Sheet</t>
  </si>
  <si>
    <t>Day of Week</t>
  </si>
  <si>
    <t>Time
In</t>
  </si>
  <si>
    <t>Time
Out</t>
  </si>
  <si>
    <t>Total
Hrs</t>
  </si>
  <si>
    <t>[Company Name]</t>
  </si>
  <si>
    <t>[Address 1]</t>
  </si>
  <si>
    <t>[Address 2]</t>
  </si>
  <si>
    <t>[City, State  ZIP]</t>
  </si>
  <si>
    <t>Total Hrs:</t>
  </si>
  <si>
    <r>
      <t>Regular</t>
    </r>
    <r>
      <rPr>
        <sz val="10"/>
        <color indexed="9"/>
        <rFont val="Trebuchet MS"/>
        <family val="2"/>
      </rPr>
      <t xml:space="preserve">
Hrs</t>
    </r>
  </si>
  <si>
    <r>
      <t>Overtime</t>
    </r>
    <r>
      <rPr>
        <sz val="10"/>
        <color indexed="9"/>
        <rFont val="Trebuchet MS"/>
        <family val="2"/>
      </rPr>
      <t xml:space="preserve">
Hrs</t>
    </r>
  </si>
  <si>
    <r>
      <t xml:space="preserve">Sick
</t>
    </r>
    <r>
      <rPr>
        <sz val="10"/>
        <color indexed="9"/>
        <rFont val="Trebuchet MS"/>
        <family val="2"/>
      </rPr>
      <t>Hrs</t>
    </r>
  </si>
  <si>
    <r>
      <t xml:space="preserve">Vacation
</t>
    </r>
    <r>
      <rPr>
        <sz val="10"/>
        <color indexed="9"/>
        <rFont val="Trebuchet MS"/>
        <family val="2"/>
      </rPr>
      <t>Hrs</t>
    </r>
  </si>
  <si>
    <t>[Phone]</t>
  </si>
  <si>
    <t>Biweekly Employee Time Sheet</t>
  </si>
  <si>
    <t>[42]</t>
  </si>
  <si>
    <t>Rate/Hr:</t>
  </si>
  <si>
    <t>Terms of Use</t>
  </si>
  <si>
    <t>Total [h]:mm</t>
  </si>
  <si>
    <r>
      <t xml:space="preserve">Total
</t>
    </r>
    <r>
      <rPr>
        <sz val="8"/>
        <color indexed="9"/>
        <rFont val="Trebuchet MS"/>
        <family val="2"/>
      </rPr>
      <t>[h]:mm</t>
    </r>
  </si>
  <si>
    <r>
      <t>Regular</t>
    </r>
    <r>
      <rPr>
        <sz val="10"/>
        <color indexed="9"/>
        <rFont val="Trebuchet MS"/>
        <family val="2"/>
      </rPr>
      <t xml:space="preserve">
</t>
    </r>
    <r>
      <rPr>
        <sz val="8"/>
        <color indexed="9"/>
        <rFont val="Trebuchet MS"/>
        <family val="2"/>
      </rPr>
      <t>[h]:mm</t>
    </r>
  </si>
  <si>
    <r>
      <t>Overtime</t>
    </r>
    <r>
      <rPr>
        <sz val="10"/>
        <color indexed="9"/>
        <rFont val="Trebuchet MS"/>
        <family val="2"/>
      </rPr>
      <t xml:space="preserve">
</t>
    </r>
    <r>
      <rPr>
        <sz val="8"/>
        <color indexed="9"/>
        <rFont val="Trebuchet MS"/>
        <family val="2"/>
      </rPr>
      <t>[h]:mm</t>
    </r>
  </si>
  <si>
    <r>
      <t>Sick</t>
    </r>
    <r>
      <rPr>
        <sz val="10"/>
        <color indexed="9"/>
        <rFont val="Trebuchet MS"/>
        <family val="2"/>
      </rPr>
      <t xml:space="preserve">
</t>
    </r>
    <r>
      <rPr>
        <sz val="8"/>
        <color indexed="9"/>
        <rFont val="Trebuchet MS"/>
        <family val="2"/>
      </rPr>
      <t>[h]:mm</t>
    </r>
  </si>
  <si>
    <r>
      <t>Vacation</t>
    </r>
    <r>
      <rPr>
        <sz val="10"/>
        <color indexed="9"/>
        <rFont val="Trebuchet MS"/>
        <family val="2"/>
      </rPr>
      <t xml:space="preserve">
</t>
    </r>
    <r>
      <rPr>
        <sz val="8"/>
        <color indexed="9"/>
        <rFont val="Trebuchet MS"/>
        <family val="2"/>
      </rPr>
      <t>[h]:mm</t>
    </r>
  </si>
  <si>
    <t>Timesheets by Vertex42.com</t>
  </si>
  <si>
    <t>Month:</t>
  </si>
  <si>
    <t>Su</t>
  </si>
  <si>
    <t>M</t>
  </si>
  <si>
    <t>Tu</t>
  </si>
  <si>
    <t>W</t>
  </si>
  <si>
    <t>Th</t>
  </si>
  <si>
    <t>F</t>
  </si>
  <si>
    <t>Sa</t>
  </si>
  <si>
    <t>© 2010 Vertex42 LLC</t>
  </si>
  <si>
    <r>
      <t xml:space="preserve">Holiday
</t>
    </r>
    <r>
      <rPr>
        <sz val="10"/>
        <color indexed="9"/>
        <rFont val="Trebuchet MS"/>
        <family val="2"/>
      </rPr>
      <t>Hrs</t>
    </r>
  </si>
  <si>
    <t>Grand Total Pay:</t>
  </si>
  <si>
    <t>Total Pay:</t>
  </si>
  <si>
    <r>
      <t>Holiday</t>
    </r>
    <r>
      <rPr>
        <sz val="10"/>
        <color indexed="9"/>
        <rFont val="Trebuchet MS"/>
        <family val="2"/>
      </rPr>
      <t xml:space="preserve">
</t>
    </r>
    <r>
      <rPr>
        <sz val="8"/>
        <color indexed="9"/>
        <rFont val="Trebuchet MS"/>
        <family val="2"/>
      </rPr>
      <t>[h]:mm</t>
    </r>
  </si>
  <si>
    <t>{42}</t>
  </si>
  <si>
    <t>Overtime Options</t>
  </si>
  <si>
    <t>After:</t>
  </si>
  <si>
    <t>Hrs</t>
  </si>
  <si>
    <t>HELP</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</si>
  <si>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</si>
  <si>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</si>
  <si>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</si>
  <si>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</si>
  <si>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</si>
  <si>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</si>
  <si>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</si>
  <si>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</si>
  <si>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</si>
  <si>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</si>
  <si>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</si>
  <si>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</si>
  <si>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</si>
  <si>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</si>
  <si>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2010-2015 Vertex42 LLC. All rights reserved.</t>
  </si>
  <si>
    <t>https://www.vertex42.com/licensing/EULA_privateuse.html</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</si>
</sst>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0.0000000"/>
    <numFmt numFmtId="166" formatCode="0.000000"/>
    <numFmt numFmtId="167" formatCode="0.00000"/>
    <numFmt numFmtId="168" formatCode="0.0000"/>
    <numFmt numFmtId="169" formatCode="0.000"/>
    <numFmt numFmtId="170" formatCode="&quot;$&quot;#,##0.000_);[Red]\(&quot;$&quot;#,##0.000\)"/>
    <numFmt numFmtId="171" formatCode="&quot;$&quot;#,##0.0000_);[Red]\(&quot;$&quot;#,##0.0000\)"/>
    <numFmt numFmtId="172" formatCode="_(* #,##0.00_);_(* \(#,##0.00\);;_(@_)"/>
    <numFmt numFmtId="173" formatCode="0.0"/>
    <numFmt numFmtId="174" formatCode="_(* #,##0.00_);_(* \(#,##0.0\);;_(@_)"/>
    <numFmt numFmtId="175" formatCode="&quot;$&quot;#,##0.0_);[Red]\(&quot;$&quot;#,##0.0\)"/>
    <numFmt numFmtId="176" formatCode="[$-409]dddd\,\ mmmm\ dd\,\ yyyy"/>
    <numFmt numFmtId="177" formatCode="ddd"/>
    <numFmt numFmtId="178" formatCode="ddd\ m/d"/>
    <numFmt numFmtId="179" formatCode="d"/>
    <numFmt numFmtId="180" formatCode="[$-409]h:mm:ss\ AM/PM"/>
    <numFmt numFmtId="181" formatCode="h\ AM/PM"/>
    <numFmt numFmtId="182" formatCode="ddd\,\ mmmm\ dd\,\ yyyy"/>
    <numFmt numFmtId="183" formatCode="ddd\,\ mmmm\ d\,\ yyyy"/>
    <numFmt numFmtId="184" formatCode="mmmm\ d\,\ yyyy"/>
    <numFmt numFmtId="185" formatCode="&quot;$&quot;#,##0.00"/>
    <numFmt numFmtId="186" formatCode="0.0%"/>
    <numFmt numFmtId="187" formatCode="0.000%"/>
    <numFmt numFmtId="188" formatCode="h:mm;@"/>
    <numFmt numFmtId="189" formatCode="[h]:mm"/>
    <numFmt numFmtId="190" formatCode="0.00;[Red]0.00"/>
    <numFmt numFmtId="191" formatCode="\+0.00;\-0.00"/>
    <numFmt numFmtId="192" formatCode="\+0.0;\-0.0"/>
    <numFmt numFmtId="193" formatCode="\+0.000;\-0.000"/>
    <numFmt numFmtId="194" formatCode="mmmm\ yyyy"/>
    <numFmt numFmtId="195" formatCode="_(&quot;$&quot;* #,##0.0_);_(&quot;$&quot;* \(#,##0.0\);_(&quot;$&quot;* &quot;-&quot;??_);_(@_)"/>
    <numFmt numFmtId="196" formatCode="_(&quot;$&quot;* #,##0_);_(&quot;$&quot;* \(#,##0\);_(&quot;$&quot;* &quot;-&quot;??_);_(@_)"/>
    <numFmt numFmtId="197" formatCode="_(* #,##0.0_);_(* \(#,##0.0\);_(* &quot;-&quot;??_);_(@_)"/>
    <numFmt numFmtId="198" formatCode="_(* #,##0_);_(* \(#,##0\);_(* &quot;-&quot;??_);_(@_)"/>
    <numFmt numFmtId="199" formatCode="0.0000000000000000%"/>
  </numFmts>
  <fonts count="48">
    <font>
      <sz val="10"/>
      <name val="Trebuchet MS"/>
      <family val="2"/>
    </font>
    <font>
      <sz val="10"/>
      <name val="Verdana"/>
      <family val="0"/>
    </font>
    <font>
      <sz val="10"/>
      <name val="Arial"/>
      <family val="0"/>
    </font>
    <font>
      <u val="single"/>
      <sz val="10"/>
      <color indexed="36"/>
      <name val="Arial"/>
      <family val="0"/>
    </font>
    <font>
      <u val="single"/>
      <sz val="10"/>
      <color indexed="12"/>
      <name val="Arial"/>
      <family val="0"/>
    </font>
    <font>
      <sz val="10"/>
      <name val="Tahoma"/>
      <family val="2"/>
    </font>
    <font>
      <b/>
      <sz val="16"/>
      <name val="Trebuchet MS"/>
      <family val="2"/>
    </font>
    <font>
      <b/>
      <sz val="10"/>
      <name val="Trebuchet MS"/>
      <family val="2"/>
    </font>
    <font>
      <b/>
      <sz val="10"/>
      <color indexed="9"/>
      <name val="Trebuchet MS"/>
      <family val="2"/>
    </font>
    <font>
      <sz val="10"/>
      <color indexed="9"/>
      <name val="Trebuchet MS"/>
      <family val="2"/>
    </font>
    <font>
      <b/>
      <sz val="18"/>
      <color indexed="60"/>
      <name val="Trebuchet MS"/>
      <family val="2"/>
    </font>
    <font>
      <sz val="8"/>
      <name val="Trebuchet MS"/>
      <family val="2"/>
    </font>
    <font>
      <b/>
      <sz val="12"/>
      <name val="Trebuchet MS"/>
      <family val="2"/>
    </font>
    <font>
      <sz val="8"/>
      <color indexed="9"/>
      <name val="Trebuchet MS"/>
      <family val="2"/>
    </font>
    <font>
      <u val="single"/>
      <sz val="8"/>
      <color indexed="12"/>
      <name val="Trebuchet MS"/>
      <family val="2"/>
    </font>
    <font>
      <sz val="8"/>
      <name val="Tahoma"/>
      <family val="2"/>
    </font>
    <font>
      <b/>
      <sz val="12"/>
      <color indexed="9"/>
      <name val="Trebuchet MS"/>
      <family val="2"/>
    </font>
    <font>
      <sz val="9"/>
      <name val="Trebuchet MS"/>
      <family val="2"/>
    </font>
    <font>
      <sz val="6"/>
      <color indexed="9"/>
      <name val="Trebuchet MS"/>
      <family val="2"/>
    </font>
    <font>
      <sz val="10"/>
      <color indexed="22"/>
      <name val="Trebuchet MS"/>
      <family val="2"/>
    </font>
    <font>
      <sz val="8"/>
      <color indexed="55"/>
      <name val="Tahom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55"/>
      </bottom>
    </border>
    <border>
      <left>
        <color indexed="63"/>
      </left>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4" fillId="17" borderId="1" applyNumberFormat="0" applyAlignment="0" applyProtection="0"/>
    <xf numFmtId="0" fontId="25"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27" fillId="1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1" fillId="11" borderId="1" applyNumberFormat="0" applyAlignment="0" applyProtection="0"/>
    <xf numFmtId="0" fontId="32" fillId="0" borderId="6" applyNumberFormat="0" applyFill="0" applyAlignment="0" applyProtection="0"/>
    <xf numFmtId="0" fontId="33" fillId="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5" borderId="7" applyNumberFormat="0" applyFont="0" applyAlignment="0" applyProtection="0"/>
    <xf numFmtId="0" fontId="34" fillId="1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7">
    <xf numFmtId="0" fontId="0" fillId="0" borderId="0" xfId="0" applyAlignment="1">
      <alignment/>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indent="1"/>
      <protection/>
    </xf>
    <xf numFmtId="0" fontId="9" fillId="0" borderId="0" xfId="0" applyFont="1" applyAlignment="1" applyProtection="1">
      <alignment horizontal="right"/>
      <protection/>
    </xf>
    <xf numFmtId="0" fontId="9" fillId="20" borderId="10" xfId="0" applyFont="1" applyFill="1" applyBorder="1" applyAlignment="1" applyProtection="1">
      <alignment horizontal="center" vertical="center" wrapText="1"/>
      <protection/>
    </xf>
    <xf numFmtId="0" fontId="8" fillId="20" borderId="10" xfId="0" applyFont="1" applyFill="1" applyBorder="1" applyAlignment="1" applyProtection="1">
      <alignment horizontal="center" vertical="center" wrapText="1"/>
      <protection/>
    </xf>
    <xf numFmtId="0" fontId="9" fillId="20" borderId="10" xfId="0" applyFont="1" applyFill="1" applyBorder="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178" fontId="7" fillId="2" borderId="0" xfId="0" applyNumberFormat="1" applyFont="1" applyFill="1" applyAlignment="1" applyProtection="1">
      <alignment horizontal="left" vertical="center"/>
      <protection/>
    </xf>
    <xf numFmtId="0" fontId="0" fillId="2" borderId="0" xfId="0" applyFont="1" applyFill="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horizontal="left" indent="1"/>
      <protection/>
    </xf>
    <xf numFmtId="0" fontId="0" fillId="2" borderId="0" xfId="0" applyFont="1" applyFill="1" applyAlignment="1" applyProtection="1">
      <alignment horizontal="center" vertical="center"/>
      <protection/>
    </xf>
    <xf numFmtId="189" fontId="0" fillId="2" borderId="0" xfId="0" applyNumberFormat="1" applyFont="1" applyFill="1" applyAlignment="1" applyProtection="1">
      <alignment horizontal="center" vertical="center"/>
      <protection/>
    </xf>
    <xf numFmtId="0" fontId="0" fillId="0" borderId="0" xfId="0" applyNumberFormat="1" applyFont="1" applyAlignment="1" applyProtection="1">
      <alignment/>
      <protection/>
    </xf>
    <xf numFmtId="0" fontId="0" fillId="17" borderId="11" xfId="0" applyFont="1" applyFill="1" applyBorder="1" applyAlignment="1" applyProtection="1">
      <alignment horizontal="center"/>
      <protection/>
    </xf>
    <xf numFmtId="0" fontId="0" fillId="17" borderId="0" xfId="0" applyFont="1" applyFill="1" applyBorder="1" applyAlignment="1" applyProtection="1">
      <alignment horizontal="center"/>
      <protection/>
    </xf>
    <xf numFmtId="0" fontId="0" fillId="17" borderId="12" xfId="0" applyFont="1" applyFill="1" applyBorder="1" applyAlignment="1" applyProtection="1">
      <alignment horizontal="center"/>
      <protection/>
    </xf>
    <xf numFmtId="179" fontId="0" fillId="0" borderId="7" xfId="0" applyNumberFormat="1" applyFont="1" applyBorder="1" applyAlignment="1" applyProtection="1">
      <alignment horizontal="center"/>
      <protection/>
    </xf>
    <xf numFmtId="18" fontId="0" fillId="0" borderId="0" xfId="0" applyNumberFormat="1" applyAlignment="1" applyProtection="1">
      <alignment vertical="center"/>
      <protection/>
    </xf>
    <xf numFmtId="0" fontId="7" fillId="0" borderId="0" xfId="0" applyFont="1" applyAlignment="1" applyProtection="1">
      <alignment horizontal="right" vertical="center"/>
      <protection/>
    </xf>
    <xf numFmtId="0" fontId="0" fillId="0" borderId="0" xfId="0" applyFont="1" applyAlignment="1" applyProtection="1">
      <alignment horizontal="right"/>
      <protection/>
    </xf>
    <xf numFmtId="4" fontId="0" fillId="2" borderId="0" xfId="0" applyNumberFormat="1" applyFont="1" applyFill="1" applyAlignment="1">
      <alignment horizontal="center" vertical="center"/>
    </xf>
    <xf numFmtId="0" fontId="14" fillId="0" borderId="0" xfId="53" applyFont="1" applyAlignment="1" applyProtection="1">
      <alignment/>
      <protection/>
    </xf>
    <xf numFmtId="0" fontId="0" fillId="0" borderId="0" xfId="0" applyFont="1" applyAlignment="1" applyProtection="1">
      <alignment horizontal="right" vertical="center"/>
      <protection/>
    </xf>
    <xf numFmtId="4" fontId="0" fillId="0" borderId="13" xfId="44" applyNumberFormat="1" applyFont="1" applyBorder="1" applyAlignment="1" applyProtection="1">
      <alignment horizontal="right" vertical="center"/>
      <protection locked="0"/>
    </xf>
    <xf numFmtId="164" fontId="0" fillId="0" borderId="13" xfId="60" applyNumberFormat="1" applyFont="1" applyFill="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xf>
    <xf numFmtId="2" fontId="0" fillId="0" borderId="13" xfId="0" applyNumberFormat="1" applyFont="1" applyBorder="1" applyAlignment="1" applyProtection="1">
      <alignment horizontal="center" vertical="center"/>
      <protection locked="0"/>
    </xf>
    <xf numFmtId="172" fontId="0" fillId="0" borderId="0" xfId="0" applyNumberFormat="1" applyFont="1" applyFill="1" applyAlignment="1" applyProtection="1">
      <alignment horizontal="center" vertical="center"/>
      <protection/>
    </xf>
    <xf numFmtId="4" fontId="0" fillId="0" borderId="13" xfId="44" applyNumberFormat="1" applyFont="1" applyBorder="1" applyAlignment="1" applyProtection="1">
      <alignment horizontal="right" vertical="center"/>
      <protection locked="0"/>
    </xf>
    <xf numFmtId="4" fontId="17" fillId="2" borderId="0" xfId="44" applyNumberFormat="1" applyFont="1" applyFill="1" applyAlignment="1" applyProtection="1">
      <alignment horizontal="right" vertical="center"/>
      <protection/>
    </xf>
    <xf numFmtId="189" fontId="0"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0" xfId="0" applyFont="1" applyAlignment="1" applyProtection="1">
      <alignment/>
      <protection locked="0"/>
    </xf>
    <xf numFmtId="0" fontId="6" fillId="0" borderId="0" xfId="0" applyFont="1" applyAlignment="1" applyProtection="1">
      <alignment/>
      <protection locked="0"/>
    </xf>
    <xf numFmtId="0" fontId="18" fillId="0" borderId="0" xfId="0" applyFont="1" applyFill="1" applyBorder="1" applyAlignment="1" applyProtection="1">
      <alignment horizontal="right" vertical="center"/>
      <protection/>
    </xf>
    <xf numFmtId="164" fontId="0" fillId="0" borderId="13" xfId="60" applyNumberFormat="1" applyFont="1" applyFill="1" applyBorder="1" applyAlignment="1" applyProtection="1">
      <alignment horizontal="center" vertical="center"/>
      <protection locked="0"/>
    </xf>
    <xf numFmtId="189" fontId="0" fillId="0" borderId="13" xfId="0" applyNumberFormat="1" applyFont="1" applyBorder="1" applyAlignment="1" applyProtection="1">
      <alignment horizontal="center" vertical="center"/>
      <protection locked="0"/>
    </xf>
    <xf numFmtId="189" fontId="0" fillId="0" borderId="13" xfId="0" applyNumberFormat="1" applyFont="1" applyBorder="1" applyAlignment="1" applyProtection="1">
      <alignment horizontal="center" vertical="center"/>
      <protection/>
    </xf>
    <xf numFmtId="2" fontId="0" fillId="2" borderId="14" xfId="0" applyNumberFormat="1" applyFont="1" applyFill="1" applyBorder="1" applyAlignment="1" applyProtection="1">
      <alignment horizontal="center" vertical="center"/>
      <protection/>
    </xf>
    <xf numFmtId="189" fontId="0" fillId="2" borderId="14" xfId="0" applyNumberFormat="1" applyFont="1" applyFill="1" applyBorder="1" applyAlignment="1" applyProtection="1">
      <alignment horizontal="center" vertical="center"/>
      <protection/>
    </xf>
    <xf numFmtId="4" fontId="0" fillId="0" borderId="13" xfId="44" applyNumberFormat="1" applyFont="1" applyBorder="1" applyAlignment="1" applyProtection="1">
      <alignment horizontal="right" vertical="center"/>
      <protection/>
    </xf>
    <xf numFmtId="4" fontId="0" fillId="0" borderId="13" xfId="44" applyNumberFormat="1" applyFont="1" applyBorder="1" applyAlignment="1" applyProtection="1">
      <alignment horizontal="right" vertical="center"/>
      <protection/>
    </xf>
    <xf numFmtId="2" fontId="0" fillId="2" borderId="14" xfId="0" applyNumberFormat="1" applyFont="1" applyFill="1" applyBorder="1" applyAlignment="1" applyProtection="1">
      <alignment horizontal="center" vertical="center"/>
      <protection/>
    </xf>
    <xf numFmtId="2" fontId="0" fillId="0" borderId="13" xfId="0" applyNumberFormat="1" applyFont="1" applyBorder="1" applyAlignment="1" applyProtection="1">
      <alignment horizontal="center" vertical="center"/>
      <protection locked="0"/>
    </xf>
    <xf numFmtId="172" fontId="0" fillId="0" borderId="0" xfId="0" applyNumberFormat="1" applyFont="1" applyFill="1" applyAlignment="1" applyProtection="1">
      <alignment horizontal="center" vertical="center"/>
      <protection/>
    </xf>
    <xf numFmtId="0" fontId="7" fillId="0" borderId="0" xfId="0" applyFont="1" applyAlignment="1" applyProtection="1">
      <alignment/>
      <protection/>
    </xf>
    <xf numFmtId="0" fontId="11" fillId="0" borderId="0" xfId="0" applyFont="1" applyAlignment="1" applyProtection="1">
      <alignment horizontal="right"/>
      <protection/>
    </xf>
    <xf numFmtId="0" fontId="11" fillId="0" borderId="0" xfId="0" applyFont="1" applyAlignment="1" applyProtection="1">
      <alignment/>
      <protection/>
    </xf>
    <xf numFmtId="0" fontId="19" fillId="0" borderId="0" xfId="0" applyFont="1" applyAlignment="1" applyProtection="1">
      <alignment/>
      <protection locked="0"/>
    </xf>
    <xf numFmtId="0" fontId="0" fillId="0" borderId="13" xfId="0" applyBorder="1" applyAlignment="1" applyProtection="1">
      <alignment horizontal="center"/>
      <protection locked="0"/>
    </xf>
    <xf numFmtId="0" fontId="4" fillId="0" borderId="0" xfId="53" applyAlignment="1" applyProtection="1">
      <alignment/>
      <protection/>
    </xf>
    <xf numFmtId="0" fontId="20" fillId="0" borderId="0" xfId="42" applyNumberFormat="1" applyFont="1" applyFill="1" applyAlignment="1">
      <alignment horizontal="right"/>
    </xf>
    <xf numFmtId="0" fontId="38" fillId="0" borderId="15" xfId="59" applyNumberFormat="1" applyFont="1" applyFill="1" applyBorder="1" applyAlignment="1">
      <alignment vertical="top"/>
      <protection/>
    </xf>
    <xf numFmtId="0" fontId="38" fillId="0" borderId="0" xfId="59" applyFont="1" applyFill="1" applyBorder="1">
      <alignment/>
      <protection/>
    </xf>
    <xf numFmtId="0" fontId="39" fillId="0" borderId="0" xfId="59" applyNumberFormat="1" applyFont="1" applyFill="1" applyBorder="1" applyAlignment="1">
      <alignment vertical="top"/>
      <protection/>
    </xf>
    <xf numFmtId="0" fontId="39" fillId="0" borderId="0" xfId="59" applyFont="1" applyFill="1" applyBorder="1">
      <alignment/>
      <protection/>
    </xf>
    <xf numFmtId="0" fontId="39" fillId="0" borderId="0" xfId="58" applyFont="1" applyFill="1" applyBorder="1">
      <alignment/>
      <protection/>
    </xf>
    <xf numFmtId="0" fontId="39" fillId="0" borderId="0" xfId="58" applyNumberFormat="1" applyFont="1" applyFill="1" applyBorder="1" applyAlignment="1">
      <alignment vertical="top"/>
      <protection/>
    </xf>
    <xf numFmtId="0" fontId="39" fillId="0" borderId="0" xfId="59" applyNumberFormat="1" applyFont="1" applyFill="1" applyBorder="1" applyAlignment="1">
      <alignment vertical="top" wrapText="1"/>
      <protection/>
    </xf>
    <xf numFmtId="0" fontId="40" fillId="0" borderId="0" xfId="59" applyNumberFormat="1" applyFont="1" applyFill="1" applyBorder="1" applyAlignment="1">
      <alignment vertical="top"/>
      <protection/>
    </xf>
    <xf numFmtId="0" fontId="41" fillId="17" borderId="16" xfId="59" applyNumberFormat="1" applyFont="1" applyFill="1" applyBorder="1" applyAlignment="1">
      <alignment vertical="top"/>
      <protection/>
    </xf>
    <xf numFmtId="0" fontId="42" fillId="0" borderId="0" xfId="59" applyNumberFormat="1" applyFont="1" applyFill="1" applyBorder="1" applyAlignment="1">
      <alignment vertical="top"/>
      <protection/>
    </xf>
    <xf numFmtId="0" fontId="42" fillId="0" borderId="0" xfId="59" applyNumberFormat="1" applyFont="1" applyFill="1" applyBorder="1" applyAlignment="1">
      <alignment vertical="top" wrapText="1"/>
      <protection/>
    </xf>
    <xf numFmtId="0" fontId="2" fillId="0" borderId="0" xfId="59" applyFill="1" applyBorder="1">
      <alignment/>
      <protection/>
    </xf>
    <xf numFmtId="0" fontId="44" fillId="0" borderId="0" xfId="54" applyNumberFormat="1" applyFont="1" applyFill="1" applyBorder="1" applyAlignment="1" applyProtection="1">
      <alignment vertical="top" wrapText="1"/>
      <protection/>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0" xfId="0" applyFont="1" applyAlignment="1" applyProtection="1">
      <alignment horizontal="left"/>
      <protection locked="0"/>
    </xf>
    <xf numFmtId="0" fontId="10" fillId="2" borderId="0" xfId="0" applyFont="1" applyFill="1" applyAlignment="1" applyProtection="1">
      <alignment horizontal="center" vertical="center"/>
      <protection/>
    </xf>
    <xf numFmtId="0" fontId="0" fillId="0" borderId="10" xfId="0" applyFont="1" applyBorder="1" applyAlignment="1" applyProtection="1">
      <alignment horizontal="left"/>
      <protection locked="0"/>
    </xf>
    <xf numFmtId="0" fontId="0" fillId="0" borderId="0" xfId="0" applyFont="1" applyAlignment="1" applyProtection="1">
      <alignment horizontal="right"/>
      <protection/>
    </xf>
    <xf numFmtId="14" fontId="7" fillId="0" borderId="10" xfId="0" applyNumberFormat="1" applyFont="1" applyBorder="1" applyAlignment="1" applyProtection="1">
      <alignment horizontal="left" indent="1"/>
      <protection locked="0"/>
    </xf>
    <xf numFmtId="0" fontId="7" fillId="0" borderId="10" xfId="0" applyFont="1" applyBorder="1" applyAlignment="1" applyProtection="1">
      <alignment horizontal="left" indent="1"/>
      <protection locked="0"/>
    </xf>
    <xf numFmtId="14" fontId="17" fillId="0" borderId="10" xfId="0" applyNumberFormat="1" applyFont="1" applyBorder="1" applyAlignment="1" applyProtection="1">
      <alignment horizontal="right"/>
      <protection locked="0"/>
    </xf>
    <xf numFmtId="0" fontId="17" fillId="0" borderId="10" xfId="0" applyFont="1" applyBorder="1" applyAlignment="1" applyProtection="1">
      <alignment horizontal="right"/>
      <protection locked="0"/>
    </xf>
    <xf numFmtId="0" fontId="0" fillId="0" borderId="0" xfId="0" applyFont="1" applyAlignment="1" applyProtection="1">
      <alignment horizontal="right" vertical="center"/>
      <protection/>
    </xf>
    <xf numFmtId="0" fontId="6" fillId="0" borderId="0" xfId="0" applyFont="1" applyAlignment="1" applyProtection="1">
      <alignment horizontal="left"/>
      <protection locked="0"/>
    </xf>
    <xf numFmtId="0" fontId="0" fillId="0" borderId="0" xfId="0" applyFont="1" applyAlignment="1" applyProtection="1">
      <alignment horizontal="left"/>
      <protection locked="0"/>
    </xf>
    <xf numFmtId="0" fontId="0" fillId="0" borderId="14" xfId="0" applyFont="1" applyBorder="1" applyAlignment="1" applyProtection="1">
      <alignment horizontal="right" vertical="center"/>
      <protection/>
    </xf>
    <xf numFmtId="0" fontId="0" fillId="0" borderId="10" xfId="0" applyFont="1" applyBorder="1" applyAlignment="1" applyProtection="1">
      <alignment horizontal="left"/>
      <protection/>
    </xf>
    <xf numFmtId="43" fontId="12" fillId="2" borderId="0" xfId="44" applyNumberFormat="1" applyFont="1" applyFill="1" applyAlignment="1" applyProtection="1">
      <alignment horizontal="center" vertical="center"/>
      <protection/>
    </xf>
    <xf numFmtId="194" fontId="16" fillId="20" borderId="17" xfId="0" applyNumberFormat="1" applyFont="1" applyFill="1" applyBorder="1" applyAlignment="1" applyProtection="1">
      <alignment horizontal="center"/>
      <protection/>
    </xf>
    <xf numFmtId="194" fontId="16" fillId="20" borderId="19" xfId="0" applyNumberFormat="1" applyFont="1" applyFill="1" applyBorder="1" applyAlignment="1" applyProtection="1">
      <alignment horizontal="center"/>
      <protection/>
    </xf>
    <xf numFmtId="194" fontId="16" fillId="20" borderId="18" xfId="0" applyNumberFormat="1" applyFont="1" applyFill="1" applyBorder="1" applyAlignment="1" applyProtection="1">
      <alignment horizontal="center"/>
      <protection/>
    </xf>
    <xf numFmtId="0" fontId="0" fillId="0" borderId="20" xfId="0" applyFont="1" applyBorder="1" applyAlignment="1" applyProtection="1">
      <alignment horizontal="left"/>
      <protection/>
    </xf>
    <xf numFmtId="0" fontId="0" fillId="0" borderId="20"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0" xfId="0" applyFont="1" applyAlignment="1" applyProtection="1">
      <alignment horizontal="right"/>
      <protection/>
    </xf>
    <xf numFmtId="0" fontId="0" fillId="0" borderId="10" xfId="0" applyFont="1" applyBorder="1" applyAlignment="1" applyProtection="1">
      <alignment horizontal="left"/>
      <protection locked="0"/>
    </xf>
    <xf numFmtId="0" fontId="17" fillId="0" borderId="10" xfId="0" applyFont="1" applyBorder="1" applyAlignment="1" applyProtection="1">
      <alignment horizontal="left"/>
      <protection locked="0"/>
    </xf>
    <xf numFmtId="43" fontId="12" fillId="2" borderId="0" xfId="44" applyNumberFormat="1" applyFont="1" applyFill="1" applyAlignment="1" applyProtection="1">
      <alignment horizontal="lef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rmal_Sheet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0</xdr:row>
      <xdr:rowOff>47625</xdr:rowOff>
    </xdr:from>
    <xdr:to>
      <xdr:col>19</xdr:col>
      <xdr:colOff>104775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362825" y="47625"/>
          <a:ext cx="13430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0</xdr:row>
      <xdr:rowOff>47625</xdr:rowOff>
    </xdr:from>
    <xdr:to>
      <xdr:col>19</xdr:col>
      <xdr:colOff>104775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362825" y="47625"/>
          <a:ext cx="13430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0</xdr:row>
      <xdr:rowOff>47625</xdr:rowOff>
    </xdr:from>
    <xdr:to>
      <xdr:col>19</xdr:col>
      <xdr:colOff>142875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400925" y="47625"/>
          <a:ext cx="13430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57150</xdr:colOff>
      <xdr:row>0</xdr:row>
      <xdr:rowOff>47625</xdr:rowOff>
    </xdr:from>
    <xdr:to>
      <xdr:col>19</xdr:col>
      <xdr:colOff>142875</xdr:colOff>
      <xdr:row>0</xdr:row>
      <xdr:rowOff>333375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7400925" y="47625"/>
          <a:ext cx="1343025"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ExcelTemplates/free-timesheet-template.html" TargetMode="External" /><Relationship Id="rId2" Type="http://schemas.openxmlformats.org/officeDocument/2006/relationships/hyperlink" Target="https://www.vertex42.com/ExcelTemplates/free-timesheet-template.html" TargetMode="Externa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X26"/>
  <sheetViews>
    <sheetView showGridLines="0" tabSelected="1" zoomScalePageLayoutView="0" workbookViewId="0" topLeftCell="A1">
      <selection activeCell="A3" sqref="A3"/>
    </sheetView>
  </sheetViews>
  <sheetFormatPr defaultColWidth="9.140625" defaultRowHeight="15"/>
  <cols>
    <col min="1" max="1" width="11.00390625" style="3" customWidth="1"/>
    <col min="2" max="3" width="9.28125" style="3" customWidth="1"/>
    <col min="4" max="4" width="2.00390625" style="3" customWidth="1"/>
    <col min="5" max="6" width="9.28125" style="3" customWidth="1"/>
    <col min="7" max="7" width="6.57421875" style="3" customWidth="1"/>
    <col min="8" max="12" width="8.8515625" style="3" customWidth="1"/>
    <col min="13" max="13" width="9.140625" style="3" customWidth="1"/>
    <col min="14" max="21" width="3.140625" style="3" customWidth="1"/>
    <col min="22" max="22" width="10.28125" style="3" customWidth="1"/>
    <col min="23" max="16384" width="9.140625" style="3" customWidth="1"/>
  </cols>
  <sheetData>
    <row r="1" spans="1:22" s="1" customFormat="1" ht="32.25" customHeight="1">
      <c r="A1" s="74" t="s">
        <v>6</v>
      </c>
      <c r="B1" s="74"/>
      <c r="C1" s="74"/>
      <c r="D1" s="74"/>
      <c r="E1" s="74"/>
      <c r="F1" s="74"/>
      <c r="G1" s="74"/>
      <c r="H1" s="74"/>
      <c r="I1" s="74"/>
      <c r="J1" s="74"/>
      <c r="K1" s="74"/>
      <c r="L1" s="74"/>
      <c r="V1" s="56" t="s">
        <v>49</v>
      </c>
    </row>
    <row r="2" spans="1:20" s="1" customFormat="1" ht="15" customHeight="1">
      <c r="A2" s="27" t="s">
        <v>31</v>
      </c>
      <c r="B2" s="2"/>
      <c r="C2" s="2"/>
      <c r="D2" s="2"/>
      <c r="E2" s="2"/>
      <c r="F2" s="2"/>
      <c r="G2" s="2"/>
      <c r="H2" s="2"/>
      <c r="I2" s="2"/>
      <c r="J2" s="2"/>
      <c r="L2" s="57" t="s">
        <v>40</v>
      </c>
      <c r="N2" s="71">
        <v>2017</v>
      </c>
      <c r="O2" s="72"/>
      <c r="P2" s="3"/>
      <c r="Q2" s="3"/>
      <c r="R2" s="25" t="s">
        <v>32</v>
      </c>
      <c r="S2" s="71">
        <v>1</v>
      </c>
      <c r="T2" s="72"/>
    </row>
    <row r="3" spans="1:20" ht="18">
      <c r="A3" s="2"/>
      <c r="B3" s="2"/>
      <c r="C3" s="2"/>
      <c r="D3" s="2"/>
      <c r="E3" s="2"/>
      <c r="F3" s="2"/>
      <c r="G3" s="2"/>
      <c r="H3" s="2"/>
      <c r="I3" s="2"/>
      <c r="J3" s="2"/>
      <c r="K3" s="2"/>
      <c r="N3" s="87">
        <f>DATE(N2,S2,1)</f>
        <v>42736</v>
      </c>
      <c r="O3" s="88"/>
      <c r="P3" s="88"/>
      <c r="Q3" s="88"/>
      <c r="R3" s="88"/>
      <c r="S3" s="88"/>
      <c r="T3" s="89"/>
    </row>
    <row r="4" spans="1:22" ht="21">
      <c r="A4" s="82" t="s">
        <v>11</v>
      </c>
      <c r="B4" s="82"/>
      <c r="C4" s="82"/>
      <c r="D4" s="82"/>
      <c r="E4" s="82"/>
      <c r="F4" s="4"/>
      <c r="G4" s="4"/>
      <c r="H4" s="4"/>
      <c r="I4" s="4"/>
      <c r="J4" s="4"/>
      <c r="K4" s="4"/>
      <c r="L4" s="4"/>
      <c r="N4" s="19" t="s">
        <v>33</v>
      </c>
      <c r="O4" s="20" t="s">
        <v>34</v>
      </c>
      <c r="P4" s="20" t="s">
        <v>35</v>
      </c>
      <c r="Q4" s="20" t="s">
        <v>36</v>
      </c>
      <c r="R4" s="20" t="s">
        <v>37</v>
      </c>
      <c r="S4" s="20" t="s">
        <v>38</v>
      </c>
      <c r="T4" s="21" t="s">
        <v>39</v>
      </c>
      <c r="V4" s="51" t="s">
        <v>46</v>
      </c>
    </row>
    <row r="5" spans="1:23" ht="15">
      <c r="A5" s="83"/>
      <c r="B5" s="83"/>
      <c r="C5" s="83"/>
      <c r="D5" s="83"/>
      <c r="E5" s="4"/>
      <c r="F5" s="76" t="s">
        <v>1</v>
      </c>
      <c r="G5" s="76"/>
      <c r="H5" s="75"/>
      <c r="I5" s="75"/>
      <c r="J5" s="75"/>
      <c r="K5" s="75"/>
      <c r="L5" s="75"/>
      <c r="N5" s="22">
        <f>IF(MONTH($N$3)&lt;&gt;MONTH($N$3-WEEKDAY($N$3,1)+(ROW(N5)-ROW($N$5))*7+(COLUMN(N5)-COLUMN($N$5)+1)),"",$N$3-WEEKDAY($N$3,1)+(ROW(N5)-ROW($N$5))*7+(COLUMN(N5)-COLUMN($N$5)+1))</f>
        <v>42736</v>
      </c>
      <c r="O5" s="22">
        <f aca="true" t="shared" si="0" ref="N5:T10">IF(MONTH($N$3)&lt;&gt;MONTH($N$3-WEEKDAY($N$3,1)+(ROW(O5)-ROW($N$5))*7+(COLUMN(O5)-COLUMN($N$5)+1)),"",$N$3-WEEKDAY($N$3,1)+(ROW(O5)-ROW($N$5))*7+(COLUMN(O5)-COLUMN($N$5)+1))</f>
        <v>42737</v>
      </c>
      <c r="P5" s="22">
        <f t="shared" si="0"/>
        <v>42738</v>
      </c>
      <c r="Q5" s="22">
        <f t="shared" si="0"/>
        <v>42739</v>
      </c>
      <c r="R5" s="22">
        <f t="shared" si="0"/>
        <v>42740</v>
      </c>
      <c r="S5" s="22">
        <f t="shared" si="0"/>
        <v>42741</v>
      </c>
      <c r="T5" s="22">
        <f t="shared" si="0"/>
        <v>42742</v>
      </c>
      <c r="W5" s="54" t="b">
        <v>0</v>
      </c>
    </row>
    <row r="6" spans="1:24" ht="15">
      <c r="A6" s="73" t="s">
        <v>12</v>
      </c>
      <c r="B6" s="73"/>
      <c r="C6" s="73"/>
      <c r="D6" s="73"/>
      <c r="E6" s="4"/>
      <c r="F6" s="4"/>
      <c r="G6" s="4"/>
      <c r="H6" s="5"/>
      <c r="I6" s="5"/>
      <c r="J6" s="4"/>
      <c r="K6" s="4"/>
      <c r="L6" s="4"/>
      <c r="N6" s="22">
        <f t="shared" si="0"/>
        <v>42743</v>
      </c>
      <c r="O6" s="22">
        <f t="shared" si="0"/>
        <v>42744</v>
      </c>
      <c r="P6" s="22">
        <f t="shared" si="0"/>
        <v>42745</v>
      </c>
      <c r="Q6" s="22">
        <f t="shared" si="0"/>
        <v>42746</v>
      </c>
      <c r="R6" s="22">
        <f t="shared" si="0"/>
        <v>42747</v>
      </c>
      <c r="S6" s="22">
        <f t="shared" si="0"/>
        <v>42748</v>
      </c>
      <c r="T6" s="22">
        <f t="shared" si="0"/>
        <v>42749</v>
      </c>
      <c r="V6" s="52" t="s">
        <v>47</v>
      </c>
      <c r="W6" s="55">
        <v>8</v>
      </c>
      <c r="X6" s="53" t="s">
        <v>48</v>
      </c>
    </row>
    <row r="7" spans="1:20" ht="15">
      <c r="A7" s="73" t="s">
        <v>13</v>
      </c>
      <c r="B7" s="73"/>
      <c r="C7" s="73"/>
      <c r="D7" s="73"/>
      <c r="E7" s="4"/>
      <c r="F7" s="76" t="s">
        <v>2</v>
      </c>
      <c r="G7" s="76"/>
      <c r="H7" s="75"/>
      <c r="I7" s="75"/>
      <c r="J7" s="75"/>
      <c r="K7" s="75"/>
      <c r="L7" s="75"/>
      <c r="N7" s="22">
        <f t="shared" si="0"/>
        <v>42750</v>
      </c>
      <c r="O7" s="22">
        <f t="shared" si="0"/>
        <v>42751</v>
      </c>
      <c r="P7" s="22">
        <f t="shared" si="0"/>
        <v>42752</v>
      </c>
      <c r="Q7" s="22">
        <f t="shared" si="0"/>
        <v>42753</v>
      </c>
      <c r="R7" s="22">
        <f t="shared" si="0"/>
        <v>42754</v>
      </c>
      <c r="S7" s="22">
        <f t="shared" si="0"/>
        <v>42755</v>
      </c>
      <c r="T7" s="22">
        <f t="shared" si="0"/>
        <v>42756</v>
      </c>
    </row>
    <row r="8" spans="1:23" ht="15">
      <c r="A8" s="73" t="s">
        <v>14</v>
      </c>
      <c r="B8" s="73"/>
      <c r="C8" s="73"/>
      <c r="D8" s="73"/>
      <c r="E8" s="4"/>
      <c r="F8" s="4"/>
      <c r="G8" s="4"/>
      <c r="H8" s="5"/>
      <c r="I8" s="5"/>
      <c r="J8" s="4"/>
      <c r="K8" s="4"/>
      <c r="L8" s="4"/>
      <c r="N8" s="22">
        <f t="shared" si="0"/>
        <v>42757</v>
      </c>
      <c r="O8" s="22">
        <f t="shared" si="0"/>
        <v>42758</v>
      </c>
      <c r="P8" s="22">
        <f t="shared" si="0"/>
        <v>42759</v>
      </c>
      <c r="Q8" s="22">
        <f t="shared" si="0"/>
        <v>42760</v>
      </c>
      <c r="R8" s="22">
        <f t="shared" si="0"/>
        <v>42761</v>
      </c>
      <c r="S8" s="22">
        <f t="shared" si="0"/>
        <v>42762</v>
      </c>
      <c r="T8" s="22">
        <f t="shared" si="0"/>
        <v>42763</v>
      </c>
      <c r="W8" s="54" t="b">
        <v>1</v>
      </c>
    </row>
    <row r="9" spans="1:24" ht="15">
      <c r="A9" s="73" t="s">
        <v>20</v>
      </c>
      <c r="B9" s="73"/>
      <c r="C9" s="73"/>
      <c r="D9" s="73"/>
      <c r="E9" s="4"/>
      <c r="F9" s="76" t="s">
        <v>3</v>
      </c>
      <c r="G9" s="76"/>
      <c r="H9" s="77">
        <v>42737</v>
      </c>
      <c r="I9" s="78"/>
      <c r="J9" s="4"/>
      <c r="K9" s="4"/>
      <c r="L9" s="6" t="s">
        <v>22</v>
      </c>
      <c r="N9" s="22">
        <f t="shared" si="0"/>
        <v>42764</v>
      </c>
      <c r="O9" s="22">
        <f t="shared" si="0"/>
        <v>42765</v>
      </c>
      <c r="P9" s="22">
        <f t="shared" si="0"/>
        <v>42766</v>
      </c>
      <c r="Q9" s="22">
        <f t="shared" si="0"/>
      </c>
      <c r="R9" s="22">
        <f t="shared" si="0"/>
      </c>
      <c r="S9" s="22">
        <f t="shared" si="0"/>
      </c>
      <c r="T9" s="22">
        <f t="shared" si="0"/>
      </c>
      <c r="V9" s="52" t="s">
        <v>47</v>
      </c>
      <c r="W9" s="55">
        <v>40</v>
      </c>
      <c r="X9" s="53" t="s">
        <v>48</v>
      </c>
    </row>
    <row r="10" spans="1:20" ht="15">
      <c r="A10" s="4"/>
      <c r="B10" s="4"/>
      <c r="C10" s="4"/>
      <c r="D10" s="4"/>
      <c r="E10" s="4"/>
      <c r="F10" s="4"/>
      <c r="G10" s="4"/>
      <c r="H10" s="4"/>
      <c r="I10" s="4"/>
      <c r="J10" s="4"/>
      <c r="K10" s="4"/>
      <c r="L10" s="4"/>
      <c r="N10" s="22">
        <f t="shared" si="0"/>
      </c>
      <c r="O10" s="22">
        <f t="shared" si="0"/>
      </c>
      <c r="P10" s="22">
        <f t="shared" si="0"/>
      </c>
      <c r="Q10" s="22">
        <f t="shared" si="0"/>
      </c>
      <c r="R10" s="22">
        <f t="shared" si="0"/>
      </c>
      <c r="S10" s="22">
        <f t="shared" si="0"/>
      </c>
      <c r="T10" s="22">
        <f t="shared" si="0"/>
      </c>
    </row>
    <row r="11" spans="1:13" s="11" customFormat="1" ht="27.75" customHeight="1">
      <c r="A11" s="7" t="s">
        <v>7</v>
      </c>
      <c r="B11" s="8" t="s">
        <v>8</v>
      </c>
      <c r="C11" s="8" t="s">
        <v>9</v>
      </c>
      <c r="D11" s="9"/>
      <c r="E11" s="8" t="s">
        <v>8</v>
      </c>
      <c r="F11" s="8" t="s">
        <v>9</v>
      </c>
      <c r="G11" s="7" t="s">
        <v>10</v>
      </c>
      <c r="H11" s="8" t="s">
        <v>16</v>
      </c>
      <c r="I11" s="8" t="s">
        <v>17</v>
      </c>
      <c r="J11" s="8" t="s">
        <v>18</v>
      </c>
      <c r="K11" s="8" t="s">
        <v>41</v>
      </c>
      <c r="L11" s="8" t="s">
        <v>19</v>
      </c>
      <c r="M11" s="10"/>
    </row>
    <row r="12" ht="15" hidden="1"/>
    <row r="13" spans="1:20" ht="24" customHeight="1">
      <c r="A13" s="12">
        <f>H9</f>
        <v>42737</v>
      </c>
      <c r="B13" s="30">
        <v>0.37847222222222227</v>
      </c>
      <c r="C13" s="30">
        <v>0.4895833333333333</v>
      </c>
      <c r="D13" s="13"/>
      <c r="E13" s="30">
        <v>0.5</v>
      </c>
      <c r="F13" s="30">
        <v>0.75</v>
      </c>
      <c r="G13" s="26">
        <f aca="true" t="shared" si="1" ref="G13:G19">ROUND(IF((OR(B13="",C13="")),0,IF((C13&lt;B13),((C13-B13)*24)+24,(C13-B13)*24))+IF((OR(E13="",F13="")),0,IF((F13&lt;E13),((F13-E13)*24)+24,(F13-E13)*24)),2)</f>
        <v>8.67</v>
      </c>
      <c r="H13" s="44">
        <f>G13-I13</f>
        <v>8.67</v>
      </c>
      <c r="I13" s="31">
        <f>ROUND(MAX(IF($W$8,MAX(0,SUM(H$12:H12)+G13-$W$9),0),IF($W$5,IF(G13&gt;$W$6,G13-$W$6,0),0)),2)</f>
        <v>0</v>
      </c>
      <c r="J13" s="32"/>
      <c r="K13" s="32"/>
      <c r="L13" s="32"/>
      <c r="M13" s="10"/>
      <c r="N13" s="11"/>
      <c r="O13" s="11"/>
      <c r="P13" s="11"/>
      <c r="Q13" s="11"/>
      <c r="R13" s="11"/>
      <c r="S13" s="11"/>
      <c r="T13" s="11"/>
    </row>
    <row r="14" spans="1:13" ht="24" customHeight="1">
      <c r="A14" s="12">
        <f aca="true" t="shared" si="2" ref="A14:A19">A13+1</f>
        <v>42738</v>
      </c>
      <c r="B14" s="30">
        <v>0.37847222222222227</v>
      </c>
      <c r="C14" s="30">
        <v>0.5</v>
      </c>
      <c r="D14" s="13"/>
      <c r="E14" s="30">
        <v>0.5208333333333334</v>
      </c>
      <c r="F14" s="30">
        <v>0.7395833333333334</v>
      </c>
      <c r="G14" s="26">
        <f t="shared" si="1"/>
        <v>8.17</v>
      </c>
      <c r="H14" s="44">
        <f aca="true" t="shared" si="3" ref="H14:H19">G14-I14</f>
        <v>8.17</v>
      </c>
      <c r="I14" s="31">
        <f>ROUND(MAX(IF($W$8,MAX(0,SUM(H$12:H13)+G14-$W$9),0),IF($W$5,IF(G14&gt;$W$6,G14-$W$6,0),0)),2)</f>
        <v>0</v>
      </c>
      <c r="J14" s="32"/>
      <c r="K14" s="32"/>
      <c r="L14" s="32"/>
      <c r="M14" s="10"/>
    </row>
    <row r="15" spans="1:13" ht="24" customHeight="1">
      <c r="A15" s="12">
        <f t="shared" si="2"/>
        <v>42739</v>
      </c>
      <c r="B15" s="30">
        <v>0.375</v>
      </c>
      <c r="C15" s="30">
        <v>0.4895833333333333</v>
      </c>
      <c r="D15" s="13"/>
      <c r="E15" s="30">
        <v>0.5208333333333333</v>
      </c>
      <c r="F15" s="30">
        <v>0.7708333333333334</v>
      </c>
      <c r="G15" s="26">
        <f t="shared" si="1"/>
        <v>8.75</v>
      </c>
      <c r="H15" s="44">
        <f t="shared" si="3"/>
        <v>8.75</v>
      </c>
      <c r="I15" s="31">
        <f>ROUND(MAX(IF($W$8,MAX(0,SUM(H$12:H14)+G15-$W$9),0),IF($W$5,IF(G15&gt;$W$6,G15-$W$6,0),0)),2)</f>
        <v>0</v>
      </c>
      <c r="J15" s="32"/>
      <c r="K15" s="32"/>
      <c r="L15" s="32"/>
      <c r="M15" s="10"/>
    </row>
    <row r="16" spans="1:13" ht="24" customHeight="1">
      <c r="A16" s="12">
        <f t="shared" si="2"/>
        <v>42740</v>
      </c>
      <c r="B16" s="30">
        <v>0.375</v>
      </c>
      <c r="C16" s="30">
        <v>0.5</v>
      </c>
      <c r="D16" s="13"/>
      <c r="E16" s="30">
        <v>0.53125</v>
      </c>
      <c r="F16" s="30">
        <v>0.7708333333333334</v>
      </c>
      <c r="G16" s="26">
        <f t="shared" si="1"/>
        <v>8.75</v>
      </c>
      <c r="H16" s="44">
        <f t="shared" si="3"/>
        <v>8.75</v>
      </c>
      <c r="I16" s="31">
        <f>ROUND(MAX(IF($W$8,MAX(0,SUM(H$12:H15)+G16-$W$9),0),IF($W$5,IF(G16&gt;$W$6,G16-$W$6,0),0)),2)</f>
        <v>0</v>
      </c>
      <c r="J16" s="32"/>
      <c r="K16" s="32"/>
      <c r="L16" s="32"/>
      <c r="M16" s="10"/>
    </row>
    <row r="17" spans="1:13" ht="24" customHeight="1">
      <c r="A17" s="12">
        <f t="shared" si="2"/>
        <v>42741</v>
      </c>
      <c r="B17" s="30">
        <v>0.375</v>
      </c>
      <c r="C17" s="30">
        <v>0.4895833333333333</v>
      </c>
      <c r="D17" s="13"/>
      <c r="E17" s="30">
        <v>0.517361111111111</v>
      </c>
      <c r="F17" s="30">
        <v>0.6979166666666666</v>
      </c>
      <c r="G17" s="26">
        <f t="shared" si="1"/>
        <v>7.08</v>
      </c>
      <c r="H17" s="44">
        <f t="shared" si="3"/>
        <v>5.66</v>
      </c>
      <c r="I17" s="31">
        <f>ROUND(MAX(IF($W$8,MAX(0,SUM(H$12:H16)+G17-$W$9),0),IF($W$5,IF(G17&gt;$W$6,G17-$W$6,0),0)),2)</f>
        <v>1.42</v>
      </c>
      <c r="J17" s="32"/>
      <c r="K17" s="32"/>
      <c r="L17" s="32"/>
      <c r="M17" s="10"/>
    </row>
    <row r="18" spans="1:13" ht="24" customHeight="1">
      <c r="A18" s="12">
        <f t="shared" si="2"/>
        <v>42742</v>
      </c>
      <c r="B18" s="30">
        <v>0.3333333333333333</v>
      </c>
      <c r="C18" s="30">
        <v>0.4166666666666667</v>
      </c>
      <c r="D18" s="13"/>
      <c r="E18" s="30"/>
      <c r="F18" s="30"/>
      <c r="G18" s="26">
        <f t="shared" si="1"/>
        <v>2</v>
      </c>
      <c r="H18" s="44">
        <f t="shared" si="3"/>
        <v>0</v>
      </c>
      <c r="I18" s="31">
        <f>ROUND(MAX(IF($W$8,MAX(0,SUM(H$12:H17)+G18-$W$9),0),IF($W$5,IF(G18&gt;$W$6,G18-$W$6,0),0)),2)</f>
        <v>2</v>
      </c>
      <c r="J18" s="32"/>
      <c r="K18" s="32"/>
      <c r="L18" s="32"/>
      <c r="M18" s="10"/>
    </row>
    <row r="19" spans="1:13" ht="24" customHeight="1">
      <c r="A19" s="12">
        <f t="shared" si="2"/>
        <v>42743</v>
      </c>
      <c r="B19" s="30"/>
      <c r="C19" s="30"/>
      <c r="D19" s="13"/>
      <c r="E19" s="30"/>
      <c r="F19" s="30"/>
      <c r="G19" s="26">
        <f t="shared" si="1"/>
        <v>0</v>
      </c>
      <c r="H19" s="44">
        <f t="shared" si="3"/>
        <v>0</v>
      </c>
      <c r="I19" s="31">
        <f>ROUND(MAX(IF($W$8,MAX(0,SUM(H$12:H18)+G19-$W$9),0),IF($W$5,IF(G19&gt;$W$6,G19-$W$6,0),0)),2)</f>
        <v>0</v>
      </c>
      <c r="J19" s="32"/>
      <c r="K19" s="32"/>
      <c r="L19" s="32"/>
      <c r="M19" s="10"/>
    </row>
    <row r="20" spans="1:13" ht="24" customHeight="1">
      <c r="A20" s="14"/>
      <c r="B20" s="14"/>
      <c r="C20" s="14"/>
      <c r="D20" s="14"/>
      <c r="E20" s="14"/>
      <c r="F20" s="81" t="s">
        <v>15</v>
      </c>
      <c r="G20" s="81"/>
      <c r="H20" s="33">
        <f>SUM(H13:H19)</f>
        <v>40</v>
      </c>
      <c r="I20" s="33">
        <f>SUM(I13:I19)</f>
        <v>3.42</v>
      </c>
      <c r="J20" s="33">
        <f>SUM(J13:J19)</f>
        <v>0</v>
      </c>
      <c r="K20" s="33">
        <f>SUM(K13:K19)</f>
        <v>0</v>
      </c>
      <c r="L20" s="33">
        <f>SUM(L13:L19)</f>
        <v>0</v>
      </c>
      <c r="M20" s="10"/>
    </row>
    <row r="21" spans="1:13" ht="24" customHeight="1">
      <c r="A21" s="14"/>
      <c r="B21" s="14"/>
      <c r="C21" s="14"/>
      <c r="D21" s="14"/>
      <c r="E21" s="14"/>
      <c r="F21" s="81" t="s">
        <v>23</v>
      </c>
      <c r="G21" s="84"/>
      <c r="H21" s="29">
        <v>15</v>
      </c>
      <c r="I21" s="46">
        <f>1.5*H21</f>
        <v>22.5</v>
      </c>
      <c r="J21" s="29">
        <v>15</v>
      </c>
      <c r="K21" s="29">
        <v>15</v>
      </c>
      <c r="L21" s="29">
        <v>15</v>
      </c>
      <c r="M21" s="10"/>
    </row>
    <row r="22" spans="1:13" ht="24" customHeight="1">
      <c r="A22" s="85"/>
      <c r="B22" s="85"/>
      <c r="C22" s="85"/>
      <c r="D22" s="79"/>
      <c r="E22" s="80"/>
      <c r="F22" s="81" t="s">
        <v>43</v>
      </c>
      <c r="G22" s="81"/>
      <c r="H22" s="35">
        <f>ROUND(H21*H20,2)</f>
        <v>600</v>
      </c>
      <c r="I22" s="35">
        <f>ROUND(I21*I20,2)</f>
        <v>76.95</v>
      </c>
      <c r="J22" s="35">
        <f>ROUND(J21*J20,2)</f>
        <v>0</v>
      </c>
      <c r="K22" s="35">
        <f>ROUND(K21*K20,2)</f>
        <v>0</v>
      </c>
      <c r="L22" s="35">
        <f>ROUND(L21*L20,2)</f>
        <v>0</v>
      </c>
      <c r="M22" s="10"/>
    </row>
    <row r="23" spans="1:12" ht="15">
      <c r="A23" s="90" t="s">
        <v>4</v>
      </c>
      <c r="B23" s="90"/>
      <c r="C23" s="90"/>
      <c r="D23" s="90" t="s">
        <v>0</v>
      </c>
      <c r="E23" s="90"/>
      <c r="F23" s="14"/>
      <c r="G23" s="14"/>
      <c r="H23" s="14"/>
      <c r="I23" s="14"/>
      <c r="J23" s="14"/>
      <c r="K23" s="14"/>
      <c r="L23" s="14"/>
    </row>
    <row r="24" spans="1:12" ht="26.25" customHeight="1">
      <c r="A24" s="85"/>
      <c r="B24" s="85"/>
      <c r="C24" s="85"/>
      <c r="D24" s="80"/>
      <c r="E24" s="80"/>
      <c r="F24" s="14"/>
      <c r="G24" s="14"/>
      <c r="H24" s="14"/>
      <c r="I24" s="14"/>
      <c r="J24" s="24" t="s">
        <v>42</v>
      </c>
      <c r="K24" s="86">
        <f>SUM(H22:L22)</f>
        <v>676.95</v>
      </c>
      <c r="L24" s="86"/>
    </row>
    <row r="25" spans="1:12" ht="15">
      <c r="A25" s="90" t="s">
        <v>5</v>
      </c>
      <c r="B25" s="90"/>
      <c r="C25" s="90"/>
      <c r="D25" s="90" t="s">
        <v>0</v>
      </c>
      <c r="E25" s="90"/>
      <c r="F25" s="14"/>
      <c r="G25" s="40" t="s">
        <v>45</v>
      </c>
      <c r="H25" s="14"/>
      <c r="I25" s="14"/>
      <c r="J25" s="14"/>
      <c r="K25" s="14"/>
      <c r="L25" s="14"/>
    </row>
    <row r="26" spans="1:12" ht="15">
      <c r="A26" s="14"/>
      <c r="B26" s="14"/>
      <c r="C26" s="14"/>
      <c r="D26" s="14"/>
      <c r="E26" s="14"/>
      <c r="F26" s="14"/>
      <c r="G26" s="14"/>
      <c r="H26" s="14"/>
      <c r="I26" s="14"/>
      <c r="J26" s="14"/>
      <c r="K26" s="14"/>
      <c r="L26" s="14"/>
    </row>
  </sheetData>
  <sheetProtection/>
  <mergeCells count="28">
    <mergeCell ref="K24:L24"/>
    <mergeCell ref="S2:T2"/>
    <mergeCell ref="N3:T3"/>
    <mergeCell ref="A25:C25"/>
    <mergeCell ref="A23:C23"/>
    <mergeCell ref="D23:E23"/>
    <mergeCell ref="D25:E25"/>
    <mergeCell ref="D24:E24"/>
    <mergeCell ref="A24:C24"/>
    <mergeCell ref="F22:G22"/>
    <mergeCell ref="D22:E22"/>
    <mergeCell ref="A9:D9"/>
    <mergeCell ref="F20:G20"/>
    <mergeCell ref="A4:E4"/>
    <mergeCell ref="A5:D5"/>
    <mergeCell ref="F21:G21"/>
    <mergeCell ref="A22:C22"/>
    <mergeCell ref="F5:G5"/>
    <mergeCell ref="A6:D6"/>
    <mergeCell ref="A7:D7"/>
    <mergeCell ref="N2:O2"/>
    <mergeCell ref="A8:D8"/>
    <mergeCell ref="A1:L1"/>
    <mergeCell ref="H5:L5"/>
    <mergeCell ref="F9:G9"/>
    <mergeCell ref="F7:G7"/>
    <mergeCell ref="H7:L7"/>
    <mergeCell ref="H9:I9"/>
  </mergeCells>
  <dataValidations count="1">
    <dataValidation type="time" allowBlank="1" showInputMessage="1" showErrorMessage="1" errorTitle="Incorrect Time Format" error="Please use the following format for entering the time: 12:00 AM" sqref="B13:C19 E13:F19">
      <formula1>0</formula1>
      <formula2>0.999988425925926</formula2>
    </dataValidation>
  </dataValidations>
  <hyperlinks>
    <hyperlink ref="A2" r:id="rId1" display="Timesheets by Vertex42.com"/>
    <hyperlink ref="V1" r:id="rId2" display="HELP"/>
  </hyperlinks>
  <printOptions horizontalCentered="1"/>
  <pageMargins left="0.5" right="0.5" top="0.5" bottom="1" header="0.5" footer="0.5"/>
  <pageSetup fitToHeight="1" fitToWidth="1"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X35"/>
  <sheetViews>
    <sheetView showGridLines="0" zoomScalePageLayoutView="0" workbookViewId="0" topLeftCell="A1">
      <selection activeCell="A1" sqref="A1:L1"/>
    </sheetView>
  </sheetViews>
  <sheetFormatPr defaultColWidth="9.140625" defaultRowHeight="15"/>
  <cols>
    <col min="1" max="1" width="11.00390625" style="3" customWidth="1"/>
    <col min="2" max="3" width="9.28125" style="3" customWidth="1"/>
    <col min="4" max="4" width="2.00390625" style="3" customWidth="1"/>
    <col min="5" max="6" width="9.28125" style="3" customWidth="1"/>
    <col min="7" max="7" width="6.57421875" style="3" customWidth="1"/>
    <col min="8" max="12" width="8.8515625" style="3" customWidth="1"/>
    <col min="13" max="13" width="9.140625" style="3" customWidth="1"/>
    <col min="14" max="21" width="3.140625" style="3" customWidth="1"/>
    <col min="22" max="22" width="10.28125" style="3" customWidth="1"/>
    <col min="23" max="16384" width="9.140625" style="3" customWidth="1"/>
  </cols>
  <sheetData>
    <row r="1" spans="1:22" s="1" customFormat="1" ht="32.25" customHeight="1">
      <c r="A1" s="74" t="s">
        <v>21</v>
      </c>
      <c r="B1" s="74"/>
      <c r="C1" s="74"/>
      <c r="D1" s="74"/>
      <c r="E1" s="74"/>
      <c r="F1" s="74"/>
      <c r="G1" s="74"/>
      <c r="H1" s="74"/>
      <c r="I1" s="74"/>
      <c r="J1" s="74"/>
      <c r="K1" s="74"/>
      <c r="L1" s="74"/>
      <c r="V1" s="56" t="s">
        <v>49</v>
      </c>
    </row>
    <row r="2" spans="1:22" s="1" customFormat="1" ht="15" customHeight="1">
      <c r="A2" s="27" t="s">
        <v>31</v>
      </c>
      <c r="B2" s="2"/>
      <c r="C2" s="2"/>
      <c r="D2" s="2"/>
      <c r="E2" s="2"/>
      <c r="F2" s="2"/>
      <c r="G2" s="2"/>
      <c r="H2" s="2"/>
      <c r="I2" s="2"/>
      <c r="J2" s="2"/>
      <c r="L2" s="57" t="s">
        <v>40</v>
      </c>
      <c r="N2" s="71">
        <v>2017</v>
      </c>
      <c r="O2" s="72"/>
      <c r="P2" s="3"/>
      <c r="Q2" s="3"/>
      <c r="R2" s="25" t="s">
        <v>32</v>
      </c>
      <c r="S2" s="71">
        <v>1</v>
      </c>
      <c r="T2" s="72"/>
      <c r="V2" s="3"/>
    </row>
    <row r="3" spans="1:20" ht="18">
      <c r="A3" s="2"/>
      <c r="B3" s="2"/>
      <c r="C3" s="2"/>
      <c r="D3" s="2"/>
      <c r="E3" s="2"/>
      <c r="F3" s="2"/>
      <c r="G3" s="2"/>
      <c r="H3" s="2"/>
      <c r="I3" s="2"/>
      <c r="J3" s="2"/>
      <c r="K3" s="2"/>
      <c r="N3" s="87">
        <f>DATE(N2,S2,1)</f>
        <v>42736</v>
      </c>
      <c r="O3" s="88"/>
      <c r="P3" s="88"/>
      <c r="Q3" s="88"/>
      <c r="R3" s="88"/>
      <c r="S3" s="88"/>
      <c r="T3" s="89"/>
    </row>
    <row r="4" spans="1:22" ht="21">
      <c r="A4" s="82" t="s">
        <v>11</v>
      </c>
      <c r="B4" s="82"/>
      <c r="C4" s="82"/>
      <c r="D4" s="82"/>
      <c r="E4" s="82"/>
      <c r="F4" s="2"/>
      <c r="G4" s="2"/>
      <c r="H4" s="2"/>
      <c r="I4" s="2"/>
      <c r="J4" s="2"/>
      <c r="K4" s="2"/>
      <c r="L4" s="2"/>
      <c r="N4" s="19" t="s">
        <v>33</v>
      </c>
      <c r="O4" s="20" t="s">
        <v>34</v>
      </c>
      <c r="P4" s="20" t="s">
        <v>35</v>
      </c>
      <c r="Q4" s="20" t="s">
        <v>36</v>
      </c>
      <c r="R4" s="20" t="s">
        <v>37</v>
      </c>
      <c r="S4" s="20" t="s">
        <v>38</v>
      </c>
      <c r="T4" s="21" t="s">
        <v>39</v>
      </c>
      <c r="V4" s="51" t="s">
        <v>46</v>
      </c>
    </row>
    <row r="5" spans="1:23" ht="15">
      <c r="A5" s="83"/>
      <c r="B5" s="83"/>
      <c r="C5" s="83"/>
      <c r="D5" s="83"/>
      <c r="E5" s="2"/>
      <c r="F5" s="93" t="s">
        <v>1</v>
      </c>
      <c r="G5" s="93"/>
      <c r="H5" s="94"/>
      <c r="I5" s="94"/>
      <c r="J5" s="94"/>
      <c r="K5" s="94"/>
      <c r="L5" s="94"/>
      <c r="N5" s="22">
        <f aca="true" t="shared" si="0" ref="N5:T10">IF(MONTH($N$3)&lt;&gt;MONTH($N$3-WEEKDAY($N$3,1)+(ROW(N5)-ROW($N$5))*7+(COLUMN(N5)-COLUMN($N$5)+1)),"",$N$3-WEEKDAY($N$3,1)+(ROW(N5)-ROW($N$5))*7+(COLUMN(N5)-COLUMN($N$5)+1))</f>
        <v>42736</v>
      </c>
      <c r="O5" s="22">
        <f t="shared" si="0"/>
        <v>42737</v>
      </c>
      <c r="P5" s="22">
        <f t="shared" si="0"/>
        <v>42738</v>
      </c>
      <c r="Q5" s="22">
        <f t="shared" si="0"/>
        <v>42739</v>
      </c>
      <c r="R5" s="22">
        <f t="shared" si="0"/>
        <v>42740</v>
      </c>
      <c r="S5" s="22">
        <f t="shared" si="0"/>
        <v>42741</v>
      </c>
      <c r="T5" s="22">
        <f t="shared" si="0"/>
        <v>42742</v>
      </c>
      <c r="W5" s="54" t="b">
        <v>0</v>
      </c>
    </row>
    <row r="6" spans="1:24" ht="15">
      <c r="A6" s="83" t="s">
        <v>12</v>
      </c>
      <c r="B6" s="83"/>
      <c r="C6" s="83"/>
      <c r="D6" s="83"/>
      <c r="E6" s="2"/>
      <c r="F6" s="2"/>
      <c r="G6" s="2"/>
      <c r="H6" s="15"/>
      <c r="I6" s="15"/>
      <c r="J6" s="2"/>
      <c r="K6" s="2"/>
      <c r="L6" s="2"/>
      <c r="N6" s="22">
        <f t="shared" si="0"/>
        <v>42743</v>
      </c>
      <c r="O6" s="22">
        <f t="shared" si="0"/>
        <v>42744</v>
      </c>
      <c r="P6" s="22">
        <f t="shared" si="0"/>
        <v>42745</v>
      </c>
      <c r="Q6" s="22">
        <f t="shared" si="0"/>
        <v>42746</v>
      </c>
      <c r="R6" s="22">
        <f t="shared" si="0"/>
        <v>42747</v>
      </c>
      <c r="S6" s="22">
        <f t="shared" si="0"/>
        <v>42748</v>
      </c>
      <c r="T6" s="22">
        <f t="shared" si="0"/>
        <v>42749</v>
      </c>
      <c r="V6" s="52" t="s">
        <v>47</v>
      </c>
      <c r="W6" s="55">
        <v>8</v>
      </c>
      <c r="X6" s="53" t="s">
        <v>48</v>
      </c>
    </row>
    <row r="7" spans="1:20" ht="15">
      <c r="A7" s="83" t="s">
        <v>13</v>
      </c>
      <c r="B7" s="83"/>
      <c r="C7" s="83"/>
      <c r="D7" s="83"/>
      <c r="E7" s="2"/>
      <c r="F7" s="93" t="s">
        <v>2</v>
      </c>
      <c r="G7" s="93"/>
      <c r="H7" s="94"/>
      <c r="I7" s="94"/>
      <c r="J7" s="94"/>
      <c r="K7" s="94"/>
      <c r="L7" s="94"/>
      <c r="N7" s="22">
        <f t="shared" si="0"/>
        <v>42750</v>
      </c>
      <c r="O7" s="22">
        <f t="shared" si="0"/>
        <v>42751</v>
      </c>
      <c r="P7" s="22">
        <f t="shared" si="0"/>
        <v>42752</v>
      </c>
      <c r="Q7" s="22">
        <f t="shared" si="0"/>
        <v>42753</v>
      </c>
      <c r="R7" s="22">
        <f t="shared" si="0"/>
        <v>42754</v>
      </c>
      <c r="S7" s="22">
        <f t="shared" si="0"/>
        <v>42755</v>
      </c>
      <c r="T7" s="22">
        <f t="shared" si="0"/>
        <v>42756</v>
      </c>
    </row>
    <row r="8" spans="1:23" ht="15">
      <c r="A8" s="83" t="s">
        <v>14</v>
      </c>
      <c r="B8" s="83"/>
      <c r="C8" s="83"/>
      <c r="D8" s="83"/>
      <c r="E8" s="2"/>
      <c r="F8" s="2"/>
      <c r="G8" s="2"/>
      <c r="H8" s="15"/>
      <c r="I8" s="15"/>
      <c r="J8" s="2"/>
      <c r="K8" s="2"/>
      <c r="L8" s="2"/>
      <c r="N8" s="22">
        <f t="shared" si="0"/>
        <v>42757</v>
      </c>
      <c r="O8" s="22">
        <f t="shared" si="0"/>
        <v>42758</v>
      </c>
      <c r="P8" s="22">
        <f t="shared" si="0"/>
        <v>42759</v>
      </c>
      <c r="Q8" s="22">
        <f t="shared" si="0"/>
        <v>42760</v>
      </c>
      <c r="R8" s="22">
        <f t="shared" si="0"/>
        <v>42761</v>
      </c>
      <c r="S8" s="22">
        <f t="shared" si="0"/>
        <v>42762</v>
      </c>
      <c r="T8" s="22">
        <f t="shared" si="0"/>
        <v>42763</v>
      </c>
      <c r="W8" s="54" t="b">
        <v>1</v>
      </c>
    </row>
    <row r="9" spans="1:24" ht="15">
      <c r="A9" s="83" t="s">
        <v>20</v>
      </c>
      <c r="B9" s="83"/>
      <c r="C9" s="83"/>
      <c r="D9" s="83"/>
      <c r="E9" s="2"/>
      <c r="F9" s="93" t="s">
        <v>3</v>
      </c>
      <c r="G9" s="93"/>
      <c r="H9" s="77">
        <v>42737</v>
      </c>
      <c r="I9" s="78"/>
      <c r="J9" s="2"/>
      <c r="K9" s="2"/>
      <c r="L9" s="6" t="s">
        <v>22</v>
      </c>
      <c r="N9" s="22">
        <f t="shared" si="0"/>
        <v>42764</v>
      </c>
      <c r="O9" s="22">
        <f t="shared" si="0"/>
        <v>42765</v>
      </c>
      <c r="P9" s="22">
        <f t="shared" si="0"/>
        <v>42766</v>
      </c>
      <c r="Q9" s="22">
        <f t="shared" si="0"/>
      </c>
      <c r="R9" s="22">
        <f t="shared" si="0"/>
      </c>
      <c r="S9" s="22">
        <f t="shared" si="0"/>
      </c>
      <c r="T9" s="22">
        <f t="shared" si="0"/>
      </c>
      <c r="V9" s="52" t="s">
        <v>47</v>
      </c>
      <c r="W9" s="55">
        <v>40</v>
      </c>
      <c r="X9" s="53" t="s">
        <v>48</v>
      </c>
    </row>
    <row r="10" spans="1:20" ht="15">
      <c r="A10" s="2"/>
      <c r="B10" s="2"/>
      <c r="C10" s="2"/>
      <c r="D10" s="2"/>
      <c r="E10" s="2"/>
      <c r="F10" s="2"/>
      <c r="G10" s="2"/>
      <c r="H10" s="2"/>
      <c r="I10" s="2"/>
      <c r="J10" s="2"/>
      <c r="K10" s="2"/>
      <c r="L10" s="2"/>
      <c r="N10" s="22">
        <f t="shared" si="0"/>
      </c>
      <c r="O10" s="22">
        <f t="shared" si="0"/>
      </c>
      <c r="P10" s="22">
        <f t="shared" si="0"/>
      </c>
      <c r="Q10" s="22">
        <f t="shared" si="0"/>
      </c>
      <c r="R10" s="22">
        <f t="shared" si="0"/>
      </c>
      <c r="S10" s="22">
        <f t="shared" si="0"/>
      </c>
      <c r="T10" s="22">
        <f t="shared" si="0"/>
      </c>
    </row>
    <row r="11" spans="1:13" s="11" customFormat="1" ht="27.75" customHeight="1">
      <c r="A11" s="7" t="s">
        <v>7</v>
      </c>
      <c r="B11" s="8" t="s">
        <v>8</v>
      </c>
      <c r="C11" s="8" t="s">
        <v>9</v>
      </c>
      <c r="D11" s="9"/>
      <c r="E11" s="8" t="s">
        <v>8</v>
      </c>
      <c r="F11" s="8" t="s">
        <v>9</v>
      </c>
      <c r="G11" s="7" t="s">
        <v>10</v>
      </c>
      <c r="H11" s="8" t="s">
        <v>16</v>
      </c>
      <c r="I11" s="8" t="s">
        <v>17</v>
      </c>
      <c r="J11" s="8" t="s">
        <v>18</v>
      </c>
      <c r="K11" s="8" t="s">
        <v>41</v>
      </c>
      <c r="L11" s="8" t="s">
        <v>19</v>
      </c>
      <c r="M11" s="10"/>
    </row>
    <row r="12" ht="15" hidden="1"/>
    <row r="13" spans="1:20" ht="24" customHeight="1">
      <c r="A13" s="12">
        <f>H9</f>
        <v>42737</v>
      </c>
      <c r="B13" s="41">
        <v>0.37847222222222227</v>
      </c>
      <c r="C13" s="41">
        <v>0.4895833333333333</v>
      </c>
      <c r="D13" s="16"/>
      <c r="E13" s="41">
        <v>0.5</v>
      </c>
      <c r="F13" s="41">
        <v>0.75</v>
      </c>
      <c r="G13" s="26">
        <f aca="true" t="shared" si="1" ref="G13:G19">ROUND(IF((OR(B13="",C13="")),0,IF((C13&lt;B13),((C13-B13)*24)+24,(C13-B13)*24))+IF((OR(E13="",F13="")),0,IF((F13&lt;E13),((F13-E13)*24)+24,(F13-E13)*24)),2)</f>
        <v>8.67</v>
      </c>
      <c r="H13" s="48">
        <f aca="true" t="shared" si="2" ref="H13:H19">G13-I13</f>
        <v>8.67</v>
      </c>
      <c r="I13" s="31">
        <f>ROUND(MAX(IF($W$8,MAX(0,SUM(H$12:H12)+G13-$W$9),0),IF($W$5,IF(G13&gt;$W$6,G13-$W$6,0),0)),2)</f>
        <v>0</v>
      </c>
      <c r="J13" s="49"/>
      <c r="K13" s="49"/>
      <c r="L13" s="49"/>
      <c r="M13" s="10"/>
      <c r="N13" s="11"/>
      <c r="O13" s="11"/>
      <c r="P13" s="11"/>
      <c r="Q13" s="11"/>
      <c r="R13" s="11"/>
      <c r="S13" s="11"/>
      <c r="T13" s="11"/>
    </row>
    <row r="14" spans="1:13" ht="24" customHeight="1">
      <c r="A14" s="12">
        <f aca="true" t="shared" si="3" ref="A14:A19">A13+1</f>
        <v>42738</v>
      </c>
      <c r="B14" s="41">
        <v>0.375</v>
      </c>
      <c r="C14" s="41">
        <v>0.6666666666666666</v>
      </c>
      <c r="D14" s="16"/>
      <c r="E14" s="41"/>
      <c r="F14" s="41"/>
      <c r="G14" s="26">
        <f t="shared" si="1"/>
        <v>7</v>
      </c>
      <c r="H14" s="48">
        <f t="shared" si="2"/>
        <v>7</v>
      </c>
      <c r="I14" s="31">
        <f>ROUND(MAX(IF($W$8,MAX(0,SUM(H$12:H13)+G14-$W$9),0),IF($W$5,IF(G14&gt;$W$6,G14-$W$6,0),0)),2)</f>
        <v>0</v>
      </c>
      <c r="J14" s="49"/>
      <c r="K14" s="49"/>
      <c r="L14" s="49"/>
      <c r="M14" s="10"/>
    </row>
    <row r="15" spans="1:13" ht="24" customHeight="1">
      <c r="A15" s="12">
        <f t="shared" si="3"/>
        <v>42739</v>
      </c>
      <c r="B15" s="41"/>
      <c r="C15" s="41"/>
      <c r="D15" s="16"/>
      <c r="E15" s="41"/>
      <c r="F15" s="41"/>
      <c r="G15" s="26">
        <f t="shared" si="1"/>
        <v>0</v>
      </c>
      <c r="H15" s="48">
        <f t="shared" si="2"/>
        <v>0</v>
      </c>
      <c r="I15" s="31">
        <f>ROUND(MAX(IF($W$8,MAX(0,SUM(H$12:H14)+G15-$W$9),0),IF($W$5,IF(G15&gt;$W$6,G15-$W$6,0),0)),2)</f>
        <v>0</v>
      </c>
      <c r="J15" s="49"/>
      <c r="K15" s="49"/>
      <c r="L15" s="49"/>
      <c r="M15" s="10"/>
    </row>
    <row r="16" spans="1:13" ht="24" customHeight="1">
      <c r="A16" s="12">
        <f t="shared" si="3"/>
        <v>42740</v>
      </c>
      <c r="B16" s="41"/>
      <c r="C16" s="41"/>
      <c r="D16" s="16"/>
      <c r="E16" s="41"/>
      <c r="F16" s="41"/>
      <c r="G16" s="26">
        <f t="shared" si="1"/>
        <v>0</v>
      </c>
      <c r="H16" s="48">
        <f t="shared" si="2"/>
        <v>0</v>
      </c>
      <c r="I16" s="31">
        <f>ROUND(MAX(IF($W$8,MAX(0,SUM(H$12:H15)+G16-$W$9),0),IF($W$5,IF(G16&gt;$W$6,G16-$W$6,0),0)),2)</f>
        <v>0</v>
      </c>
      <c r="J16" s="49"/>
      <c r="K16" s="49"/>
      <c r="L16" s="49"/>
      <c r="M16" s="10"/>
    </row>
    <row r="17" spans="1:13" ht="24" customHeight="1">
      <c r="A17" s="12">
        <f t="shared" si="3"/>
        <v>42741</v>
      </c>
      <c r="B17" s="41"/>
      <c r="C17" s="41"/>
      <c r="D17" s="16"/>
      <c r="E17" s="41"/>
      <c r="F17" s="41"/>
      <c r="G17" s="26">
        <f t="shared" si="1"/>
        <v>0</v>
      </c>
      <c r="H17" s="48">
        <f t="shared" si="2"/>
        <v>0</v>
      </c>
      <c r="I17" s="31">
        <f>ROUND(MAX(IF($W$8,MAX(0,SUM(H$12:H16)+G17-$W$9),0),IF($W$5,IF(G17&gt;$W$6,G17-$W$6,0),0)),2)</f>
        <v>0</v>
      </c>
      <c r="J17" s="49"/>
      <c r="K17" s="49"/>
      <c r="L17" s="49"/>
      <c r="M17" s="10"/>
    </row>
    <row r="18" spans="1:13" ht="24" customHeight="1">
      <c r="A18" s="12">
        <f t="shared" si="3"/>
        <v>42742</v>
      </c>
      <c r="B18" s="41"/>
      <c r="C18" s="41"/>
      <c r="D18" s="16"/>
      <c r="E18" s="41"/>
      <c r="F18" s="41"/>
      <c r="G18" s="26">
        <f t="shared" si="1"/>
        <v>0</v>
      </c>
      <c r="H18" s="48">
        <f t="shared" si="2"/>
        <v>0</v>
      </c>
      <c r="I18" s="31">
        <f>ROUND(MAX(IF($W$8,MAX(0,SUM(H$12:H17)+G18-$W$9),0),IF($W$5,IF(G18&gt;$W$6,G18-$W$6,0),0)),2)</f>
        <v>0</v>
      </c>
      <c r="J18" s="49"/>
      <c r="K18" s="49"/>
      <c r="L18" s="49"/>
      <c r="M18" s="10"/>
    </row>
    <row r="19" spans="1:13" ht="24" customHeight="1">
      <c r="A19" s="12">
        <f t="shared" si="3"/>
        <v>42743</v>
      </c>
      <c r="B19" s="41"/>
      <c r="C19" s="41"/>
      <c r="D19" s="16"/>
      <c r="E19" s="41"/>
      <c r="F19" s="41"/>
      <c r="G19" s="26">
        <f t="shared" si="1"/>
        <v>0</v>
      </c>
      <c r="H19" s="48">
        <f t="shared" si="2"/>
        <v>0</v>
      </c>
      <c r="I19" s="31">
        <f>ROUND(MAX(IF($W$8,MAX(0,SUM(H$12:H18)+G19-$W$9),0),IF($W$5,IF(G19&gt;$W$6,G19-$W$6,0),0)),2)</f>
        <v>0</v>
      </c>
      <c r="J19" s="49"/>
      <c r="K19" s="49"/>
      <c r="L19" s="49"/>
      <c r="M19" s="10"/>
    </row>
    <row r="20" spans="1:13" ht="24" customHeight="1">
      <c r="A20" s="2"/>
      <c r="B20" s="2"/>
      <c r="C20" s="2"/>
      <c r="D20" s="2"/>
      <c r="E20" s="2"/>
      <c r="F20" s="81" t="s">
        <v>15</v>
      </c>
      <c r="G20" s="81"/>
      <c r="H20" s="50">
        <f>SUM(H13:H19)</f>
        <v>15.67</v>
      </c>
      <c r="I20" s="50">
        <f>SUM(I13:I19)</f>
        <v>0</v>
      </c>
      <c r="J20" s="50">
        <f>SUM(J13:J19)</f>
        <v>0</v>
      </c>
      <c r="K20" s="50">
        <f>SUM(K13:K19)</f>
        <v>0</v>
      </c>
      <c r="L20" s="50">
        <f>SUM(L13:L19)</f>
        <v>0</v>
      </c>
      <c r="M20" s="10"/>
    </row>
    <row r="21" ht="15" hidden="1"/>
    <row r="22" spans="1:20" ht="24" customHeight="1">
      <c r="A22" s="12">
        <f>A19+1</f>
        <v>42744</v>
      </c>
      <c r="B22" s="41"/>
      <c r="C22" s="41"/>
      <c r="D22" s="16"/>
      <c r="E22" s="41"/>
      <c r="F22" s="41"/>
      <c r="G22" s="26">
        <f aca="true" t="shared" si="4" ref="G22:G28">ROUND(IF((OR(B22="",C22="")),0,IF((C22&lt;B22),((C22-B22)*24)+24,(C22-B22)*24))+IF((OR(E22="",F22="")),0,IF((F22&lt;E22),((F22-E22)*24)+24,(F22-E22)*24)),2)</f>
        <v>0</v>
      </c>
      <c r="H22" s="48">
        <f aca="true" t="shared" si="5" ref="H22:H28">G22-I22</f>
        <v>0</v>
      </c>
      <c r="I22" s="31">
        <f>ROUND(MAX(IF($W$8,MAX(0,SUM(H$21:H21)+G22-$W$9),0),IF($W$5,IF(G22&gt;$W$6,G22-$W$6,0),0)),2)</f>
        <v>0</v>
      </c>
      <c r="J22" s="49"/>
      <c r="K22" s="49"/>
      <c r="L22" s="49"/>
      <c r="M22" s="10"/>
      <c r="N22" s="11"/>
      <c r="O22" s="11"/>
      <c r="P22" s="11"/>
      <c r="Q22" s="11"/>
      <c r="R22" s="11"/>
      <c r="S22" s="11"/>
      <c r="T22" s="11"/>
    </row>
    <row r="23" spans="1:13" ht="24" customHeight="1">
      <c r="A23" s="12">
        <f aca="true" t="shared" si="6" ref="A23:A28">A22+1</f>
        <v>42745</v>
      </c>
      <c r="B23" s="41"/>
      <c r="C23" s="41"/>
      <c r="D23" s="16"/>
      <c r="E23" s="41"/>
      <c r="F23" s="41"/>
      <c r="G23" s="26">
        <f t="shared" si="4"/>
        <v>0</v>
      </c>
      <c r="H23" s="48">
        <f t="shared" si="5"/>
        <v>0</v>
      </c>
      <c r="I23" s="31">
        <f>ROUND(MAX(IF($W$8,MAX(0,SUM(H$21:H22)+G23-$W$9),0),IF($W$5,IF(G23&gt;$W$6,G23-$W$6,0),0)),2)</f>
        <v>0</v>
      </c>
      <c r="J23" s="49"/>
      <c r="K23" s="49"/>
      <c r="L23" s="49"/>
      <c r="M23" s="10"/>
    </row>
    <row r="24" spans="1:13" ht="24" customHeight="1">
      <c r="A24" s="12">
        <f t="shared" si="6"/>
        <v>42746</v>
      </c>
      <c r="B24" s="41"/>
      <c r="C24" s="41"/>
      <c r="D24" s="16"/>
      <c r="E24" s="41"/>
      <c r="F24" s="41"/>
      <c r="G24" s="26">
        <f t="shared" si="4"/>
        <v>0</v>
      </c>
      <c r="H24" s="48">
        <f t="shared" si="5"/>
        <v>0</v>
      </c>
      <c r="I24" s="31">
        <f>ROUND(MAX(IF($W$8,MAX(0,SUM(H$21:H23)+G24-$W$9),0),IF($W$5,IF(G24&gt;$W$6,G24-$W$6,0),0)),2)</f>
        <v>0</v>
      </c>
      <c r="J24" s="49"/>
      <c r="K24" s="49"/>
      <c r="L24" s="49"/>
      <c r="M24" s="10"/>
    </row>
    <row r="25" spans="1:13" ht="24" customHeight="1">
      <c r="A25" s="12">
        <f t="shared" si="6"/>
        <v>42747</v>
      </c>
      <c r="B25" s="41"/>
      <c r="C25" s="41"/>
      <c r="D25" s="16"/>
      <c r="E25" s="41"/>
      <c r="F25" s="41"/>
      <c r="G25" s="26">
        <f t="shared" si="4"/>
        <v>0</v>
      </c>
      <c r="H25" s="48">
        <f t="shared" si="5"/>
        <v>0</v>
      </c>
      <c r="I25" s="31">
        <f>ROUND(MAX(IF($W$8,MAX(0,SUM(H$21:H24)+G25-$W$9),0),IF($W$5,IF(G25&gt;$W$6,G25-$W$6,0),0)),2)</f>
        <v>0</v>
      </c>
      <c r="J25" s="49"/>
      <c r="K25" s="49"/>
      <c r="L25" s="49"/>
      <c r="M25" s="10"/>
    </row>
    <row r="26" spans="1:13" ht="24" customHeight="1">
      <c r="A26" s="12">
        <f t="shared" si="6"/>
        <v>42748</v>
      </c>
      <c r="B26" s="41"/>
      <c r="C26" s="41"/>
      <c r="D26" s="16"/>
      <c r="E26" s="41"/>
      <c r="F26" s="41"/>
      <c r="G26" s="26">
        <f t="shared" si="4"/>
        <v>0</v>
      </c>
      <c r="H26" s="48">
        <f t="shared" si="5"/>
        <v>0</v>
      </c>
      <c r="I26" s="31">
        <f>ROUND(MAX(IF($W$8,MAX(0,SUM(H$21:H25)+G26-$W$9),0),IF($W$5,IF(G26&gt;$W$6,G26-$W$6,0),0)),2)</f>
        <v>0</v>
      </c>
      <c r="J26" s="49"/>
      <c r="K26" s="49"/>
      <c r="L26" s="49"/>
      <c r="M26" s="10"/>
    </row>
    <row r="27" spans="1:13" ht="24" customHeight="1">
      <c r="A27" s="12">
        <f t="shared" si="6"/>
        <v>42749</v>
      </c>
      <c r="B27" s="41"/>
      <c r="C27" s="41"/>
      <c r="D27" s="16"/>
      <c r="E27" s="41"/>
      <c r="F27" s="41"/>
      <c r="G27" s="26">
        <f t="shared" si="4"/>
        <v>0</v>
      </c>
      <c r="H27" s="48">
        <f t="shared" si="5"/>
        <v>0</v>
      </c>
      <c r="I27" s="31">
        <f>ROUND(MAX(IF($W$8,MAX(0,SUM(H$21:H26)+G27-$W$9),0),IF($W$5,IF(G27&gt;$W$6,G27-$W$6,0),0)),2)</f>
        <v>0</v>
      </c>
      <c r="J27" s="49"/>
      <c r="K27" s="49"/>
      <c r="L27" s="49"/>
      <c r="M27" s="10"/>
    </row>
    <row r="28" spans="1:13" ht="24" customHeight="1">
      <c r="A28" s="12">
        <f t="shared" si="6"/>
        <v>42750</v>
      </c>
      <c r="B28" s="41"/>
      <c r="C28" s="41"/>
      <c r="D28" s="16"/>
      <c r="E28" s="41"/>
      <c r="F28" s="41"/>
      <c r="G28" s="26">
        <f t="shared" si="4"/>
        <v>0</v>
      </c>
      <c r="H28" s="48">
        <f t="shared" si="5"/>
        <v>0</v>
      </c>
      <c r="I28" s="31">
        <f>ROUND(MAX(IF($W$8,MAX(0,SUM(H$21:H27)+G28-$W$9),0),IF($W$5,IF(G28&gt;$W$6,G28-$W$6,0),0)),2)</f>
        <v>0</v>
      </c>
      <c r="J28" s="49"/>
      <c r="K28" s="49"/>
      <c r="L28" s="49"/>
      <c r="M28" s="10"/>
    </row>
    <row r="29" spans="1:13" ht="24" customHeight="1">
      <c r="A29" s="2"/>
      <c r="B29" s="2"/>
      <c r="C29" s="2"/>
      <c r="D29" s="2"/>
      <c r="E29" s="2"/>
      <c r="F29" s="81" t="s">
        <v>15</v>
      </c>
      <c r="G29" s="81"/>
      <c r="H29" s="50">
        <f>SUM(H22:H28)</f>
        <v>0</v>
      </c>
      <c r="I29" s="50">
        <f>SUM(I22:I28)</f>
        <v>0</v>
      </c>
      <c r="J29" s="50">
        <f>SUM(J22:J28)</f>
        <v>0</v>
      </c>
      <c r="K29" s="50">
        <f>SUM(K22:K28)</f>
        <v>0</v>
      </c>
      <c r="L29" s="50">
        <f>SUM(L22:L28)</f>
        <v>0</v>
      </c>
      <c r="M29" s="10"/>
    </row>
    <row r="30" spans="1:13" ht="24" customHeight="1">
      <c r="A30" s="2"/>
      <c r="B30" s="2"/>
      <c r="C30" s="2"/>
      <c r="D30" s="2"/>
      <c r="E30" s="2"/>
      <c r="F30" s="81" t="s">
        <v>23</v>
      </c>
      <c r="G30" s="84"/>
      <c r="H30" s="34">
        <v>15</v>
      </c>
      <c r="I30" s="47">
        <f>1.5*H30</f>
        <v>22.5</v>
      </c>
      <c r="J30" s="34">
        <v>15</v>
      </c>
      <c r="K30" s="34">
        <v>15</v>
      </c>
      <c r="L30" s="34">
        <v>15</v>
      </c>
      <c r="M30" s="10"/>
    </row>
    <row r="31" spans="1:13" ht="24" customHeight="1">
      <c r="A31" s="92"/>
      <c r="B31" s="92"/>
      <c r="C31" s="92"/>
      <c r="D31" s="79"/>
      <c r="E31" s="80"/>
      <c r="F31" s="81" t="s">
        <v>43</v>
      </c>
      <c r="G31" s="81"/>
      <c r="H31" s="35">
        <f>ROUND(H30*(H20+H29),2)</f>
        <v>235.05</v>
      </c>
      <c r="I31" s="35">
        <f>ROUND(I30*(I20+I29),2)</f>
        <v>0</v>
      </c>
      <c r="J31" s="35">
        <f>ROUND(J30*(J20+J29),2)</f>
        <v>0</v>
      </c>
      <c r="K31" s="35">
        <f>ROUND(K30*(K20+K29),2)</f>
        <v>0</v>
      </c>
      <c r="L31" s="35">
        <f>ROUND(L30*(L20+L29),2)</f>
        <v>0</v>
      </c>
      <c r="M31" s="10"/>
    </row>
    <row r="32" spans="1:12" ht="15">
      <c r="A32" s="91" t="s">
        <v>4</v>
      </c>
      <c r="B32" s="91"/>
      <c r="C32" s="91"/>
      <c r="D32" s="91" t="s">
        <v>0</v>
      </c>
      <c r="E32" s="91"/>
      <c r="F32" s="2"/>
      <c r="G32" s="2"/>
      <c r="H32" s="2"/>
      <c r="I32" s="2"/>
      <c r="J32" s="2"/>
      <c r="K32" s="2"/>
      <c r="L32" s="2"/>
    </row>
    <row r="33" spans="1:12" ht="26.25" customHeight="1">
      <c r="A33" s="92"/>
      <c r="B33" s="92"/>
      <c r="C33" s="92"/>
      <c r="D33" s="80"/>
      <c r="E33" s="80"/>
      <c r="F33" s="2"/>
      <c r="G33" s="2"/>
      <c r="H33" s="2"/>
      <c r="I33" s="2"/>
      <c r="J33" s="24" t="s">
        <v>42</v>
      </c>
      <c r="K33" s="86">
        <f>SUM(H31:L31)</f>
        <v>235.05</v>
      </c>
      <c r="L33" s="86"/>
    </row>
    <row r="34" spans="1:12" ht="15">
      <c r="A34" s="91" t="s">
        <v>5</v>
      </c>
      <c r="B34" s="91"/>
      <c r="C34" s="91"/>
      <c r="D34" s="91" t="s">
        <v>0</v>
      </c>
      <c r="E34" s="91"/>
      <c r="F34" s="2"/>
      <c r="G34" s="40" t="s">
        <v>45</v>
      </c>
      <c r="H34" s="2"/>
      <c r="I34" s="2"/>
      <c r="J34" s="2"/>
      <c r="K34" s="2"/>
      <c r="L34" s="2"/>
    </row>
    <row r="35" spans="1:12" ht="15">
      <c r="A35" s="2"/>
      <c r="B35" s="2"/>
      <c r="C35" s="2"/>
      <c r="D35" s="2"/>
      <c r="E35" s="2"/>
      <c r="F35" s="2"/>
      <c r="G35" s="2"/>
      <c r="H35" s="2"/>
      <c r="I35" s="2"/>
      <c r="J35" s="2"/>
      <c r="K35" s="2"/>
      <c r="L35" s="2"/>
    </row>
  </sheetData>
  <sheetProtection/>
  <mergeCells count="29">
    <mergeCell ref="A7:D7"/>
    <mergeCell ref="A8:D8"/>
    <mergeCell ref="A1:L1"/>
    <mergeCell ref="H5:L5"/>
    <mergeCell ref="F29:G29"/>
    <mergeCell ref="F9:G9"/>
    <mergeCell ref="F7:G7"/>
    <mergeCell ref="H7:L7"/>
    <mergeCell ref="H9:I9"/>
    <mergeCell ref="F31:G31"/>
    <mergeCell ref="D31:E31"/>
    <mergeCell ref="A9:D9"/>
    <mergeCell ref="F20:G20"/>
    <mergeCell ref="A4:E4"/>
    <mergeCell ref="A5:D5"/>
    <mergeCell ref="F30:G30"/>
    <mergeCell ref="A31:C31"/>
    <mergeCell ref="F5:G5"/>
    <mergeCell ref="A6:D6"/>
    <mergeCell ref="N2:O2"/>
    <mergeCell ref="K33:L33"/>
    <mergeCell ref="S2:T2"/>
    <mergeCell ref="N3:T3"/>
    <mergeCell ref="A34:C34"/>
    <mergeCell ref="A32:C32"/>
    <mergeCell ref="D32:E32"/>
    <mergeCell ref="D34:E34"/>
    <mergeCell ref="D33:E33"/>
    <mergeCell ref="A33:C33"/>
  </mergeCells>
  <dataValidations count="1">
    <dataValidation type="time" allowBlank="1" showInputMessage="1" showErrorMessage="1" errorTitle="Incorrect Time Format" error="Please use the following format for entering the time: 12:00 AM" sqref="B13:C19 E13:F19 E22:F28 B22:C28">
      <formula1>0</formula1>
      <formula2>0.999988425925926</formula2>
    </dataValidation>
  </dataValidations>
  <hyperlinks>
    <hyperlink ref="A2" r:id="rId1" display="Timesheets by Vertex42.com"/>
    <hyperlink ref="V1" r:id="rId2" display="HELP"/>
  </hyperlinks>
  <printOptions horizontalCentered="1"/>
  <pageMargins left="0.5" right="0.5" top="0.5" bottom="1" header="0.5" footer="0.5"/>
  <pageSetup fitToHeight="1" fitToWidth="1" horizontalDpi="600" verticalDpi="600" orientation="portrait" r:id="rId5"/>
  <drawing r:id="rId4"/>
  <legacyDrawing r:id="rId3"/>
</worksheet>
</file>

<file path=xl/worksheets/sheet3.xml><?xml version="1.0" encoding="utf-8"?>
<worksheet xmlns="http://schemas.openxmlformats.org/spreadsheetml/2006/main" xmlns:r="http://schemas.openxmlformats.org/officeDocument/2006/relationships">
  <sheetPr>
    <tabColor indexed="47"/>
    <pageSetUpPr fitToPage="1"/>
  </sheetPr>
  <dimension ref="A1:X27"/>
  <sheetViews>
    <sheetView showGridLines="0" zoomScalePageLayoutView="0" workbookViewId="0" topLeftCell="A1">
      <selection activeCell="A1" sqref="A1:L1"/>
    </sheetView>
  </sheetViews>
  <sheetFormatPr defaultColWidth="9.140625" defaultRowHeight="15"/>
  <cols>
    <col min="1" max="1" width="11.00390625" style="3" customWidth="1"/>
    <col min="2" max="3" width="9.28125" style="3" customWidth="1"/>
    <col min="4" max="4" width="2.00390625" style="3" customWidth="1"/>
    <col min="5" max="6" width="9.28125" style="3" customWidth="1"/>
    <col min="7" max="7" width="6.57421875" style="3" customWidth="1"/>
    <col min="8" max="12" width="8.8515625" style="3" customWidth="1"/>
    <col min="13" max="13" width="9.140625" style="3" customWidth="1"/>
    <col min="14" max="21" width="3.140625" style="3" customWidth="1"/>
    <col min="22" max="22" width="10.28125" style="3" customWidth="1"/>
    <col min="23" max="16384" width="9.140625" style="3" customWidth="1"/>
  </cols>
  <sheetData>
    <row r="1" spans="1:22" s="1" customFormat="1" ht="32.25" customHeight="1">
      <c r="A1" s="74" t="s">
        <v>6</v>
      </c>
      <c r="B1" s="74"/>
      <c r="C1" s="74"/>
      <c r="D1" s="74"/>
      <c r="E1" s="74"/>
      <c r="F1" s="74"/>
      <c r="G1" s="74"/>
      <c r="H1" s="74"/>
      <c r="I1" s="74"/>
      <c r="J1" s="74"/>
      <c r="K1" s="74"/>
      <c r="L1" s="74"/>
      <c r="V1" s="56" t="s">
        <v>49</v>
      </c>
    </row>
    <row r="2" spans="1:22" s="1" customFormat="1" ht="15" customHeight="1">
      <c r="A2" s="27" t="s">
        <v>31</v>
      </c>
      <c r="B2" s="2"/>
      <c r="C2" s="2"/>
      <c r="D2" s="2"/>
      <c r="E2" s="2"/>
      <c r="F2" s="2"/>
      <c r="G2" s="2"/>
      <c r="H2" s="2"/>
      <c r="I2" s="2"/>
      <c r="J2" s="2"/>
      <c r="L2" s="57" t="s">
        <v>40</v>
      </c>
      <c r="N2" s="71">
        <v>2017</v>
      </c>
      <c r="O2" s="72"/>
      <c r="P2" s="3"/>
      <c r="Q2" s="3"/>
      <c r="R2" s="25" t="s">
        <v>32</v>
      </c>
      <c r="S2" s="71">
        <v>1</v>
      </c>
      <c r="T2" s="72"/>
      <c r="V2" s="3"/>
    </row>
    <row r="3" spans="1:20" ht="18">
      <c r="A3" s="2"/>
      <c r="B3" s="2"/>
      <c r="C3" s="2"/>
      <c r="D3" s="2"/>
      <c r="E3" s="2"/>
      <c r="F3" s="2"/>
      <c r="G3" s="2"/>
      <c r="H3" s="2"/>
      <c r="I3" s="2"/>
      <c r="J3" s="2"/>
      <c r="K3" s="2"/>
      <c r="N3" s="87">
        <f>DATE(N2,S2,1)</f>
        <v>42736</v>
      </c>
      <c r="O3" s="88"/>
      <c r="P3" s="88"/>
      <c r="Q3" s="88"/>
      <c r="R3" s="88"/>
      <c r="S3" s="88"/>
      <c r="T3" s="89"/>
    </row>
    <row r="4" spans="1:22" ht="21">
      <c r="A4" s="39" t="s">
        <v>11</v>
      </c>
      <c r="B4" s="39"/>
      <c r="C4" s="39"/>
      <c r="D4" s="39"/>
      <c r="E4" s="39"/>
      <c r="F4" s="2"/>
      <c r="G4" s="2"/>
      <c r="H4" s="2"/>
      <c r="I4" s="2"/>
      <c r="J4" s="2"/>
      <c r="K4" s="2"/>
      <c r="L4" s="2"/>
      <c r="N4" s="19" t="s">
        <v>33</v>
      </c>
      <c r="O4" s="20" t="s">
        <v>34</v>
      </c>
      <c r="P4" s="20" t="s">
        <v>35</v>
      </c>
      <c r="Q4" s="20" t="s">
        <v>36</v>
      </c>
      <c r="R4" s="20" t="s">
        <v>37</v>
      </c>
      <c r="S4" s="20" t="s">
        <v>38</v>
      </c>
      <c r="T4" s="21" t="s">
        <v>39</v>
      </c>
      <c r="V4" s="51" t="s">
        <v>46</v>
      </c>
    </row>
    <row r="5" spans="1:23" ht="15">
      <c r="A5" s="83"/>
      <c r="B5" s="83"/>
      <c r="C5" s="83"/>
      <c r="D5" s="83"/>
      <c r="E5" s="2"/>
      <c r="G5" s="25" t="s">
        <v>1</v>
      </c>
      <c r="H5" s="94"/>
      <c r="I5" s="94"/>
      <c r="J5" s="94"/>
      <c r="K5" s="94"/>
      <c r="L5" s="94"/>
      <c r="N5" s="22">
        <f aca="true" t="shared" si="0" ref="N5:T10">IF(MONTH($N$3)&lt;&gt;MONTH($N$3-WEEKDAY($N$3,1)+(ROW(N5)-ROW($N$5))*7+(COLUMN(N5)-COLUMN($N$5)+1)),"",$N$3-WEEKDAY($N$3,1)+(ROW(N5)-ROW($N$5))*7+(COLUMN(N5)-COLUMN($N$5)+1))</f>
        <v>42736</v>
      </c>
      <c r="O5" s="22">
        <f t="shared" si="0"/>
        <v>42737</v>
      </c>
      <c r="P5" s="22">
        <f t="shared" si="0"/>
        <v>42738</v>
      </c>
      <c r="Q5" s="22">
        <f t="shared" si="0"/>
        <v>42739</v>
      </c>
      <c r="R5" s="22">
        <f t="shared" si="0"/>
        <v>42740</v>
      </c>
      <c r="S5" s="22">
        <f t="shared" si="0"/>
        <v>42741</v>
      </c>
      <c r="T5" s="22">
        <f t="shared" si="0"/>
        <v>42742</v>
      </c>
      <c r="W5" s="54" t="b">
        <v>0</v>
      </c>
    </row>
    <row r="6" spans="1:24" ht="15">
      <c r="A6" s="38" t="s">
        <v>12</v>
      </c>
      <c r="B6" s="38"/>
      <c r="C6" s="38"/>
      <c r="D6" s="38"/>
      <c r="E6" s="2"/>
      <c r="G6" s="25"/>
      <c r="H6" s="15"/>
      <c r="I6" s="15"/>
      <c r="J6" s="2"/>
      <c r="K6" s="2"/>
      <c r="L6" s="2"/>
      <c r="N6" s="22">
        <f t="shared" si="0"/>
        <v>42743</v>
      </c>
      <c r="O6" s="22">
        <f t="shared" si="0"/>
        <v>42744</v>
      </c>
      <c r="P6" s="22">
        <f t="shared" si="0"/>
        <v>42745</v>
      </c>
      <c r="Q6" s="22">
        <f t="shared" si="0"/>
        <v>42746</v>
      </c>
      <c r="R6" s="22">
        <f t="shared" si="0"/>
        <v>42747</v>
      </c>
      <c r="S6" s="22">
        <f t="shared" si="0"/>
        <v>42748</v>
      </c>
      <c r="T6" s="22">
        <f t="shared" si="0"/>
        <v>42749</v>
      </c>
      <c r="V6" s="52" t="s">
        <v>47</v>
      </c>
      <c r="W6" s="55">
        <v>8</v>
      </c>
      <c r="X6" s="53" t="s">
        <v>48</v>
      </c>
    </row>
    <row r="7" spans="1:20" ht="15">
      <c r="A7" s="38" t="s">
        <v>13</v>
      </c>
      <c r="B7" s="38"/>
      <c r="C7" s="38"/>
      <c r="D7" s="38"/>
      <c r="E7" s="2"/>
      <c r="G7" s="25" t="s">
        <v>2</v>
      </c>
      <c r="H7" s="94"/>
      <c r="I7" s="94"/>
      <c r="J7" s="94"/>
      <c r="K7" s="94"/>
      <c r="L7" s="94"/>
      <c r="N7" s="22">
        <f t="shared" si="0"/>
        <v>42750</v>
      </c>
      <c r="O7" s="22">
        <f t="shared" si="0"/>
        <v>42751</v>
      </c>
      <c r="P7" s="22">
        <f t="shared" si="0"/>
        <v>42752</v>
      </c>
      <c r="Q7" s="22">
        <f t="shared" si="0"/>
        <v>42753</v>
      </c>
      <c r="R7" s="22">
        <f t="shared" si="0"/>
        <v>42754</v>
      </c>
      <c r="S7" s="22">
        <f t="shared" si="0"/>
        <v>42755</v>
      </c>
      <c r="T7" s="22">
        <f t="shared" si="0"/>
        <v>42756</v>
      </c>
    </row>
    <row r="8" spans="1:23" ht="15">
      <c r="A8" s="38" t="s">
        <v>14</v>
      </c>
      <c r="B8" s="38"/>
      <c r="C8" s="38"/>
      <c r="D8" s="38"/>
      <c r="E8" s="2"/>
      <c r="G8" s="25"/>
      <c r="H8" s="15"/>
      <c r="I8" s="15"/>
      <c r="J8" s="2"/>
      <c r="K8" s="2"/>
      <c r="L8" s="2"/>
      <c r="N8" s="22">
        <f t="shared" si="0"/>
        <v>42757</v>
      </c>
      <c r="O8" s="22">
        <f t="shared" si="0"/>
        <v>42758</v>
      </c>
      <c r="P8" s="22">
        <f t="shared" si="0"/>
        <v>42759</v>
      </c>
      <c r="Q8" s="22">
        <f t="shared" si="0"/>
        <v>42760</v>
      </c>
      <c r="R8" s="22">
        <f t="shared" si="0"/>
        <v>42761</v>
      </c>
      <c r="S8" s="22">
        <f t="shared" si="0"/>
        <v>42762</v>
      </c>
      <c r="T8" s="22">
        <f t="shared" si="0"/>
        <v>42763</v>
      </c>
      <c r="W8" s="54" t="b">
        <v>1</v>
      </c>
    </row>
    <row r="9" spans="1:24" ht="15">
      <c r="A9" s="38" t="s">
        <v>20</v>
      </c>
      <c r="B9" s="38"/>
      <c r="C9" s="38"/>
      <c r="D9" s="38"/>
      <c r="E9" s="2"/>
      <c r="G9" s="25" t="s">
        <v>3</v>
      </c>
      <c r="H9" s="77">
        <v>42737</v>
      </c>
      <c r="I9" s="78"/>
      <c r="J9" s="2"/>
      <c r="K9" s="2"/>
      <c r="L9" s="6" t="s">
        <v>22</v>
      </c>
      <c r="N9" s="22">
        <f t="shared" si="0"/>
        <v>42764</v>
      </c>
      <c r="O9" s="22">
        <f t="shared" si="0"/>
        <v>42765</v>
      </c>
      <c r="P9" s="22">
        <f t="shared" si="0"/>
        <v>42766</v>
      </c>
      <c r="Q9" s="22">
        <f t="shared" si="0"/>
      </c>
      <c r="R9" s="22">
        <f t="shared" si="0"/>
      </c>
      <c r="S9" s="22">
        <f t="shared" si="0"/>
      </c>
      <c r="T9" s="22">
        <f t="shared" si="0"/>
      </c>
      <c r="V9" s="52" t="s">
        <v>47</v>
      </c>
      <c r="W9" s="55">
        <v>40</v>
      </c>
      <c r="X9" s="53" t="s">
        <v>48</v>
      </c>
    </row>
    <row r="10" spans="1:20" ht="15">
      <c r="A10" s="2"/>
      <c r="B10" s="2"/>
      <c r="C10" s="2"/>
      <c r="D10" s="2"/>
      <c r="E10" s="2"/>
      <c r="F10" s="2"/>
      <c r="G10" s="2"/>
      <c r="H10" s="2"/>
      <c r="I10" s="2"/>
      <c r="J10" s="2"/>
      <c r="K10" s="2"/>
      <c r="L10" s="2"/>
      <c r="N10" s="22">
        <f t="shared" si="0"/>
      </c>
      <c r="O10" s="22">
        <f t="shared" si="0"/>
      </c>
      <c r="P10" s="22">
        <f t="shared" si="0"/>
      </c>
      <c r="Q10" s="22">
        <f t="shared" si="0"/>
      </c>
      <c r="R10" s="22">
        <f t="shared" si="0"/>
      </c>
      <c r="S10" s="22">
        <f t="shared" si="0"/>
      </c>
      <c r="T10" s="22">
        <f t="shared" si="0"/>
      </c>
    </row>
    <row r="11" spans="1:13" s="11" customFormat="1" ht="27.75" customHeight="1">
      <c r="A11" s="7" t="s">
        <v>7</v>
      </c>
      <c r="B11" s="8" t="s">
        <v>8</v>
      </c>
      <c r="C11" s="8" t="s">
        <v>9</v>
      </c>
      <c r="D11" s="9"/>
      <c r="E11" s="8" t="s">
        <v>8</v>
      </c>
      <c r="F11" s="8" t="s">
        <v>9</v>
      </c>
      <c r="G11" s="7" t="s">
        <v>26</v>
      </c>
      <c r="H11" s="8" t="s">
        <v>27</v>
      </c>
      <c r="I11" s="8" t="s">
        <v>28</v>
      </c>
      <c r="J11" s="8" t="s">
        <v>29</v>
      </c>
      <c r="K11" s="8" t="s">
        <v>44</v>
      </c>
      <c r="L11" s="8" t="s">
        <v>30</v>
      </c>
      <c r="M11" s="3"/>
    </row>
    <row r="12" ht="15" hidden="1"/>
    <row r="13" spans="1:20" ht="24" customHeight="1">
      <c r="A13" s="12">
        <f>H9</f>
        <v>42737</v>
      </c>
      <c r="B13" s="41">
        <v>0.37847222222222227</v>
      </c>
      <c r="C13" s="41">
        <v>0.4895833333333333</v>
      </c>
      <c r="D13" s="16"/>
      <c r="E13" s="41">
        <v>0.5</v>
      </c>
      <c r="F13" s="41">
        <v>0.75</v>
      </c>
      <c r="G13" s="17">
        <f>ROUND((IF(OR(B13="",C13=""),0,IF(C13&lt;B13,C13+1-B13,C13-B13))+IF(OR(E13="",F13=""),0,IF(F13&lt;E13,F13+1-E13,F13-E13)))/(1/1440),0)*(1/1440)</f>
        <v>0.3611111111111111</v>
      </c>
      <c r="H13" s="45">
        <f>G13-I13</f>
        <v>0.3611111111111111</v>
      </c>
      <c r="I13" s="43">
        <f>ROUND(MAX(IF($W$8,MAX(0,SUM(H$12:H12)+G13-$W$9/24),0),IF($W$5,IF(G13&gt;$W$6/24,G13-$W$6/24,0),0))/(1/1440),0)*(1/1440)</f>
        <v>0</v>
      </c>
      <c r="J13" s="42"/>
      <c r="K13" s="42"/>
      <c r="L13" s="42"/>
      <c r="N13" s="11"/>
      <c r="O13" s="11"/>
      <c r="P13" s="23"/>
      <c r="Q13" s="11"/>
      <c r="R13" s="11"/>
      <c r="S13" s="11"/>
      <c r="T13" s="11"/>
    </row>
    <row r="14" spans="1:12" ht="24" customHeight="1">
      <c r="A14" s="12">
        <f aca="true" t="shared" si="1" ref="A14:A19">A13+1</f>
        <v>42738</v>
      </c>
      <c r="B14" s="41">
        <v>0.37847222222222227</v>
      </c>
      <c r="C14" s="41">
        <v>0.5</v>
      </c>
      <c r="D14" s="16"/>
      <c r="E14" s="41">
        <v>0.5208333333333334</v>
      </c>
      <c r="F14" s="41">
        <v>0.7395833333333334</v>
      </c>
      <c r="G14" s="17">
        <f aca="true" t="shared" si="2" ref="G14:G19">ROUND((IF(OR(B14="",C14=""),0,IF(C14&lt;B14,C14+1-B14,C14-B14))+IF(OR(E14="",F14=""),0,IF(F14&lt;E14,F14+1-E14,F14-E14)))/(1/1440),0)*(1/1440)</f>
        <v>0.3402777777777778</v>
      </c>
      <c r="H14" s="45">
        <f aca="true" t="shared" si="3" ref="H14:H19">G14-I14</f>
        <v>0.3402777777777778</v>
      </c>
      <c r="I14" s="43">
        <f>ROUND(MAX(IF($W$8,MAX(0,SUM(H$12:H13)+G14-$W$9/24),0),IF($W$5,IF(G14&gt;$W$6/24,G14-$W$6/24,0),0))/(1/1440),0)*(1/1440)</f>
        <v>0</v>
      </c>
      <c r="J14" s="42"/>
      <c r="K14" s="42"/>
      <c r="L14" s="42"/>
    </row>
    <row r="15" spans="1:12" ht="24" customHeight="1">
      <c r="A15" s="12">
        <f t="shared" si="1"/>
        <v>42739</v>
      </c>
      <c r="B15" s="41">
        <v>0.375</v>
      </c>
      <c r="C15" s="41">
        <v>0.4895833333333333</v>
      </c>
      <c r="D15" s="16"/>
      <c r="E15" s="41">
        <v>0.5208333333333333</v>
      </c>
      <c r="F15" s="41">
        <v>0.7708333333333334</v>
      </c>
      <c r="G15" s="17">
        <f t="shared" si="2"/>
        <v>0.36458333333333337</v>
      </c>
      <c r="H15" s="45">
        <f t="shared" si="3"/>
        <v>0.36458333333333337</v>
      </c>
      <c r="I15" s="43">
        <f>ROUND(MAX(IF($W$8,MAX(0,SUM(H$12:H14)+G15-$W$9/24),0),IF($W$5,IF(G15&gt;$W$6/24,G15-$W$6/24,0),0))/(1/1440),0)*(1/1440)</f>
        <v>0</v>
      </c>
      <c r="J15" s="42"/>
      <c r="K15" s="42"/>
      <c r="L15" s="42"/>
    </row>
    <row r="16" spans="1:12" ht="24" customHeight="1">
      <c r="A16" s="12">
        <f t="shared" si="1"/>
        <v>42740</v>
      </c>
      <c r="B16" s="41">
        <v>0.375</v>
      </c>
      <c r="C16" s="41">
        <v>0.5</v>
      </c>
      <c r="D16" s="16"/>
      <c r="E16" s="41">
        <v>0.53125</v>
      </c>
      <c r="F16" s="41">
        <v>0.7708333333333334</v>
      </c>
      <c r="G16" s="17">
        <f t="shared" si="2"/>
        <v>0.36458333333333337</v>
      </c>
      <c r="H16" s="45">
        <f t="shared" si="3"/>
        <v>0.36458333333333337</v>
      </c>
      <c r="I16" s="43">
        <f>ROUND(MAX(IF($W$8,MAX(0,SUM(H$12:H15)+G16-$W$9/24),0),IF($W$5,IF(G16&gt;$W$6/24,G16-$W$6/24,0),0))/(1/1440),0)*(1/1440)</f>
        <v>0</v>
      </c>
      <c r="J16" s="42"/>
      <c r="K16" s="42"/>
      <c r="L16" s="42"/>
    </row>
    <row r="17" spans="1:12" ht="24" customHeight="1">
      <c r="A17" s="12">
        <f t="shared" si="1"/>
        <v>42741</v>
      </c>
      <c r="B17" s="41">
        <v>0.375</v>
      </c>
      <c r="C17" s="41">
        <v>0.4895833333333333</v>
      </c>
      <c r="D17" s="16"/>
      <c r="E17" s="41">
        <v>0.517361111111111</v>
      </c>
      <c r="F17" s="41">
        <v>0.6979166666666666</v>
      </c>
      <c r="G17" s="17">
        <f t="shared" si="2"/>
        <v>0.2951388888888889</v>
      </c>
      <c r="H17" s="45">
        <f t="shared" si="3"/>
        <v>0.2361111111111111</v>
      </c>
      <c r="I17" s="43">
        <f>ROUND(MAX(IF($W$8,MAX(0,SUM(H$12:H16)+G17-$W$9/24),0),IF($W$5,IF(G17&gt;$W$6/24,G17-$W$6/24,0),0))/(1/1440),0)*(1/1440)</f>
        <v>0.05902777777777778</v>
      </c>
      <c r="J17" s="42"/>
      <c r="K17" s="42"/>
      <c r="L17" s="42"/>
    </row>
    <row r="18" spans="1:12" ht="24" customHeight="1">
      <c r="A18" s="12">
        <f t="shared" si="1"/>
        <v>42742</v>
      </c>
      <c r="B18" s="41">
        <v>0.3333333333333333</v>
      </c>
      <c r="C18" s="41">
        <v>0.4166666666666667</v>
      </c>
      <c r="D18" s="16"/>
      <c r="E18" s="41"/>
      <c r="F18" s="41"/>
      <c r="G18" s="17">
        <f t="shared" si="2"/>
        <v>0.08333333333333334</v>
      </c>
      <c r="H18" s="45">
        <f t="shared" si="3"/>
        <v>0</v>
      </c>
      <c r="I18" s="43">
        <f>ROUND(MAX(IF($W$8,MAX(0,SUM(H$12:H17)+G18-$W$9/24),0),IF($W$5,IF(G18&gt;$W$6/24,G18-$W$6/24,0),0))/(1/1440),0)*(1/1440)</f>
        <v>0.08333333333333334</v>
      </c>
      <c r="J18" s="42"/>
      <c r="K18" s="42"/>
      <c r="L18" s="42"/>
    </row>
    <row r="19" spans="1:12" ht="24" customHeight="1">
      <c r="A19" s="12">
        <f t="shared" si="1"/>
        <v>42743</v>
      </c>
      <c r="B19" s="41"/>
      <c r="C19" s="41"/>
      <c r="D19" s="16"/>
      <c r="E19" s="41"/>
      <c r="F19" s="41"/>
      <c r="G19" s="17">
        <f t="shared" si="2"/>
        <v>0</v>
      </c>
      <c r="H19" s="45">
        <f t="shared" si="3"/>
        <v>0</v>
      </c>
      <c r="I19" s="43">
        <f>ROUND(MAX(IF($W$8,MAX(0,SUM(H$12:H18)+G19-$W$9/24),0),IF($W$5,IF(G19&gt;$W$6/24,G19-$W$6/24,0),0))/(1/1440),0)*(1/1440)</f>
        <v>0</v>
      </c>
      <c r="J19" s="42"/>
      <c r="K19" s="42"/>
      <c r="L19" s="42"/>
    </row>
    <row r="20" spans="1:12" ht="24" customHeight="1">
      <c r="A20" s="2"/>
      <c r="B20" s="2"/>
      <c r="C20" s="2"/>
      <c r="D20" s="2"/>
      <c r="E20" s="2"/>
      <c r="G20" s="28" t="s">
        <v>25</v>
      </c>
      <c r="H20" s="36">
        <f>SUM(H13:H19)</f>
        <v>1.666666666666667</v>
      </c>
      <c r="I20" s="36">
        <f>SUM(I13:I19)</f>
        <v>0.14236111111111113</v>
      </c>
      <c r="J20" s="36">
        <f>SUM(J13:J19)</f>
        <v>0</v>
      </c>
      <c r="K20" s="36">
        <f>SUM(K13:K19)</f>
        <v>0</v>
      </c>
      <c r="L20" s="36">
        <f>SUM(L13:L19)</f>
        <v>0</v>
      </c>
    </row>
    <row r="21" spans="1:12" ht="24" customHeight="1">
      <c r="A21" s="2"/>
      <c r="B21" s="2"/>
      <c r="C21" s="2"/>
      <c r="D21" s="2"/>
      <c r="E21" s="2"/>
      <c r="G21" s="28" t="s">
        <v>15</v>
      </c>
      <c r="H21" s="37">
        <f>ROUND(H20*24,2)</f>
        <v>40</v>
      </c>
      <c r="I21" s="37">
        <f>ROUND(I20*24,2)</f>
        <v>3.42</v>
      </c>
      <c r="J21" s="37">
        <f>ROUND(J20*24,2)</f>
        <v>0</v>
      </c>
      <c r="K21" s="37">
        <f>ROUND(K20*24,2)</f>
        <v>0</v>
      </c>
      <c r="L21" s="37">
        <f>ROUND(L20*24,2)</f>
        <v>0</v>
      </c>
    </row>
    <row r="22" spans="1:12" ht="24" customHeight="1">
      <c r="A22" s="2"/>
      <c r="B22" s="2"/>
      <c r="C22" s="2"/>
      <c r="D22" s="2"/>
      <c r="E22" s="2"/>
      <c r="G22" s="28" t="s">
        <v>23</v>
      </c>
      <c r="H22" s="34">
        <v>15</v>
      </c>
      <c r="I22" s="47">
        <f>1.5*H22</f>
        <v>22.5</v>
      </c>
      <c r="J22" s="34">
        <v>15</v>
      </c>
      <c r="K22" s="34">
        <v>15</v>
      </c>
      <c r="L22" s="34">
        <v>15</v>
      </c>
    </row>
    <row r="23" spans="1:12" ht="24" customHeight="1">
      <c r="A23" s="92"/>
      <c r="B23" s="92"/>
      <c r="C23" s="92"/>
      <c r="D23" s="95"/>
      <c r="E23" s="95"/>
      <c r="G23" s="28" t="s">
        <v>43</v>
      </c>
      <c r="H23" s="35">
        <f>ROUND(H22*H21,2)</f>
        <v>600</v>
      </c>
      <c r="I23" s="35">
        <f>ROUND(I22*I21,2)</f>
        <v>76.95</v>
      </c>
      <c r="J23" s="35">
        <f>ROUND(J22*J21,2)</f>
        <v>0</v>
      </c>
      <c r="K23" s="35">
        <f>ROUND(K22*K21,2)</f>
        <v>0</v>
      </c>
      <c r="L23" s="35">
        <f>ROUND(L22*L21,2)</f>
        <v>0</v>
      </c>
    </row>
    <row r="24" spans="1:12" ht="15">
      <c r="A24" s="91" t="s">
        <v>4</v>
      </c>
      <c r="B24" s="91"/>
      <c r="C24" s="91"/>
      <c r="D24" s="91" t="s">
        <v>0</v>
      </c>
      <c r="E24" s="91"/>
      <c r="G24" s="25"/>
      <c r="H24" s="18"/>
      <c r="I24" s="18"/>
      <c r="J24" s="2"/>
      <c r="K24" s="2"/>
      <c r="L24" s="2"/>
    </row>
    <row r="25" spans="1:12" ht="26.25" customHeight="1">
      <c r="A25" s="92"/>
      <c r="B25" s="92"/>
      <c r="C25" s="92"/>
      <c r="D25" s="95"/>
      <c r="E25" s="95"/>
      <c r="J25" s="28" t="s">
        <v>42</v>
      </c>
      <c r="K25" s="96">
        <f>SUM(H23:L23)</f>
        <v>676.95</v>
      </c>
      <c r="L25" s="96"/>
    </row>
    <row r="26" spans="1:12" ht="15">
      <c r="A26" s="91" t="s">
        <v>5</v>
      </c>
      <c r="B26" s="91"/>
      <c r="C26" s="91"/>
      <c r="D26" s="91" t="s">
        <v>0</v>
      </c>
      <c r="E26" s="91"/>
      <c r="F26" s="2"/>
      <c r="G26" s="40" t="s">
        <v>45</v>
      </c>
      <c r="H26" s="2"/>
      <c r="I26" s="2"/>
      <c r="J26" s="2"/>
      <c r="K26" s="2"/>
      <c r="L26" s="2"/>
    </row>
    <row r="27" spans="1:12" ht="15">
      <c r="A27" s="2"/>
      <c r="B27" s="2"/>
      <c r="C27" s="2"/>
      <c r="D27" s="2"/>
      <c r="E27" s="2"/>
      <c r="F27" s="2"/>
      <c r="G27" s="2"/>
      <c r="H27" s="2"/>
      <c r="I27" s="2"/>
      <c r="J27" s="2"/>
      <c r="K27" s="2"/>
      <c r="L27" s="2"/>
    </row>
  </sheetData>
  <sheetProtection/>
  <mergeCells count="17">
    <mergeCell ref="S2:T2"/>
    <mergeCell ref="N3:T3"/>
    <mergeCell ref="A5:D5"/>
    <mergeCell ref="K25:L25"/>
    <mergeCell ref="N2:O2"/>
    <mergeCell ref="A1:L1"/>
    <mergeCell ref="D23:E23"/>
    <mergeCell ref="A23:C23"/>
    <mergeCell ref="H9:I9"/>
    <mergeCell ref="H7:L7"/>
    <mergeCell ref="H5:L5"/>
    <mergeCell ref="A26:C26"/>
    <mergeCell ref="A24:C24"/>
    <mergeCell ref="D24:E24"/>
    <mergeCell ref="D26:E26"/>
    <mergeCell ref="D25:E25"/>
    <mergeCell ref="A25:C25"/>
  </mergeCells>
  <dataValidations count="1">
    <dataValidation type="time" allowBlank="1" showInputMessage="1" showErrorMessage="1" errorTitle="Incorrect Time Format" error="Please use the following format for entering the time: 12:00 AM" sqref="B13:C19 E13:F19">
      <formula1>0</formula1>
      <formula2>0.999988425925926</formula2>
    </dataValidation>
  </dataValidations>
  <hyperlinks>
    <hyperlink ref="A2" r:id="rId1" display="Timesheets by Vertex42.com"/>
    <hyperlink ref="V1" r:id="rId2" display="HELP"/>
  </hyperlinks>
  <printOptions horizontalCentered="1"/>
  <pageMargins left="0.5" right="0.5" top="0.5" bottom="1" header="0.5" footer="0.5"/>
  <pageSetup fitToHeight="1" fitToWidth="1" horizontalDpi="600" verticalDpi="600" orientation="portrait" r:id="rId5"/>
  <drawing r:id="rId4"/>
  <legacyDrawing r:id="rId3"/>
</worksheet>
</file>

<file path=xl/worksheets/sheet4.xml><?xml version="1.0" encoding="utf-8"?>
<worksheet xmlns="http://schemas.openxmlformats.org/spreadsheetml/2006/main" xmlns:r="http://schemas.openxmlformats.org/officeDocument/2006/relationships">
  <sheetPr>
    <tabColor indexed="47"/>
    <pageSetUpPr fitToPage="1"/>
  </sheetPr>
  <dimension ref="A1:X36"/>
  <sheetViews>
    <sheetView showGridLines="0" zoomScalePageLayoutView="0" workbookViewId="0" topLeftCell="A1">
      <selection activeCell="A1" sqref="A1:L1"/>
    </sheetView>
  </sheetViews>
  <sheetFormatPr defaultColWidth="9.140625" defaultRowHeight="15"/>
  <cols>
    <col min="1" max="1" width="11.00390625" style="3" customWidth="1"/>
    <col min="2" max="3" width="9.28125" style="3" customWidth="1"/>
    <col min="4" max="4" width="2.00390625" style="3" customWidth="1"/>
    <col min="5" max="6" width="9.28125" style="3" customWidth="1"/>
    <col min="7" max="7" width="6.57421875" style="3" customWidth="1"/>
    <col min="8" max="12" width="8.8515625" style="3" customWidth="1"/>
    <col min="13" max="13" width="9.140625" style="3" customWidth="1"/>
    <col min="14" max="21" width="3.140625" style="3" customWidth="1"/>
    <col min="22" max="22" width="10.28125" style="3" customWidth="1"/>
    <col min="23" max="16384" width="9.140625" style="3" customWidth="1"/>
  </cols>
  <sheetData>
    <row r="1" spans="1:22" s="1" customFormat="1" ht="32.25" customHeight="1">
      <c r="A1" s="74" t="s">
        <v>21</v>
      </c>
      <c r="B1" s="74"/>
      <c r="C1" s="74"/>
      <c r="D1" s="74"/>
      <c r="E1" s="74"/>
      <c r="F1" s="74"/>
      <c r="G1" s="74"/>
      <c r="H1" s="74"/>
      <c r="I1" s="74"/>
      <c r="J1" s="74"/>
      <c r="K1" s="74"/>
      <c r="L1" s="74"/>
      <c r="V1" s="56" t="s">
        <v>49</v>
      </c>
    </row>
    <row r="2" spans="1:22" s="1" customFormat="1" ht="15" customHeight="1">
      <c r="A2" s="27" t="s">
        <v>31</v>
      </c>
      <c r="B2" s="2"/>
      <c r="C2" s="2"/>
      <c r="D2" s="2"/>
      <c r="E2" s="2"/>
      <c r="F2" s="2"/>
      <c r="G2" s="2"/>
      <c r="H2" s="2"/>
      <c r="I2" s="2"/>
      <c r="J2" s="2"/>
      <c r="L2" s="57" t="s">
        <v>40</v>
      </c>
      <c r="N2" s="71">
        <v>2017</v>
      </c>
      <c r="O2" s="72"/>
      <c r="P2" s="3"/>
      <c r="Q2" s="3"/>
      <c r="R2" s="25" t="s">
        <v>32</v>
      </c>
      <c r="S2" s="71">
        <v>1</v>
      </c>
      <c r="T2" s="72"/>
      <c r="V2" s="3"/>
    </row>
    <row r="3" spans="1:20" ht="18">
      <c r="A3" s="2"/>
      <c r="B3" s="2"/>
      <c r="C3" s="2"/>
      <c r="D3" s="2"/>
      <c r="E3" s="2"/>
      <c r="F3" s="2"/>
      <c r="G3" s="2"/>
      <c r="H3" s="2"/>
      <c r="I3" s="2"/>
      <c r="J3" s="2"/>
      <c r="K3" s="2"/>
      <c r="N3" s="87">
        <f>DATE(N2,S2,1)</f>
        <v>42736</v>
      </c>
      <c r="O3" s="88"/>
      <c r="P3" s="88"/>
      <c r="Q3" s="88"/>
      <c r="R3" s="88"/>
      <c r="S3" s="88"/>
      <c r="T3" s="89"/>
    </row>
    <row r="4" spans="1:22" ht="21">
      <c r="A4" s="39" t="s">
        <v>11</v>
      </c>
      <c r="B4" s="39"/>
      <c r="C4" s="39"/>
      <c r="D4" s="39"/>
      <c r="E4" s="39"/>
      <c r="F4" s="2"/>
      <c r="G4" s="2"/>
      <c r="H4" s="2"/>
      <c r="I4" s="2"/>
      <c r="J4" s="2"/>
      <c r="K4" s="2"/>
      <c r="L4" s="2"/>
      <c r="N4" s="19" t="s">
        <v>33</v>
      </c>
      <c r="O4" s="20" t="s">
        <v>34</v>
      </c>
      <c r="P4" s="20" t="s">
        <v>35</v>
      </c>
      <c r="Q4" s="20" t="s">
        <v>36</v>
      </c>
      <c r="R4" s="20" t="s">
        <v>37</v>
      </c>
      <c r="S4" s="20" t="s">
        <v>38</v>
      </c>
      <c r="T4" s="21" t="s">
        <v>39</v>
      </c>
      <c r="V4" s="51" t="s">
        <v>46</v>
      </c>
    </row>
    <row r="5" spans="1:23" ht="15">
      <c r="A5" s="83"/>
      <c r="B5" s="83"/>
      <c r="C5" s="83"/>
      <c r="D5" s="83"/>
      <c r="E5" s="2"/>
      <c r="G5" s="25" t="s">
        <v>1</v>
      </c>
      <c r="H5" s="94"/>
      <c r="I5" s="94"/>
      <c r="J5" s="94"/>
      <c r="K5" s="94"/>
      <c r="L5" s="94"/>
      <c r="N5" s="22">
        <f aca="true" t="shared" si="0" ref="N5:T10">IF(MONTH($N$3)&lt;&gt;MONTH($N$3-WEEKDAY($N$3,1)+(ROW(N5)-ROW($N$5))*7+(COLUMN(N5)-COLUMN($N$5)+1)),"",$N$3-WEEKDAY($N$3,1)+(ROW(N5)-ROW($N$5))*7+(COLUMN(N5)-COLUMN($N$5)+1))</f>
        <v>42736</v>
      </c>
      <c r="O5" s="22">
        <f t="shared" si="0"/>
        <v>42737</v>
      </c>
      <c r="P5" s="22">
        <f t="shared" si="0"/>
        <v>42738</v>
      </c>
      <c r="Q5" s="22">
        <f t="shared" si="0"/>
        <v>42739</v>
      </c>
      <c r="R5" s="22">
        <f t="shared" si="0"/>
        <v>42740</v>
      </c>
      <c r="S5" s="22">
        <f t="shared" si="0"/>
        <v>42741</v>
      </c>
      <c r="T5" s="22">
        <f t="shared" si="0"/>
        <v>42742</v>
      </c>
      <c r="W5" s="54" t="b">
        <v>0</v>
      </c>
    </row>
    <row r="6" spans="1:24" ht="15">
      <c r="A6" s="38" t="s">
        <v>12</v>
      </c>
      <c r="B6" s="38"/>
      <c r="C6" s="38"/>
      <c r="D6" s="38"/>
      <c r="E6" s="2"/>
      <c r="G6" s="25"/>
      <c r="H6" s="15"/>
      <c r="I6" s="15"/>
      <c r="J6" s="2"/>
      <c r="K6" s="2"/>
      <c r="L6" s="2"/>
      <c r="N6" s="22">
        <f t="shared" si="0"/>
        <v>42743</v>
      </c>
      <c r="O6" s="22">
        <f t="shared" si="0"/>
        <v>42744</v>
      </c>
      <c r="P6" s="22">
        <f t="shared" si="0"/>
        <v>42745</v>
      </c>
      <c r="Q6" s="22">
        <f t="shared" si="0"/>
        <v>42746</v>
      </c>
      <c r="R6" s="22">
        <f t="shared" si="0"/>
        <v>42747</v>
      </c>
      <c r="S6" s="22">
        <f t="shared" si="0"/>
        <v>42748</v>
      </c>
      <c r="T6" s="22">
        <f t="shared" si="0"/>
        <v>42749</v>
      </c>
      <c r="V6" s="52" t="s">
        <v>47</v>
      </c>
      <c r="W6" s="55">
        <v>8</v>
      </c>
      <c r="X6" s="53" t="s">
        <v>48</v>
      </c>
    </row>
    <row r="7" spans="1:20" ht="15">
      <c r="A7" s="38" t="s">
        <v>13</v>
      </c>
      <c r="B7" s="38"/>
      <c r="C7" s="38"/>
      <c r="D7" s="38"/>
      <c r="E7" s="2"/>
      <c r="G7" s="25" t="s">
        <v>2</v>
      </c>
      <c r="H7" s="94"/>
      <c r="I7" s="94"/>
      <c r="J7" s="94"/>
      <c r="K7" s="94"/>
      <c r="L7" s="94"/>
      <c r="N7" s="22">
        <f t="shared" si="0"/>
        <v>42750</v>
      </c>
      <c r="O7" s="22">
        <f t="shared" si="0"/>
        <v>42751</v>
      </c>
      <c r="P7" s="22">
        <f t="shared" si="0"/>
        <v>42752</v>
      </c>
      <c r="Q7" s="22">
        <f t="shared" si="0"/>
        <v>42753</v>
      </c>
      <c r="R7" s="22">
        <f t="shared" si="0"/>
        <v>42754</v>
      </c>
      <c r="S7" s="22">
        <f t="shared" si="0"/>
        <v>42755</v>
      </c>
      <c r="T7" s="22">
        <f t="shared" si="0"/>
        <v>42756</v>
      </c>
    </row>
    <row r="8" spans="1:23" ht="15">
      <c r="A8" s="38" t="s">
        <v>14</v>
      </c>
      <c r="B8" s="38"/>
      <c r="C8" s="38"/>
      <c r="D8" s="38"/>
      <c r="E8" s="2"/>
      <c r="G8" s="25"/>
      <c r="H8" s="15"/>
      <c r="I8" s="15"/>
      <c r="J8" s="2"/>
      <c r="K8" s="2"/>
      <c r="L8" s="2"/>
      <c r="N8" s="22">
        <f t="shared" si="0"/>
        <v>42757</v>
      </c>
      <c r="O8" s="22">
        <f t="shared" si="0"/>
        <v>42758</v>
      </c>
      <c r="P8" s="22">
        <f t="shared" si="0"/>
        <v>42759</v>
      </c>
      <c r="Q8" s="22">
        <f t="shared" si="0"/>
        <v>42760</v>
      </c>
      <c r="R8" s="22">
        <f t="shared" si="0"/>
        <v>42761</v>
      </c>
      <c r="S8" s="22">
        <f t="shared" si="0"/>
        <v>42762</v>
      </c>
      <c r="T8" s="22">
        <f t="shared" si="0"/>
        <v>42763</v>
      </c>
      <c r="W8" s="54" t="b">
        <v>1</v>
      </c>
    </row>
    <row r="9" spans="1:24" ht="15">
      <c r="A9" s="38" t="s">
        <v>20</v>
      </c>
      <c r="B9" s="38"/>
      <c r="C9" s="38"/>
      <c r="D9" s="38"/>
      <c r="E9" s="2"/>
      <c r="G9" s="25" t="s">
        <v>3</v>
      </c>
      <c r="H9" s="77">
        <v>42737</v>
      </c>
      <c r="I9" s="78"/>
      <c r="J9" s="2"/>
      <c r="K9" s="2"/>
      <c r="L9" s="6" t="s">
        <v>22</v>
      </c>
      <c r="N9" s="22">
        <f t="shared" si="0"/>
        <v>42764</v>
      </c>
      <c r="O9" s="22">
        <f t="shared" si="0"/>
        <v>42765</v>
      </c>
      <c r="P9" s="22">
        <f t="shared" si="0"/>
        <v>42766</v>
      </c>
      <c r="Q9" s="22">
        <f t="shared" si="0"/>
      </c>
      <c r="R9" s="22">
        <f t="shared" si="0"/>
      </c>
      <c r="S9" s="22">
        <f t="shared" si="0"/>
      </c>
      <c r="T9" s="22">
        <f t="shared" si="0"/>
      </c>
      <c r="V9" s="52" t="s">
        <v>47</v>
      </c>
      <c r="W9" s="55">
        <v>40</v>
      </c>
      <c r="X9" s="53" t="s">
        <v>48</v>
      </c>
    </row>
    <row r="10" spans="1:20" ht="15">
      <c r="A10" s="2"/>
      <c r="B10" s="2"/>
      <c r="C10" s="2"/>
      <c r="D10" s="2"/>
      <c r="E10" s="2"/>
      <c r="F10" s="2"/>
      <c r="G10" s="2"/>
      <c r="H10" s="2"/>
      <c r="I10" s="2"/>
      <c r="J10" s="2"/>
      <c r="K10" s="2"/>
      <c r="L10" s="2"/>
      <c r="N10" s="22">
        <f t="shared" si="0"/>
      </c>
      <c r="O10" s="22">
        <f t="shared" si="0"/>
      </c>
      <c r="P10" s="22">
        <f t="shared" si="0"/>
      </c>
      <c r="Q10" s="22">
        <f t="shared" si="0"/>
      </c>
      <c r="R10" s="22">
        <f t="shared" si="0"/>
      </c>
      <c r="S10" s="22">
        <f t="shared" si="0"/>
      </c>
      <c r="T10" s="22">
        <f t="shared" si="0"/>
      </c>
    </row>
    <row r="11" spans="1:13" s="11" customFormat="1" ht="27.75" customHeight="1">
      <c r="A11" s="7" t="s">
        <v>7</v>
      </c>
      <c r="B11" s="8" t="s">
        <v>8</v>
      </c>
      <c r="C11" s="8" t="s">
        <v>9</v>
      </c>
      <c r="D11" s="9"/>
      <c r="E11" s="8" t="s">
        <v>8</v>
      </c>
      <c r="F11" s="8" t="s">
        <v>9</v>
      </c>
      <c r="G11" s="7" t="s">
        <v>26</v>
      </c>
      <c r="H11" s="8" t="s">
        <v>27</v>
      </c>
      <c r="I11" s="8" t="s">
        <v>28</v>
      </c>
      <c r="J11" s="8" t="s">
        <v>29</v>
      </c>
      <c r="K11" s="8" t="s">
        <v>44</v>
      </c>
      <c r="L11" s="8" t="s">
        <v>30</v>
      </c>
      <c r="M11" s="3"/>
    </row>
    <row r="12" ht="15" hidden="1"/>
    <row r="13" spans="1:20" ht="24" customHeight="1">
      <c r="A13" s="12">
        <f>H9</f>
        <v>42737</v>
      </c>
      <c r="B13" s="41">
        <v>0.37847222222222227</v>
      </c>
      <c r="C13" s="41">
        <v>0.4895833333333333</v>
      </c>
      <c r="D13" s="16"/>
      <c r="E13" s="41">
        <v>0.5</v>
      </c>
      <c r="F13" s="41">
        <v>0.75</v>
      </c>
      <c r="G13" s="17">
        <f aca="true" t="shared" si="1" ref="G13:G19">ROUND((IF(OR(B13="",C13=""),0,IF(C13&lt;B13,C13+1-B13,C13-B13))+IF(OR(E13="",F13=""),0,IF(F13&lt;E13,F13+1-E13,F13-E13)))/(1/1440),0)*(1/1440)</f>
        <v>0.3611111111111111</v>
      </c>
      <c r="H13" s="45">
        <f aca="true" t="shared" si="2" ref="H13:H19">G13-I13</f>
        <v>0.3611111111111111</v>
      </c>
      <c r="I13" s="43">
        <f>ROUND(MAX(IF($W$8,MAX(0,SUM(H$12:H12)+G13-$W$9/24),0),IF($W$5,IF(G13&gt;$W$6/24,G13-$W$6/24,0),0))/(1/1440),0)*(1/1440)</f>
        <v>0</v>
      </c>
      <c r="J13" s="42"/>
      <c r="K13" s="42"/>
      <c r="L13" s="42"/>
      <c r="N13" s="11"/>
      <c r="O13" s="11"/>
      <c r="P13" s="23"/>
      <c r="Q13" s="11"/>
      <c r="R13" s="11"/>
      <c r="S13" s="11"/>
      <c r="T13" s="11"/>
    </row>
    <row r="14" spans="1:12" ht="24" customHeight="1">
      <c r="A14" s="12">
        <f aca="true" t="shared" si="3" ref="A14:A19">A13+1</f>
        <v>42738</v>
      </c>
      <c r="B14" s="41">
        <v>0.3333333333333333</v>
      </c>
      <c r="C14" s="41">
        <v>0.6666666666666666</v>
      </c>
      <c r="D14" s="16"/>
      <c r="E14" s="41"/>
      <c r="F14" s="41"/>
      <c r="G14" s="17">
        <f t="shared" si="1"/>
        <v>0.33333333333333337</v>
      </c>
      <c r="H14" s="45">
        <f t="shared" si="2"/>
        <v>0.33333333333333337</v>
      </c>
      <c r="I14" s="43">
        <f>ROUND(MAX(IF($W$8,MAX(0,SUM(H$12:H13)+G14-$W$9/24),0),IF($W$5,IF(G14&gt;$W$6/24,G14-$W$6/24,0),0))/(1/1440),0)*(1/1440)</f>
        <v>0</v>
      </c>
      <c r="J14" s="42"/>
      <c r="K14" s="42"/>
      <c r="L14" s="42"/>
    </row>
    <row r="15" spans="1:12" ht="24" customHeight="1">
      <c r="A15" s="12">
        <f t="shared" si="3"/>
        <v>42739</v>
      </c>
      <c r="B15" s="41"/>
      <c r="C15" s="41"/>
      <c r="D15" s="16"/>
      <c r="E15" s="41"/>
      <c r="F15" s="41"/>
      <c r="G15" s="17">
        <f t="shared" si="1"/>
        <v>0</v>
      </c>
      <c r="H15" s="45">
        <f t="shared" si="2"/>
        <v>0</v>
      </c>
      <c r="I15" s="43">
        <f>ROUND(MAX(IF($W$8,MAX(0,SUM(H$12:H14)+G15-$W$9/24),0),IF($W$5,IF(G15&gt;$W$6/24,G15-$W$6/24,0),0))/(1/1440),0)*(1/1440)</f>
        <v>0</v>
      </c>
      <c r="J15" s="42"/>
      <c r="K15" s="42"/>
      <c r="L15" s="42"/>
    </row>
    <row r="16" spans="1:12" ht="24" customHeight="1">
      <c r="A16" s="12">
        <f t="shared" si="3"/>
        <v>42740</v>
      </c>
      <c r="B16" s="41"/>
      <c r="C16" s="41"/>
      <c r="D16" s="16"/>
      <c r="E16" s="41"/>
      <c r="F16" s="41"/>
      <c r="G16" s="17">
        <f t="shared" si="1"/>
        <v>0</v>
      </c>
      <c r="H16" s="45">
        <f t="shared" si="2"/>
        <v>0</v>
      </c>
      <c r="I16" s="43">
        <f>ROUND(MAX(IF($W$8,MAX(0,SUM(H$12:H15)+G16-$W$9/24),0),IF($W$5,IF(G16&gt;$W$6/24,G16-$W$6/24,0),0))/(1/1440),0)*(1/1440)</f>
        <v>0</v>
      </c>
      <c r="J16" s="42"/>
      <c r="K16" s="42"/>
      <c r="L16" s="42"/>
    </row>
    <row r="17" spans="1:12" ht="24" customHeight="1">
      <c r="A17" s="12">
        <f t="shared" si="3"/>
        <v>42741</v>
      </c>
      <c r="B17" s="41"/>
      <c r="C17" s="41"/>
      <c r="D17" s="16"/>
      <c r="E17" s="41"/>
      <c r="F17" s="41"/>
      <c r="G17" s="17">
        <f t="shared" si="1"/>
        <v>0</v>
      </c>
      <c r="H17" s="45">
        <f t="shared" si="2"/>
        <v>0</v>
      </c>
      <c r="I17" s="43">
        <f>ROUND(MAX(IF($W$8,MAX(0,SUM(H$12:H16)+G17-$W$9/24),0),IF($W$5,IF(G17&gt;$W$6/24,G17-$W$6/24,0),0))/(1/1440),0)*(1/1440)</f>
        <v>0</v>
      </c>
      <c r="J17" s="42"/>
      <c r="K17" s="42"/>
      <c r="L17" s="42"/>
    </row>
    <row r="18" spans="1:12" ht="24" customHeight="1">
      <c r="A18" s="12">
        <f t="shared" si="3"/>
        <v>42742</v>
      </c>
      <c r="B18" s="41"/>
      <c r="C18" s="41"/>
      <c r="D18" s="16"/>
      <c r="E18" s="41"/>
      <c r="F18" s="41"/>
      <c r="G18" s="17">
        <f t="shared" si="1"/>
        <v>0</v>
      </c>
      <c r="H18" s="45">
        <f t="shared" si="2"/>
        <v>0</v>
      </c>
      <c r="I18" s="43">
        <f>ROUND(MAX(IF($W$8,MAX(0,SUM(H$12:H17)+G18-$W$9/24),0),IF($W$5,IF(G18&gt;$W$6/24,G18-$W$6/24,0),0))/(1/1440),0)*(1/1440)</f>
        <v>0</v>
      </c>
      <c r="J18" s="42"/>
      <c r="K18" s="42"/>
      <c r="L18" s="42"/>
    </row>
    <row r="19" spans="1:12" ht="24" customHeight="1">
      <c r="A19" s="12">
        <f t="shared" si="3"/>
        <v>42743</v>
      </c>
      <c r="B19" s="41"/>
      <c r="C19" s="41"/>
      <c r="D19" s="16"/>
      <c r="E19" s="41"/>
      <c r="F19" s="41"/>
      <c r="G19" s="17">
        <f t="shared" si="1"/>
        <v>0</v>
      </c>
      <c r="H19" s="45">
        <f t="shared" si="2"/>
        <v>0</v>
      </c>
      <c r="I19" s="43">
        <f>ROUND(MAX(IF($W$8,MAX(0,SUM(H$12:H18)+G19-$W$9/24),0),IF($W$5,IF(G19&gt;$W$6/24,G19-$W$6/24,0),0))/(1/1440),0)*(1/1440)</f>
        <v>0</v>
      </c>
      <c r="J19" s="42"/>
      <c r="K19" s="42"/>
      <c r="L19" s="42"/>
    </row>
    <row r="20" spans="1:12" ht="24" customHeight="1">
      <c r="A20" s="2"/>
      <c r="B20" s="2"/>
      <c r="C20" s="2"/>
      <c r="D20" s="2"/>
      <c r="E20" s="2"/>
      <c r="G20" s="28" t="s">
        <v>25</v>
      </c>
      <c r="H20" s="36">
        <f>SUM(H13:H19)</f>
        <v>0.6944444444444444</v>
      </c>
      <c r="I20" s="36">
        <f>SUM(I13:I19)</f>
        <v>0</v>
      </c>
      <c r="J20" s="36">
        <f>SUM(J13:J19)</f>
        <v>0</v>
      </c>
      <c r="K20" s="36">
        <f>SUM(K13:K19)</f>
        <v>0</v>
      </c>
      <c r="L20" s="36">
        <f>SUM(L13:L19)</f>
        <v>0</v>
      </c>
    </row>
    <row r="21" ht="15" hidden="1"/>
    <row r="22" spans="1:20" ht="24" customHeight="1">
      <c r="A22" s="12">
        <f>A19+1</f>
        <v>42744</v>
      </c>
      <c r="B22" s="41"/>
      <c r="C22" s="41"/>
      <c r="D22" s="16"/>
      <c r="E22" s="41"/>
      <c r="F22" s="41"/>
      <c r="G22" s="17">
        <f aca="true" t="shared" si="4" ref="G22:G28">ROUND((IF(OR(B22="",C22=""),0,IF(C22&lt;B22,C22+1-B22,C22-B22))+IF(OR(E22="",F22=""),0,IF(F22&lt;E22,F22+1-E22,F22-E22)))/(1/1440),0)*(1/1440)</f>
        <v>0</v>
      </c>
      <c r="H22" s="45">
        <f aca="true" t="shared" si="5" ref="H22:H28">G22-I22</f>
        <v>0</v>
      </c>
      <c r="I22" s="43">
        <f>ROUND(MAX(IF($W$8,MAX(0,SUM(H$21:H21)+G22-$W$9/24),0),IF($W$5,IF(G22&gt;$W$6/24,G22-$W$6/24,0),0))/(1/1440),0)*(1/1440)</f>
        <v>0</v>
      </c>
      <c r="J22" s="42"/>
      <c r="K22" s="42"/>
      <c r="L22" s="42"/>
      <c r="N22" s="11"/>
      <c r="O22" s="11"/>
      <c r="P22" s="23"/>
      <c r="Q22" s="11"/>
      <c r="R22" s="11"/>
      <c r="S22" s="11"/>
      <c r="T22" s="11"/>
    </row>
    <row r="23" spans="1:12" ht="24" customHeight="1">
      <c r="A23" s="12">
        <f aca="true" t="shared" si="6" ref="A23:A28">A22+1</f>
        <v>42745</v>
      </c>
      <c r="B23" s="41"/>
      <c r="C23" s="41"/>
      <c r="D23" s="16"/>
      <c r="E23" s="41"/>
      <c r="F23" s="41"/>
      <c r="G23" s="17">
        <f t="shared" si="4"/>
        <v>0</v>
      </c>
      <c r="H23" s="45">
        <f t="shared" si="5"/>
        <v>0</v>
      </c>
      <c r="I23" s="43">
        <f>ROUND(MAX(IF($W$8,MAX(0,SUM(H$21:H22)+G23-$W$9/24),0),IF($W$5,IF(G23&gt;$W$6/24,G23-$W$6/24,0),0))/(1/1440),0)*(1/1440)</f>
        <v>0</v>
      </c>
      <c r="J23" s="42"/>
      <c r="K23" s="42"/>
      <c r="L23" s="42"/>
    </row>
    <row r="24" spans="1:12" ht="24" customHeight="1">
      <c r="A24" s="12">
        <f t="shared" si="6"/>
        <v>42746</v>
      </c>
      <c r="B24" s="41"/>
      <c r="C24" s="41"/>
      <c r="D24" s="16"/>
      <c r="E24" s="41"/>
      <c r="F24" s="41"/>
      <c r="G24" s="17">
        <f t="shared" si="4"/>
        <v>0</v>
      </c>
      <c r="H24" s="45">
        <f t="shared" si="5"/>
        <v>0</v>
      </c>
      <c r="I24" s="43">
        <f>ROUND(MAX(IF($W$8,MAX(0,SUM(H$21:H23)+G24-$W$9/24),0),IF($W$5,IF(G24&gt;$W$6/24,G24-$W$6/24,0),0))/(1/1440),0)*(1/1440)</f>
        <v>0</v>
      </c>
      <c r="J24" s="42"/>
      <c r="K24" s="42"/>
      <c r="L24" s="42"/>
    </row>
    <row r="25" spans="1:12" ht="24" customHeight="1">
      <c r="A25" s="12">
        <f t="shared" si="6"/>
        <v>42747</v>
      </c>
      <c r="B25" s="41"/>
      <c r="C25" s="41"/>
      <c r="D25" s="16"/>
      <c r="E25" s="41"/>
      <c r="F25" s="41"/>
      <c r="G25" s="17">
        <f t="shared" si="4"/>
        <v>0</v>
      </c>
      <c r="H25" s="45">
        <f t="shared" si="5"/>
        <v>0</v>
      </c>
      <c r="I25" s="43">
        <f>ROUND(MAX(IF($W$8,MAX(0,SUM(H$21:H24)+G25-$W$9/24),0),IF($W$5,IF(G25&gt;$W$6/24,G25-$W$6/24,0),0))/(1/1440),0)*(1/1440)</f>
        <v>0</v>
      </c>
      <c r="J25" s="42"/>
      <c r="K25" s="42"/>
      <c r="L25" s="42"/>
    </row>
    <row r="26" spans="1:12" ht="24" customHeight="1">
      <c r="A26" s="12">
        <f t="shared" si="6"/>
        <v>42748</v>
      </c>
      <c r="B26" s="41"/>
      <c r="C26" s="41"/>
      <c r="D26" s="16"/>
      <c r="E26" s="41"/>
      <c r="F26" s="41"/>
      <c r="G26" s="17">
        <f t="shared" si="4"/>
        <v>0</v>
      </c>
      <c r="H26" s="45">
        <f t="shared" si="5"/>
        <v>0</v>
      </c>
      <c r="I26" s="43">
        <f>ROUND(MAX(IF($W$8,MAX(0,SUM(H$21:H25)+G26-$W$9/24),0),IF($W$5,IF(G26&gt;$W$6/24,G26-$W$6/24,0),0))/(1/1440),0)*(1/1440)</f>
        <v>0</v>
      </c>
      <c r="J26" s="42"/>
      <c r="K26" s="42"/>
      <c r="L26" s="42"/>
    </row>
    <row r="27" spans="1:12" ht="24" customHeight="1">
      <c r="A27" s="12">
        <f t="shared" si="6"/>
        <v>42749</v>
      </c>
      <c r="B27" s="41"/>
      <c r="C27" s="41"/>
      <c r="D27" s="16"/>
      <c r="E27" s="41"/>
      <c r="F27" s="41"/>
      <c r="G27" s="17">
        <f t="shared" si="4"/>
        <v>0</v>
      </c>
      <c r="H27" s="45">
        <f t="shared" si="5"/>
        <v>0</v>
      </c>
      <c r="I27" s="43">
        <f>ROUND(MAX(IF($W$8,MAX(0,SUM(H$21:H26)+G27-$W$9/24),0),IF($W$5,IF(G27&gt;$W$6/24,G27-$W$6/24,0),0))/(1/1440),0)*(1/1440)</f>
        <v>0</v>
      </c>
      <c r="J27" s="42"/>
      <c r="K27" s="42"/>
      <c r="L27" s="42"/>
    </row>
    <row r="28" spans="1:12" ht="24" customHeight="1">
      <c r="A28" s="12">
        <f t="shared" si="6"/>
        <v>42750</v>
      </c>
      <c r="B28" s="41"/>
      <c r="C28" s="41"/>
      <c r="D28" s="16"/>
      <c r="E28" s="41"/>
      <c r="F28" s="41"/>
      <c r="G28" s="17">
        <f t="shared" si="4"/>
        <v>0</v>
      </c>
      <c r="H28" s="45">
        <f t="shared" si="5"/>
        <v>0</v>
      </c>
      <c r="I28" s="43">
        <f>ROUND(MAX(IF($W$8,MAX(0,SUM(H$21:H27)+G28-$W$9/24),0),IF($W$5,IF(G28&gt;$W$6/24,G28-$W$6/24,0),0))/(1/1440),0)*(1/1440)</f>
        <v>0</v>
      </c>
      <c r="J28" s="42"/>
      <c r="K28" s="42"/>
      <c r="L28" s="42"/>
    </row>
    <row r="29" spans="1:12" ht="24" customHeight="1">
      <c r="A29" s="2"/>
      <c r="B29" s="2"/>
      <c r="C29" s="2"/>
      <c r="D29" s="2"/>
      <c r="E29" s="2"/>
      <c r="G29" s="28" t="s">
        <v>25</v>
      </c>
      <c r="H29" s="36">
        <f>SUM(H22:H28)</f>
        <v>0</v>
      </c>
      <c r="I29" s="36">
        <f>SUM(I22:I28)</f>
        <v>0</v>
      </c>
      <c r="J29" s="36">
        <f>SUM(J22:J28)</f>
        <v>0</v>
      </c>
      <c r="K29" s="36">
        <f>SUM(K22:K28)</f>
        <v>0</v>
      </c>
      <c r="L29" s="36">
        <f>SUM(L22:L28)</f>
        <v>0</v>
      </c>
    </row>
    <row r="30" spans="1:12" ht="24" customHeight="1">
      <c r="A30" s="2"/>
      <c r="B30" s="2"/>
      <c r="C30" s="2"/>
      <c r="D30" s="2"/>
      <c r="E30" s="2"/>
      <c r="G30" s="28" t="s">
        <v>15</v>
      </c>
      <c r="H30" s="37">
        <f>ROUND((H20+H29)*24,2)</f>
        <v>16.67</v>
      </c>
      <c r="I30" s="37">
        <f>ROUND((I20+I29)*24,2)</f>
        <v>0</v>
      </c>
      <c r="J30" s="37">
        <f>ROUND((J20+J29)*24,2)</f>
        <v>0</v>
      </c>
      <c r="K30" s="37">
        <f>ROUND((K20+K29)*24,2)</f>
        <v>0</v>
      </c>
      <c r="L30" s="37">
        <f>ROUND((L20+L29)*24,2)</f>
        <v>0</v>
      </c>
    </row>
    <row r="31" spans="1:12" ht="24" customHeight="1">
      <c r="A31" s="2"/>
      <c r="B31" s="2"/>
      <c r="C31" s="2"/>
      <c r="D31" s="2"/>
      <c r="E31" s="2"/>
      <c r="G31" s="28" t="s">
        <v>23</v>
      </c>
      <c r="H31" s="34">
        <v>15</v>
      </c>
      <c r="I31" s="47">
        <f>1.5*H31</f>
        <v>22.5</v>
      </c>
      <c r="J31" s="34">
        <v>15</v>
      </c>
      <c r="K31" s="34">
        <v>15</v>
      </c>
      <c r="L31" s="34">
        <v>15</v>
      </c>
    </row>
    <row r="32" spans="1:12" ht="24" customHeight="1">
      <c r="A32" s="92"/>
      <c r="B32" s="92"/>
      <c r="C32" s="92"/>
      <c r="D32" s="95"/>
      <c r="E32" s="95"/>
      <c r="G32" s="28" t="s">
        <v>43</v>
      </c>
      <c r="H32" s="35">
        <f>ROUND(H31*H30,2)</f>
        <v>250.05</v>
      </c>
      <c r="I32" s="35">
        <f>ROUND(I31*I30,2)</f>
        <v>0</v>
      </c>
      <c r="J32" s="35">
        <f>ROUND(J31*J30,2)</f>
        <v>0</v>
      </c>
      <c r="K32" s="35">
        <f>ROUND(K31*K30,2)</f>
        <v>0</v>
      </c>
      <c r="L32" s="35">
        <f>ROUND(L31*L30,2)</f>
        <v>0</v>
      </c>
    </row>
    <row r="33" spans="1:12" ht="15">
      <c r="A33" s="91" t="s">
        <v>4</v>
      </c>
      <c r="B33" s="91"/>
      <c r="C33" s="91"/>
      <c r="D33" s="91" t="s">
        <v>0</v>
      </c>
      <c r="E33" s="91"/>
      <c r="G33" s="25"/>
      <c r="H33" s="18"/>
      <c r="I33" s="18"/>
      <c r="J33" s="2"/>
      <c r="K33" s="2"/>
      <c r="L33" s="2"/>
    </row>
    <row r="34" spans="1:12" ht="26.25" customHeight="1">
      <c r="A34" s="92"/>
      <c r="B34" s="92"/>
      <c r="C34" s="92"/>
      <c r="D34" s="95"/>
      <c r="E34" s="95"/>
      <c r="J34" s="28" t="s">
        <v>42</v>
      </c>
      <c r="K34" s="96">
        <f>SUM(H32:L32)</f>
        <v>250.05</v>
      </c>
      <c r="L34" s="96"/>
    </row>
    <row r="35" spans="1:12" ht="15">
      <c r="A35" s="91" t="s">
        <v>5</v>
      </c>
      <c r="B35" s="91"/>
      <c r="C35" s="91"/>
      <c r="D35" s="91" t="s">
        <v>0</v>
      </c>
      <c r="E35" s="91"/>
      <c r="F35" s="2"/>
      <c r="G35" s="40" t="s">
        <v>45</v>
      </c>
      <c r="H35" s="2"/>
      <c r="I35" s="2"/>
      <c r="J35" s="2"/>
      <c r="K35" s="2"/>
      <c r="L35" s="2"/>
    </row>
    <row r="36" spans="1:12" ht="15">
      <c r="A36" s="2"/>
      <c r="B36" s="2"/>
      <c r="C36" s="2"/>
      <c r="D36" s="2"/>
      <c r="E36" s="2"/>
      <c r="F36" s="2"/>
      <c r="G36" s="2"/>
      <c r="H36" s="2"/>
      <c r="I36" s="2"/>
      <c r="J36" s="2"/>
      <c r="K36" s="2"/>
      <c r="L36" s="2"/>
    </row>
  </sheetData>
  <sheetProtection/>
  <mergeCells count="17">
    <mergeCell ref="H5:L5"/>
    <mergeCell ref="A35:C35"/>
    <mergeCell ref="A33:C33"/>
    <mergeCell ref="D33:E33"/>
    <mergeCell ref="D35:E35"/>
    <mergeCell ref="D34:E34"/>
    <mergeCell ref="A34:C34"/>
    <mergeCell ref="S2:T2"/>
    <mergeCell ref="N3:T3"/>
    <mergeCell ref="A5:D5"/>
    <mergeCell ref="K34:L34"/>
    <mergeCell ref="N2:O2"/>
    <mergeCell ref="A1:L1"/>
    <mergeCell ref="D32:E32"/>
    <mergeCell ref="A32:C32"/>
    <mergeCell ref="H9:I9"/>
    <mergeCell ref="H7:L7"/>
  </mergeCells>
  <dataValidations count="1">
    <dataValidation type="time" allowBlank="1" showInputMessage="1" showErrorMessage="1" errorTitle="Incorrect Time Format" error="Please use the following format for entering the time: 12:00 AM" sqref="B13:C19 E13:F19 E22:F28 B22:C28">
      <formula1>0</formula1>
      <formula2>0.999988425925926</formula2>
    </dataValidation>
  </dataValidations>
  <hyperlinks>
    <hyperlink ref="A2" r:id="rId1" display="Timesheets by Vertex42.com"/>
    <hyperlink ref="V1" r:id="rId2" display="HELP"/>
  </hyperlinks>
  <printOptions horizontalCentered="1"/>
  <pageMargins left="0.5" right="0.5" top="0.5" bottom="1" header="0.5" footer="0.5"/>
  <pageSetup fitToHeight="1" fitToWidth="1" horizontalDpi="600" verticalDpi="600" orientation="portrait" r:id="rId5"/>
  <drawing r:id="rId4"/>
  <legacyDrawing r:id="rId3"/>
</worksheet>
</file>

<file path=xl/worksheets/sheet5.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3" sqref="A3"/>
    </sheetView>
  </sheetViews>
  <sheetFormatPr defaultColWidth="9.140625" defaultRowHeight="15"/>
  <cols>
    <col min="1" max="1" width="95.7109375" style="69" customWidth="1"/>
    <col min="2" max="16384" width="9.140625" style="69" customWidth="1"/>
  </cols>
  <sheetData>
    <row r="1" s="59" customFormat="1" ht="30">
      <c r="A1" s="58" t="s">
        <v>24</v>
      </c>
    </row>
    <row r="2" s="61" customFormat="1" ht="15">
      <c r="A2" s="60"/>
    </row>
    <row r="3" s="62" customFormat="1" ht="15">
      <c r="A3" s="63" t="s">
        <v>64</v>
      </c>
    </row>
    <row r="4" s="61" customFormat="1" ht="15">
      <c r="A4" s="60"/>
    </row>
    <row r="5" s="61" customFormat="1" ht="45">
      <c r="A5" s="64" t="s">
        <v>50</v>
      </c>
    </row>
    <row r="6" s="61" customFormat="1" ht="15">
      <c r="A6" s="64"/>
    </row>
    <row r="7" s="61" customFormat="1" ht="15">
      <c r="A7" s="65"/>
    </row>
    <row r="8" s="61" customFormat="1" ht="18">
      <c r="A8" s="66" t="s">
        <v>51</v>
      </c>
    </row>
    <row r="9" s="61" customFormat="1" ht="15.75">
      <c r="A9" s="67"/>
    </row>
    <row r="10" s="61" customFormat="1" ht="47.25">
      <c r="A10" s="68" t="s">
        <v>60</v>
      </c>
    </row>
    <row r="11" s="61" customFormat="1" ht="15.75">
      <c r="A11" s="67"/>
    </row>
    <row r="12" s="61" customFormat="1" ht="47.25">
      <c r="A12" s="68" t="s">
        <v>52</v>
      </c>
    </row>
    <row r="13" s="61" customFormat="1" ht="15">
      <c r="A13" s="64"/>
    </row>
    <row r="14" s="61" customFormat="1" ht="47.25">
      <c r="A14" s="68" t="s">
        <v>61</v>
      </c>
    </row>
    <row r="15" s="61" customFormat="1" ht="15">
      <c r="A15" s="60"/>
    </row>
    <row r="16" s="61" customFormat="1" ht="15"/>
    <row r="17" s="61" customFormat="1" ht="18">
      <c r="A17" s="66" t="s">
        <v>53</v>
      </c>
    </row>
    <row r="18" s="61" customFormat="1" ht="15">
      <c r="A18" s="64"/>
    </row>
    <row r="19" s="61" customFormat="1" ht="45.75">
      <c r="A19" s="64" t="s">
        <v>62</v>
      </c>
    </row>
    <row r="20" ht="15">
      <c r="A20" s="64"/>
    </row>
    <row r="21" ht="45.75">
      <c r="A21" s="64" t="s">
        <v>63</v>
      </c>
    </row>
    <row r="22" ht="15">
      <c r="A22" s="64"/>
    </row>
    <row r="23" ht="45">
      <c r="A23" s="64" t="s">
        <v>54</v>
      </c>
    </row>
    <row r="24" ht="15">
      <c r="A24" s="64"/>
    </row>
    <row r="25" ht="30">
      <c r="A25" s="64" t="s">
        <v>55</v>
      </c>
    </row>
    <row r="26" ht="15">
      <c r="A26" s="70" t="s">
        <v>65</v>
      </c>
    </row>
    <row r="27" ht="15">
      <c r="A27" s="64"/>
    </row>
    <row r="28" ht="15">
      <c r="A28" s="64"/>
    </row>
    <row r="29" s="61" customFormat="1" ht="18">
      <c r="A29" s="66" t="s">
        <v>56</v>
      </c>
    </row>
    <row r="31" ht="30">
      <c r="A31" s="64" t="s">
        <v>57</v>
      </c>
    </row>
    <row r="33" ht="30">
      <c r="A33" s="64" t="s">
        <v>58</v>
      </c>
    </row>
    <row r="35" ht="30">
      <c r="A35" s="64" t="s">
        <v>59</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Time Sheet with Breaks</dc:title>
  <dc:subject/>
  <dc:creator>Vertex42.com</dc:creator>
  <cp:keywords/>
  <dc:description>(c) 2010 Vertex42 LLC. All Rights Reserved.</dc:description>
  <cp:lastModifiedBy>Vertex42.com Templates</cp:lastModifiedBy>
  <cp:lastPrinted>2010-12-06T20:07:40Z</cp:lastPrinted>
  <dcterms:created xsi:type="dcterms:W3CDTF">2003-11-23T07:57:29Z</dcterms:created>
  <dcterms:modified xsi:type="dcterms:W3CDTF">2017-02-08T22:47:37Z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2.3.3</vt:lpwstr>
  </property>
</Properties>
</file>