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6" windowWidth="14232" windowHeight="10488" activeTab="0"/>
  </bookViews>
  <sheets>
    <sheet name="Calculator" sheetId="1" r:id="rId1"/>
    <sheet name="Payment" sheetId="2" r:id="rId2"/>
  </sheets>
  <definedNames>
    <definedName name="_xlnm.Print_Area" localSheetId="0">OFFSET('Calculator'!$A$1,0,0,ROW('Calculator'!$A$18)+1+'Calculator'!$H$6,COLUMN('Calculator'!$H$1))</definedName>
    <definedName name="_xlnm.Print_Area" localSheetId="1">OFFSET('Payment'!$A$1,0,0,ROW('Payment'!$A$16)+1+'Payment'!$H$9,COLUMN('Payment'!$H$1))</definedName>
    <definedName name="roundOpt">'Calculator'!$H$17</definedName>
    <definedName name="solver_adj" localSheetId="0" hidden="1">'Calculator'!$D$15</definedName>
    <definedName name="solver_cvg" localSheetId="0" hidden="1">0.0001</definedName>
    <definedName name="solver_cvg" localSheetId="1" hidden="1">0.0001</definedName>
    <definedName name="solver_drv" localSheetId="0" hidden="1">1</definedName>
    <definedName name="solver_drv" localSheetId="1" hidden="1">1</definedName>
    <definedName name="solver_est" localSheetId="0" hidden="1">1</definedName>
    <definedName name="solver_est" localSheetId="1" hidden="1">1</definedName>
    <definedName name="solver_itr" localSheetId="0" hidden="1">100</definedName>
    <definedName name="solver_itr" localSheetId="1" hidden="1">100</definedName>
    <definedName name="solver_lhs1" localSheetId="0" hidden="1">'Calculator'!$D$7</definedName>
    <definedName name="solver_lhs1" localSheetId="1" hidden="1">'Payment'!#REF!</definedName>
    <definedName name="solver_lin" localSheetId="0" hidden="1">2</definedName>
    <definedName name="solver_lin" localSheetId="1" hidden="1">2</definedName>
    <definedName name="solver_neg" localSheetId="0" hidden="1">2</definedName>
    <definedName name="solver_neg" localSheetId="1" hidden="1">2</definedName>
    <definedName name="solver_num" localSheetId="0" hidden="1">0</definedName>
    <definedName name="solver_num" localSheetId="1" hidden="1">0</definedName>
    <definedName name="solver_nwt" localSheetId="0" hidden="1">1</definedName>
    <definedName name="solver_nwt" localSheetId="1" hidden="1">1</definedName>
    <definedName name="solver_opt" localSheetId="0" hidden="1">'Calculator'!$H$6</definedName>
    <definedName name="solver_pre" localSheetId="0" hidden="1">0.000001</definedName>
    <definedName name="solver_pre" localSheetId="1" hidden="1">0.000001</definedName>
    <definedName name="solver_rel1" localSheetId="0" hidden="1">1</definedName>
    <definedName name="solver_rel1" localSheetId="1" hidden="1">1</definedName>
    <definedName name="solver_rhs1" localSheetId="0" hidden="1">30</definedName>
    <definedName name="solver_rhs1" localSheetId="1" hidden="1">30</definedName>
    <definedName name="solver_scl" localSheetId="0" hidden="1">2</definedName>
    <definedName name="solver_scl" localSheetId="1" hidden="1">2</definedName>
    <definedName name="solver_sho" localSheetId="0" hidden="1">2</definedName>
    <definedName name="solver_sho" localSheetId="1" hidden="1">2</definedName>
    <definedName name="solver_tim" localSheetId="0" hidden="1">100</definedName>
    <definedName name="solver_tim" localSheetId="1" hidden="1">100</definedName>
    <definedName name="solver_tol" localSheetId="0" hidden="1">0.05</definedName>
    <definedName name="solver_tol" localSheetId="1" hidden="1">0.05</definedName>
    <definedName name="solver_typ" localSheetId="0" hidden="1">1</definedName>
    <definedName name="solver_typ" localSheetId="1" hidden="1">1</definedName>
    <definedName name="solver_val" localSheetId="0" hidden="1">172</definedName>
    <definedName name="solver_val" localSheetId="1" hidden="1">0</definedName>
    <definedName name="valuevx">42.314159</definedName>
  </definedNames>
  <calcPr fullCalcOnLoad="1"/>
</workbook>
</file>

<file path=xl/comments1.xml><?xml version="1.0" encoding="utf-8"?>
<comments xmlns="http://schemas.openxmlformats.org/spreadsheetml/2006/main">
  <authors>
    <author>Maria</author>
    <author>Vertex42</author>
    <author>Jon</author>
  </authors>
  <commentList>
    <comment ref="C7" authorId="0">
      <text>
        <r>
          <rPr>
            <b/>
            <sz val="8"/>
            <rFont val="Tahoma"/>
            <family val="2"/>
          </rPr>
          <t>Term of Loan</t>
        </r>
        <r>
          <rPr>
            <sz val="8"/>
            <rFont val="Tahoma"/>
            <family val="2"/>
          </rPr>
          <t xml:space="preserve">
Mortgage loans usually have 15 or 30-year terms. Auto loans are usually between 2 and 5 years. For a 6-month term, enter 6/12.
</t>
        </r>
      </text>
    </comment>
    <comment ref="C10" authorId="1">
      <text>
        <r>
          <rPr>
            <b/>
            <sz val="8"/>
            <rFont val="Tahoma"/>
            <family val="2"/>
          </rPr>
          <t>Payment Frequency:</t>
        </r>
        <r>
          <rPr>
            <sz val="8"/>
            <rFont val="Tahoma"/>
            <family val="2"/>
          </rPr>
          <t xml:space="preserve">
This defines the Payment Period, or the number of payments per year.</t>
        </r>
      </text>
    </comment>
    <comment ref="C11" authorId="1">
      <text>
        <r>
          <rPr>
            <b/>
            <sz val="8"/>
            <rFont val="Tahoma"/>
            <family val="2"/>
          </rPr>
          <t>Days in Year (day count):</t>
        </r>
        <r>
          <rPr>
            <sz val="8"/>
            <rFont val="Tahoma"/>
            <family val="2"/>
          </rPr>
          <t xml:space="preserve">
Usually 365 or 360. This is used to calculate the Daily Interest Rate, by dividing the annual rate by the Days in Year. Using 360 days in a year is a convention that comes from the days before calculators and computers (12 x 30 = 360).</t>
        </r>
      </text>
    </comment>
    <comment ref="C14" authorId="1">
      <text>
        <r>
          <rPr>
            <b/>
            <sz val="8"/>
            <rFont val="Tahoma"/>
            <family val="2"/>
          </rPr>
          <t>Estimated Payment:</t>
        </r>
        <r>
          <rPr>
            <sz val="8"/>
            <rFont val="Tahoma"/>
            <family val="2"/>
          </rPr>
          <t xml:space="preserve">
Due to the variable number of days in each month and rounding, the estimated payment may not result in the exact Number of Payments as indicated by the selected Term. You can enter a more precise payment in the Actual Payment field to make the amortization schedule more closely match the one provided by your bank or lender.</t>
        </r>
      </text>
    </comment>
    <comment ref="C12" authorId="1">
      <text>
        <r>
          <rPr>
            <b/>
            <sz val="8"/>
            <rFont val="Tahoma"/>
            <family val="2"/>
          </rPr>
          <t>Balloon Payment #:</t>
        </r>
        <r>
          <rPr>
            <sz val="8"/>
            <rFont val="Tahoma"/>
            <family val="2"/>
          </rPr>
          <t xml:space="preserve">
If you were paying monthly and wanted to make a final balloon payment on the 60th month, you would enter 60 for the balloon payment #. Leave this field </t>
        </r>
        <r>
          <rPr>
            <sz val="8"/>
            <rFont val="Tahoma"/>
            <family val="2"/>
          </rPr>
          <t>blank</t>
        </r>
        <r>
          <rPr>
            <sz val="8"/>
            <rFont val="Tahoma"/>
            <family val="2"/>
          </rPr>
          <t xml:space="preserve"> if you don't want to make a balloon payment.</t>
        </r>
      </text>
    </comment>
    <comment ref="C15" authorId="1">
      <text>
        <r>
          <rPr>
            <b/>
            <sz val="8"/>
            <rFont val="Tahoma"/>
            <family val="2"/>
          </rPr>
          <t>Actual Payment:</t>
        </r>
        <r>
          <rPr>
            <sz val="8"/>
            <rFont val="Tahoma"/>
            <family val="2"/>
          </rPr>
          <t xml:space="preserve">
If you are trying to match the amortization schedule from a bank or lender, you can enter the actual amount here. You could also use this field to see how making extra payments effects things (by entering an amount larger than the normal payment).</t>
        </r>
      </text>
    </comment>
    <comment ref="H2" authorId="2">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and noncommercial use only</t>
        </r>
        <r>
          <rPr>
            <sz val="8"/>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disclaimer, brand, hyperlink, terms of use, attribution, or other proprietary notices or marks within this software.</t>
        </r>
        <r>
          <rPr>
            <sz val="8"/>
            <rFont val="Tahoma"/>
            <family val="2"/>
          </rPr>
          <t xml:space="preserv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your own personal computer.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spreadsheet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2.xml><?xml version="1.0" encoding="utf-8"?>
<comments xmlns="http://schemas.openxmlformats.org/spreadsheetml/2006/main">
  <authors>
    <author>Jon</author>
  </authors>
  <commentList>
    <comment ref="J2" authorId="0">
      <text>
        <r>
          <rPr>
            <b/>
            <u val="single"/>
            <sz val="8"/>
            <rFont val="Tahoma"/>
            <family val="2"/>
          </rPr>
          <t>COMMERCIAL USE LICENSE</t>
        </r>
        <r>
          <rPr>
            <sz val="8"/>
            <rFont val="Tahoma"/>
            <family val="2"/>
          </rPr>
          <t xml:space="preserve">
This spreadsheet has been commercially licensed from Vertex42 LLC (the "Licensor"). If you have received this file from anyone other than the Licensor or the designated Licensee, as allowed in the commercial license agreement, please destroy all copies of this spreadsheet in your possession and report the violation to Vertex42.com. See the following page page for details about the commercial use license:
http://www.vertex42.com/licensing/EULA_commercialuse.html</t>
        </r>
        <r>
          <rPr>
            <u val="single"/>
            <sz val="8"/>
            <rFont val="Tahoma"/>
            <family val="2"/>
          </rPr>
          <t xml:space="preserve">
</t>
        </r>
        <r>
          <rPr>
            <sz val="8"/>
            <rFont val="Tahoma"/>
            <family val="2"/>
          </rPr>
          <t xml:space="preserve">
</t>
        </r>
        <r>
          <rPr>
            <b/>
            <u val="single"/>
            <sz val="8"/>
            <rFont val="Tahoma"/>
            <family val="2"/>
          </rPr>
          <t xml:space="preserve">Restrictions
</t>
        </r>
        <r>
          <rPr>
            <sz val="8"/>
            <rFont val="Tahoma"/>
            <family val="2"/>
          </rPr>
          <t xml:space="preserve">(a) </t>
        </r>
        <r>
          <rPr>
            <b/>
            <sz val="8"/>
            <rFont val="Tahoma"/>
            <family val="2"/>
          </rPr>
          <t xml:space="preserve">You </t>
        </r>
        <r>
          <rPr>
            <b/>
            <sz val="8"/>
            <color indexed="10"/>
            <rFont val="Tahoma"/>
            <family val="2"/>
          </rPr>
          <t>may not distribute</t>
        </r>
        <r>
          <rPr>
            <b/>
            <sz val="8"/>
            <rFont val="Tahoma"/>
            <family val="2"/>
          </rPr>
          <t>, sell, rent, lease, sublicense, or otherwise transfer rights to, any portion of this Software.</t>
        </r>
        <r>
          <rPr>
            <sz val="8"/>
            <rFont val="Tahoma"/>
            <family val="2"/>
          </rPr>
          <t xml:space="preserve"> The Licensee may only give a copy of this spreadsheet to an individual client if the client has also purchased a commercial license of the Software.
(b) </t>
        </r>
        <r>
          <rPr>
            <b/>
            <sz val="8"/>
            <color indexed="10"/>
            <rFont val="Tahoma"/>
            <family val="2"/>
          </rPr>
          <t>You may not remove, alter, or hide the original logo, trademarks, copyright, hyperlinks, disclaimers, terms of use, or other proprietary notices.</t>
        </r>
        <r>
          <rPr>
            <sz val="8"/>
            <rFont val="Tahoma"/>
            <family val="2"/>
          </rPr>
          <t xml:space="preserve">
(c) </t>
        </r>
        <r>
          <rPr>
            <b/>
            <sz val="8"/>
            <rFont val="Tahoma"/>
            <family val="2"/>
          </rPr>
          <t>You may not place the Software onto a server or computer so that it is accessible via a public network, such as the internet</t>
        </r>
        <r>
          <rPr>
            <sz val="8"/>
            <rFont val="Tahoma"/>
            <family val="2"/>
          </rPr>
          <t xml:space="preserve">.
(d) You may not merge the Software into another program or create any derivative works of the Software or its documentation.
(e) You may not copy the Documentation or copy the Software except as indicated in the Commercial Use Grant.
(f) You may not reverse engineer, decompile, or disassemble the Software.
</t>
        </r>
        <r>
          <rPr>
            <b/>
            <sz val="8"/>
            <rFont val="Tahoma"/>
            <family val="2"/>
          </rPr>
          <t xml:space="preserve">Caution: </t>
        </r>
        <r>
          <rPr>
            <sz val="8"/>
            <rFont val="Tahoma"/>
            <family val="2"/>
          </rPr>
          <t xml:space="preserve">This calculator is for educational and illustrative purposes only and should not be construed as financial advice. The results may not be exact, and may not apply to your specific situation. Please consult a qualified professional regarding financial decisions.
</t>
        </r>
        <r>
          <rPr>
            <sz val="8"/>
            <rFont val="Tahoma"/>
            <family val="2"/>
          </rPr>
          <t xml:space="preserve">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<sst xmlns="http://schemas.openxmlformats.org/spreadsheetml/2006/main" count="77" uniqueCount="56">
  <si>
    <t>Loan Amount</t>
  </si>
  <si>
    <t>Annual Interest Rate</t>
  </si>
  <si>
    <t>Term of Loan in Years</t>
  </si>
  <si>
    <t>Total Payments</t>
  </si>
  <si>
    <t>Total Interest</t>
  </si>
  <si>
    <t>Payment</t>
  </si>
  <si>
    <t>Summary</t>
  </si>
  <si>
    <t>Weekly</t>
  </si>
  <si>
    <t>Quarterly</t>
  </si>
  <si>
    <t>Bi-Monthly</t>
  </si>
  <si>
    <t>Monthly</t>
  </si>
  <si>
    <t>Semi-Monthly</t>
  </si>
  <si>
    <t>Amortization Schedule</t>
  </si>
  <si>
    <t>HELP</t>
  </si>
  <si>
    <t>Payment Frequency</t>
  </si>
  <si>
    <t>Loan Information</t>
  </si>
  <si>
    <t>Semi-Annual</t>
  </si>
  <si>
    <t>Annual</t>
  </si>
  <si>
    <t>Number of Payments</t>
  </si>
  <si>
    <t>[42]</t>
  </si>
  <si>
    <t>Days in Year</t>
  </si>
  <si>
    <t>Date</t>
  </si>
  <si>
    <t>Pmt
No.</t>
  </si>
  <si>
    <t>Interest
Accrued</t>
  </si>
  <si>
    <t>Principal
Balance</t>
  </si>
  <si>
    <t>Interest
Balance</t>
  </si>
  <si>
    <t>Total
Owed</t>
  </si>
  <si>
    <t>First Day Interest Accrues</t>
  </si>
  <si>
    <t>Daily Interest Rate</t>
  </si>
  <si>
    <t>End of Formulas</t>
  </si>
  <si>
    <t>Summary To Date</t>
  </si>
  <si>
    <t># Payments</t>
  </si>
  <si>
    <t>Simple Interest Loan Payment Schedule</t>
  </si>
  <si>
    <t>Simple Interest Loan Calculator</t>
  </si>
  <si>
    <t>Payment Frequency Options</t>
  </si>
  <si>
    <t>Frequency</t>
  </si>
  <si>
    <t>Payments/yr</t>
  </si>
  <si>
    <t>Months</t>
  </si>
  <si>
    <t>Chosen:</t>
  </si>
  <si>
    <t>n/a</t>
  </si>
  <si>
    <t>Payment Schedule</t>
  </si>
  <si>
    <t xml:space="preserve"> - </t>
  </si>
  <si>
    <t>Payment (for reference)</t>
  </si>
  <si>
    <t>Borrower:</t>
  </si>
  <si>
    <t>[Company Name]</t>
  </si>
  <si>
    <t>© 2010 Vertex42 LLC</t>
  </si>
  <si>
    <t>[Address, City, ST ZIP]</t>
  </si>
  <si>
    <t>[Address, City, ST  ZIP]</t>
  </si>
  <si>
    <t>Phone: [Phone]</t>
  </si>
  <si>
    <t>Balloon Payment</t>
  </si>
  <si>
    <t>The Interest Accrued is Rounded</t>
  </si>
  <si>
    <t>Balloon Payment #</t>
  </si>
  <si>
    <t>(estimate)</t>
  </si>
  <si>
    <t>Bi-Weekly</t>
  </si>
  <si>
    <t>First Payment Date</t>
  </si>
  <si>
    <t>© 2008 Vertex42 LLC</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</si>
</sst>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quot;$&quot;#,##0.000_);[Red]\(&quot;$&quot;#,##0.000\)"/>
    <numFmt numFmtId="168" formatCode="&quot;$&quot;#,##0.0000_);[Red]\(&quot;$&quot;#,##0.0000\)"/>
    <numFmt numFmtId="169" formatCode="&quot;$&quot;#,##0.0_);[Red]\(&quot;$&quot;#,##0.0\)"/>
    <numFmt numFmtId="170" formatCode="_(* #,##0.0_);_(* \(#,##0.0\);_(* &quot;-&quot;??_);_(@_)"/>
    <numFmt numFmtId="171" formatCode="_(* #,##0_);_(* \(#,##0\);_(* &quot;-&quot;??_);_(@_)"/>
    <numFmt numFmtId="172" formatCode="&quot;$&quot;#,##0.00"/>
    <numFmt numFmtId="173" formatCode="mmmm\ d\,\ yyyy"/>
    <numFmt numFmtId="174" formatCode="d\-mmm\-yyyy"/>
    <numFmt numFmtId="175" formatCode="mmm\-yyyy"/>
    <numFmt numFmtId="176" formatCode="0.000%"/>
    <numFmt numFmtId="177" formatCode="0.0000"/>
    <numFmt numFmtId="178" formatCode="0.000"/>
    <numFmt numFmtId="179" formatCode="0.0"/>
    <numFmt numFmtId="180" formatCode="_(&quot;$&quot;* #,##0.000_);_(&quot;$&quot;* \(#,##0.000\);_(&quot;$&quot;* &quot;-&quot;??_);_(@_)"/>
    <numFmt numFmtId="181" formatCode="_(&quot;$&quot;\ #,##0_);_(&quot;$&quot;\ \(#,##0\);_(&quot;$&quot;\ &quot;-&quot;??_);_(@_)"/>
    <numFmt numFmtId="182" formatCode="[$-409]dddd\,\ mmmm\ dd\,\ yyyy"/>
    <numFmt numFmtId="183" formatCode="&quot;$&quot;#,##0"/>
    <numFmt numFmtId="184" formatCode="#,##0.0"/>
    <numFmt numFmtId="185" formatCode="0.0000000"/>
    <numFmt numFmtId="186" formatCode="0.000000"/>
    <numFmt numFmtId="187" formatCode="0.00000"/>
    <numFmt numFmtId="188" formatCode="#,##0.000"/>
    <numFmt numFmtId="189" formatCode="0.0000000000"/>
    <numFmt numFmtId="190" formatCode="0.00000000000"/>
    <numFmt numFmtId="191" formatCode="0.000000000"/>
    <numFmt numFmtId="192" formatCode="0.00000000"/>
    <numFmt numFmtId="193" formatCode="0.0000%"/>
    <numFmt numFmtId="194" formatCode="0.00000%"/>
    <numFmt numFmtId="195" formatCode="0.000000%"/>
    <numFmt numFmtId="196" formatCode="0.0000000%"/>
    <numFmt numFmtId="197" formatCode="0.00000000%"/>
    <numFmt numFmtId="198" formatCode="0.000000000%"/>
    <numFmt numFmtId="199" formatCode="0.0000000000%"/>
    <numFmt numFmtId="200" formatCode="0.00000000000%"/>
    <numFmt numFmtId="201" formatCode="_(* #,##0.000_);_(* \(#,##0.000\);_(* &quot;-&quot;???_);_(@_)"/>
    <numFmt numFmtId="202" formatCode="m/d/yy;@"/>
    <numFmt numFmtId="203" formatCode="[$-409]h:mm:ss\ AM/PM"/>
    <numFmt numFmtId="204" formatCode="[Red]_(&quot;$&quot;* #,##0.00_);_(&quot;$&quot;* \(#,##0.00\);_(&quot;$&quot;* &quot;-&quot;??_);_(@_)"/>
    <numFmt numFmtId="205" formatCode="_(&quot;$&quot;* #,##0.00_);[Red]_(&quot;$&quot;* \(#,##0.00\);_(&quot;$&quot;* &quot;-&quot;??_);_(@_)"/>
    <numFmt numFmtId="206" formatCode="[&gt;100]_(&quot;$&quot;* #,##0.00_);[Red]_(&quot;$&quot;* \(#,##0.00\);_(&quot;$&quot;* &quot;-&quot;??_);_(@_)"/>
    <numFmt numFmtId="207" formatCode="[Green][&gt;100]_(&quot;$&quot;* #,##0.00_);[Red]_(&quot;$&quot;* \(#,##0.00\);_(&quot;$&quot;* &quot;-&quot;??_);_(@_)"/>
    <numFmt numFmtId="208" formatCode="m/d/yy"/>
    <numFmt numFmtId="209" formatCode="m/d/yyyy;@"/>
  </numFmts>
  <fonts count="60">
    <font>
      <sz val="10"/>
      <name val="Arial"/>
      <family val="2"/>
    </font>
    <font>
      <u val="single"/>
      <sz val="10"/>
      <color indexed="36"/>
      <name val="Arial"/>
      <family val="2"/>
    </font>
    <font>
      <u val="single"/>
      <sz val="10"/>
      <color indexed="12"/>
      <name val="Tahoma"/>
      <family val="2"/>
    </font>
    <font>
      <sz val="8"/>
      <name val="Arial"/>
      <family val="2"/>
    </font>
    <font>
      <b/>
      <sz val="8"/>
      <name val="Tahoma"/>
      <family val="2"/>
    </font>
    <font>
      <sz val="8"/>
      <name val="Tahoma"/>
      <family val="2"/>
    </font>
    <font>
      <b/>
      <u val="single"/>
      <sz val="8"/>
      <name val="Tahoma"/>
      <family val="2"/>
    </font>
    <font>
      <b/>
      <sz val="12"/>
      <name val="Arial"/>
      <family val="2"/>
    </font>
    <font>
      <sz val="10"/>
      <color indexed="9"/>
      <name val="Arial"/>
      <family val="2"/>
    </font>
    <font>
      <b/>
      <sz val="10"/>
      <name val="Arial"/>
      <family val="2"/>
    </font>
    <font>
      <sz val="11"/>
      <name val="Arial"/>
      <family val="2"/>
    </font>
    <font>
      <b/>
      <sz val="11"/>
      <color indexed="10"/>
      <name val="Arial"/>
      <family val="2"/>
    </font>
    <font>
      <b/>
      <sz val="18"/>
      <name val="Arial"/>
      <family val="2"/>
    </font>
    <font>
      <sz val="18"/>
      <name val="Arial"/>
      <family val="2"/>
    </font>
    <font>
      <sz val="12"/>
      <name val="Arial"/>
      <family val="2"/>
    </font>
    <font>
      <i/>
      <sz val="10"/>
      <name val="Arial"/>
      <family val="2"/>
    </font>
    <font>
      <b/>
      <sz val="8"/>
      <color indexed="10"/>
      <name val="Tahoma"/>
      <family val="2"/>
    </font>
    <font>
      <u val="single"/>
      <sz val="8"/>
      <name val="Tahoma"/>
      <family val="2"/>
    </font>
    <font>
      <sz val="6"/>
      <color indexed="22"/>
      <name val="Arial"/>
      <family val="2"/>
    </font>
    <font>
      <sz val="6"/>
      <color indexed="9"/>
      <name val="Arial"/>
      <family val="2"/>
    </font>
    <font>
      <b/>
      <sz val="18"/>
      <color indexed="18"/>
      <name val="Cambria"/>
      <family val="2"/>
    </font>
    <font>
      <b/>
      <sz val="15"/>
      <color indexed="18"/>
      <name val="Calibri"/>
      <family val="2"/>
    </font>
    <font>
      <b/>
      <sz val="13"/>
      <color indexed="18"/>
      <name val="Calibri"/>
      <family val="2"/>
    </font>
    <font>
      <b/>
      <sz val="11"/>
      <color indexed="18"/>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b/>
      <i/>
      <sz val="10"/>
      <color indexed="8"/>
      <name val="Arial"/>
      <family val="2"/>
    </font>
    <font>
      <b/>
      <sz val="10"/>
      <color indexed="8"/>
      <name val="Arial"/>
      <family val="2"/>
    </font>
    <font>
      <sz val="9"/>
      <color indexed="8"/>
      <name val="Arial"/>
      <family val="2"/>
    </font>
    <font>
      <i/>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60"/>
      </bottom>
    </border>
    <border>
      <left>
        <color indexed="63"/>
      </left>
      <right>
        <color indexed="63"/>
      </right>
      <top>
        <color indexed="63"/>
      </top>
      <bottom style="thin"/>
    </border>
    <border>
      <left>
        <color indexed="63"/>
      </left>
      <right>
        <color indexed="63"/>
      </right>
      <top>
        <color indexed="63"/>
      </top>
      <bottom style="thin">
        <color indexed="53"/>
      </bottom>
    </border>
    <border>
      <left style="thin">
        <color indexed="55"/>
      </left>
      <right style="thin">
        <color indexed="55"/>
      </right>
      <top style="thin">
        <color indexed="55"/>
      </top>
      <bottom style="thin">
        <color indexed="55"/>
      </bottom>
    </border>
    <border>
      <left>
        <color indexed="63"/>
      </left>
      <right>
        <color indexed="63"/>
      </right>
      <top style="medium">
        <color indexed="60"/>
      </top>
      <bottom style="thin"/>
    </border>
    <border>
      <left>
        <color indexed="63"/>
      </left>
      <right>
        <color indexed="63"/>
      </right>
      <top>
        <color indexed="63"/>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0">
    <xf numFmtId="0" fontId="0" fillId="0" borderId="0" xfId="0" applyAlignment="1">
      <alignment/>
    </xf>
    <xf numFmtId="0" fontId="0" fillId="33"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Font="1" applyAlignment="1" applyProtection="1">
      <alignment horizontal="right"/>
      <protection/>
    </xf>
    <xf numFmtId="4" fontId="0" fillId="0" borderId="0" xfId="0" applyNumberFormat="1" applyFont="1" applyAlignment="1" applyProtection="1">
      <alignment/>
      <protection/>
    </xf>
    <xf numFmtId="0" fontId="0" fillId="0" borderId="0" xfId="0" applyAlignment="1">
      <alignment horizontal="right"/>
    </xf>
    <xf numFmtId="0" fontId="0" fillId="0" borderId="0" xfId="0" applyFont="1" applyAlignment="1" applyProtection="1">
      <alignment/>
      <protection/>
    </xf>
    <xf numFmtId="0" fontId="10" fillId="0" borderId="0" xfId="0" applyFont="1" applyAlignment="1" applyProtection="1">
      <alignment horizontal="right" indent="1"/>
      <protection/>
    </xf>
    <xf numFmtId="0" fontId="10" fillId="0" borderId="0" xfId="0" applyFont="1" applyFill="1" applyBorder="1" applyAlignment="1" applyProtection="1">
      <alignment horizontal="right" indent="1"/>
      <protection/>
    </xf>
    <xf numFmtId="0" fontId="3" fillId="34" borderId="0" xfId="0" applyFont="1" applyFill="1" applyAlignment="1" applyProtection="1">
      <alignment horizontal="center"/>
      <protection/>
    </xf>
    <xf numFmtId="0" fontId="3" fillId="0" borderId="0" xfId="0" applyFont="1" applyAlignment="1" applyProtection="1">
      <alignment horizontal="center"/>
      <protection/>
    </xf>
    <xf numFmtId="4" fontId="3" fillId="0" borderId="0" xfId="0" applyNumberFormat="1" applyFont="1" applyAlignment="1" applyProtection="1">
      <alignment horizontal="right"/>
      <protection/>
    </xf>
    <xf numFmtId="202" fontId="3" fillId="0" borderId="0" xfId="0" applyNumberFormat="1" applyFont="1" applyAlignment="1" applyProtection="1">
      <alignment horizontal="right"/>
      <protection/>
    </xf>
    <xf numFmtId="4" fontId="3" fillId="35" borderId="0" xfId="0" applyNumberFormat="1" applyFont="1" applyFill="1" applyAlignment="1" applyProtection="1">
      <alignment horizontal="right"/>
      <protection/>
    </xf>
    <xf numFmtId="0" fontId="11" fillId="0" borderId="0" xfId="0" applyFont="1" applyAlignment="1" applyProtection="1">
      <alignment horizontal="right"/>
      <protection/>
    </xf>
    <xf numFmtId="44" fontId="10" fillId="0" borderId="0" xfId="0" applyNumberFormat="1" applyFont="1" applyFill="1" applyAlignment="1" applyProtection="1">
      <alignment/>
      <protection/>
    </xf>
    <xf numFmtId="0" fontId="0" fillId="34" borderId="0" xfId="0" applyFont="1" applyFill="1" applyAlignment="1" applyProtection="1">
      <alignment/>
      <protection/>
    </xf>
    <xf numFmtId="0" fontId="10" fillId="34" borderId="0" xfId="0" applyFont="1" applyFill="1" applyAlignment="1" applyProtection="1">
      <alignment horizontal="right" indent="1"/>
      <protection/>
    </xf>
    <xf numFmtId="0" fontId="10" fillId="36" borderId="10" xfId="0" applyFont="1" applyFill="1" applyBorder="1" applyAlignment="1" applyProtection="1">
      <alignment horizontal="right" wrapText="1"/>
      <protection/>
    </xf>
    <xf numFmtId="0" fontId="12" fillId="36" borderId="11" xfId="0" applyFont="1" applyFill="1" applyBorder="1" applyAlignment="1" applyProtection="1">
      <alignment vertical="center"/>
      <protection/>
    </xf>
    <xf numFmtId="0" fontId="13" fillId="36" borderId="11" xfId="0" applyFont="1" applyFill="1" applyBorder="1" applyAlignment="1" applyProtection="1">
      <alignment/>
      <protection/>
    </xf>
    <xf numFmtId="0" fontId="8" fillId="36" borderId="11" xfId="0" applyFont="1" applyFill="1" applyBorder="1" applyAlignment="1" applyProtection="1">
      <alignment/>
      <protection/>
    </xf>
    <xf numFmtId="0" fontId="10" fillId="36" borderId="12" xfId="0" applyFont="1" applyFill="1" applyBorder="1" applyAlignment="1" applyProtection="1">
      <alignment horizontal="left" vertical="center" indent="1"/>
      <protection/>
    </xf>
    <xf numFmtId="0" fontId="9" fillId="36" borderId="12" xfId="0" applyFont="1" applyFill="1" applyBorder="1" applyAlignment="1" applyProtection="1">
      <alignment horizontal="left" vertical="center" indent="1"/>
      <protection/>
    </xf>
    <xf numFmtId="0" fontId="9" fillId="36" borderId="12" xfId="0" applyFont="1" applyFill="1" applyBorder="1" applyAlignment="1" applyProtection="1">
      <alignment horizontal="center" wrapText="1"/>
      <protection/>
    </xf>
    <xf numFmtId="0" fontId="8" fillId="0" borderId="0" xfId="0" applyFont="1" applyAlignment="1" applyProtection="1">
      <alignment/>
      <protection/>
    </xf>
    <xf numFmtId="196" fontId="10" fillId="0" borderId="0" xfId="59" applyNumberFormat="1" applyFont="1" applyAlignment="1" applyProtection="1">
      <alignment/>
      <protection/>
    </xf>
    <xf numFmtId="0" fontId="10" fillId="36" borderId="10" xfId="0" applyFont="1" applyFill="1" applyBorder="1" applyAlignment="1" applyProtection="1">
      <alignment horizontal="center" wrapText="1"/>
      <protection/>
    </xf>
    <xf numFmtId="0" fontId="0" fillId="0" borderId="0" xfId="59" applyNumberFormat="1" applyFont="1" applyAlignment="1" applyProtection="1">
      <alignment/>
      <protection/>
    </xf>
    <xf numFmtId="176" fontId="0" fillId="0" borderId="0" xfId="59" applyNumberFormat="1" applyFont="1" applyAlignment="1" applyProtection="1">
      <alignment/>
      <protection/>
    </xf>
    <xf numFmtId="202" fontId="3" fillId="35" borderId="0" xfId="0" applyNumberFormat="1" applyFont="1" applyFill="1" applyAlignment="1" applyProtection="1">
      <alignment horizontal="right"/>
      <protection/>
    </xf>
    <xf numFmtId="0" fontId="14" fillId="0" borderId="0" xfId="0" applyFont="1" applyAlignment="1" applyProtection="1">
      <alignment/>
      <protection/>
    </xf>
    <xf numFmtId="0" fontId="3" fillId="0" borderId="0" xfId="0" applyFont="1" applyAlignment="1" applyProtection="1">
      <alignment horizontal="right"/>
      <protection/>
    </xf>
    <xf numFmtId="166" fontId="3" fillId="34" borderId="0" xfId="0" applyNumberFormat="1" applyFont="1" applyFill="1" applyAlignment="1" applyProtection="1">
      <alignment/>
      <protection/>
    </xf>
    <xf numFmtId="44" fontId="14" fillId="0" borderId="13" xfId="0" applyNumberFormat="1" applyFont="1" applyFill="1" applyBorder="1" applyAlignment="1" applyProtection="1">
      <alignment/>
      <protection/>
    </xf>
    <xf numFmtId="0" fontId="3" fillId="34" borderId="14" xfId="0" applyFont="1" applyFill="1" applyBorder="1" applyAlignment="1" applyProtection="1">
      <alignment horizontal="center"/>
      <protection/>
    </xf>
    <xf numFmtId="2" fontId="3" fillId="34" borderId="14" xfId="0" applyNumberFormat="1" applyFont="1" applyFill="1" applyBorder="1" applyAlignment="1" applyProtection="1">
      <alignment horizontal="right"/>
      <protection/>
    </xf>
    <xf numFmtId="4" fontId="3" fillId="34" borderId="14" xfId="0" applyNumberFormat="1" applyFont="1" applyFill="1" applyBorder="1" applyAlignment="1" applyProtection="1">
      <alignment/>
      <protection/>
    </xf>
    <xf numFmtId="0" fontId="15" fillId="33" borderId="0" xfId="0" applyFont="1" applyFill="1" applyAlignment="1" applyProtection="1">
      <alignment/>
      <protection/>
    </xf>
    <xf numFmtId="0" fontId="9" fillId="0" borderId="0" xfId="0" applyFont="1" applyAlignment="1" applyProtection="1">
      <alignment/>
      <protection/>
    </xf>
    <xf numFmtId="0" fontId="0" fillId="0" borderId="11" xfId="0" applyBorder="1" applyAlignment="1">
      <alignment horizontal="right"/>
    </xf>
    <xf numFmtId="0" fontId="0" fillId="33" borderId="0" xfId="0" applyFill="1" applyAlignment="1" applyProtection="1">
      <alignment horizontal="right"/>
      <protection/>
    </xf>
    <xf numFmtId="10" fontId="10" fillId="0" borderId="13" xfId="59" applyNumberFormat="1" applyFont="1" applyFill="1" applyBorder="1" applyAlignment="1" applyProtection="1">
      <alignment/>
      <protection locked="0"/>
    </xf>
    <xf numFmtId="14" fontId="10" fillId="0" borderId="13" xfId="0" applyNumberFormat="1" applyFont="1" applyFill="1" applyBorder="1" applyAlignment="1" applyProtection="1">
      <alignment horizontal="right"/>
      <protection locked="0"/>
    </xf>
    <xf numFmtId="0" fontId="10" fillId="0" borderId="13" xfId="0" applyFont="1" applyFill="1" applyBorder="1" applyAlignment="1" applyProtection="1">
      <alignment/>
      <protection locked="0"/>
    </xf>
    <xf numFmtId="0" fontId="3" fillId="34" borderId="14" xfId="0" applyFont="1" applyFill="1" applyBorder="1" applyAlignment="1" applyProtection="1">
      <alignment horizontal="right"/>
      <protection/>
    </xf>
    <xf numFmtId="2" fontId="3" fillId="35" borderId="14" xfId="0" applyNumberFormat="1" applyFont="1" applyFill="1" applyBorder="1" applyAlignment="1" applyProtection="1">
      <alignment horizontal="right"/>
      <protection/>
    </xf>
    <xf numFmtId="0" fontId="3" fillId="0" borderId="0" xfId="0" applyFont="1" applyFill="1" applyBorder="1" applyAlignment="1">
      <alignment horizontal="right" vertical="center"/>
    </xf>
    <xf numFmtId="0" fontId="2" fillId="0" borderId="0" xfId="53" applyAlignment="1" applyProtection="1">
      <alignment horizontal="right"/>
      <protection/>
    </xf>
    <xf numFmtId="0" fontId="7" fillId="0" borderId="0" xfId="0" applyFont="1" applyAlignment="1" applyProtection="1">
      <alignment horizontal="right"/>
      <protection/>
    </xf>
    <xf numFmtId="0" fontId="0" fillId="0" borderId="0" xfId="0" applyFont="1" applyAlignment="1" applyProtection="1">
      <alignment horizontal="right"/>
      <protection/>
    </xf>
    <xf numFmtId="0" fontId="14" fillId="0" borderId="0" xfId="0" applyFont="1" applyAlignment="1" applyProtection="1">
      <alignment horizontal="right"/>
      <protection/>
    </xf>
    <xf numFmtId="0" fontId="0" fillId="0" borderId="0" xfId="0" applyFont="1" applyAlignment="1" applyProtection="1">
      <alignment horizontal="left"/>
      <protection/>
    </xf>
    <xf numFmtId="44" fontId="10" fillId="0" borderId="13" xfId="44" applyNumberFormat="1" applyFont="1" applyFill="1" applyBorder="1" applyAlignment="1" applyProtection="1">
      <alignment/>
      <protection locked="0"/>
    </xf>
    <xf numFmtId="0" fontId="18" fillId="0" borderId="0" xfId="0" applyFont="1" applyAlignment="1" applyProtection="1">
      <alignment/>
      <protection/>
    </xf>
    <xf numFmtId="0" fontId="0" fillId="0" borderId="0" xfId="0" applyFont="1" applyFill="1" applyAlignment="1" applyProtection="1">
      <alignment/>
      <protection/>
    </xf>
    <xf numFmtId="0" fontId="10" fillId="0" borderId="0" xfId="0" applyFont="1" applyFill="1" applyAlignment="1" applyProtection="1">
      <alignment horizontal="right" indent="1"/>
      <protection/>
    </xf>
    <xf numFmtId="0" fontId="3" fillId="0" borderId="0" xfId="0" applyFont="1" applyAlignment="1" applyProtection="1">
      <alignment/>
      <protection/>
    </xf>
    <xf numFmtId="44" fontId="14" fillId="0" borderId="13" xfId="44" applyNumberFormat="1" applyFont="1" applyFill="1" applyBorder="1" applyAlignment="1" applyProtection="1">
      <alignment/>
      <protection locked="0"/>
    </xf>
    <xf numFmtId="0" fontId="19" fillId="0" borderId="0" xfId="0" applyFont="1" applyAlignment="1" applyProtection="1">
      <alignment horizontal="right"/>
      <protection/>
    </xf>
    <xf numFmtId="44" fontId="14" fillId="0" borderId="0" xfId="0" applyNumberFormat="1" applyFont="1" applyFill="1" applyAlignment="1" applyProtection="1">
      <alignment/>
      <protection/>
    </xf>
    <xf numFmtId="0" fontId="0" fillId="33" borderId="0" xfId="0" applyFont="1" applyFill="1" applyAlignment="1" applyProtection="1">
      <alignment horizontal="right"/>
      <protection/>
    </xf>
    <xf numFmtId="208" fontId="3" fillId="34" borderId="0" xfId="0" applyNumberFormat="1" applyFont="1" applyFill="1" applyAlignment="1" applyProtection="1">
      <alignment horizontal="right"/>
      <protection/>
    </xf>
    <xf numFmtId="208" fontId="3" fillId="34" borderId="14" xfId="0" applyNumberFormat="1" applyFont="1" applyFill="1" applyBorder="1" applyAlignment="1" applyProtection="1">
      <alignment horizontal="right"/>
      <protection/>
    </xf>
    <xf numFmtId="0" fontId="3" fillId="0" borderId="0" xfId="0" applyFont="1" applyFill="1" applyBorder="1" applyAlignment="1">
      <alignment horizontal="right"/>
    </xf>
    <xf numFmtId="0" fontId="2" fillId="0" borderId="0" xfId="53" applyAlignment="1" applyProtection="1">
      <alignment horizontal="center"/>
      <protection/>
    </xf>
    <xf numFmtId="0" fontId="14" fillId="0" borderId="0" xfId="0" applyFont="1" applyAlignment="1" applyProtection="1">
      <alignment horizontal="left"/>
      <protection/>
    </xf>
    <xf numFmtId="0" fontId="0" fillId="0" borderId="15" xfId="0" applyFont="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border>
        <top style="thin">
          <color indexed="55"/>
        </top>
      </border>
    </dxf>
    <dxf>
      <border>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95250</xdr:colOff>
      <xdr:row>2</xdr:row>
      <xdr:rowOff>0</xdr:rowOff>
    </xdr:from>
    <xdr:ext cx="3181350" cy="2419350"/>
    <xdr:sp>
      <xdr:nvSpPr>
        <xdr:cNvPr id="1" name="AutoShape 10"/>
        <xdr:cNvSpPr>
          <a:spLocks/>
        </xdr:cNvSpPr>
      </xdr:nvSpPr>
      <xdr:spPr>
        <a:xfrm>
          <a:off x="6191250" y="466725"/>
          <a:ext cx="3181350" cy="2419350"/>
        </a:xfrm>
        <a:prstGeom prst="round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This calculator can be used to estimate an amortization schedule for a </a:t>
          </a:r>
          <a:r>
            <a:rPr lang="en-US" cap="none" sz="1000" b="1" i="1" u="none" baseline="0">
              <a:solidFill>
                <a:srgbClr val="000000"/>
              </a:solidFill>
              <a:latin typeface="Arial"/>
              <a:ea typeface="Arial"/>
              <a:cs typeface="Arial"/>
            </a:rPr>
            <a:t>Simple Interest Loan</a:t>
          </a:r>
          <a:r>
            <a:rPr lang="en-US" cap="none" sz="1000" b="0" i="0" u="none" baseline="0">
              <a:solidFill>
                <a:srgbClr val="000000"/>
              </a:solidFill>
              <a:latin typeface="Arial"/>
              <a:ea typeface="Arial"/>
              <a:cs typeface="Arial"/>
            </a:rPr>
            <a:t> or  </a:t>
          </a:r>
          <a:r>
            <a:rPr lang="en-US" cap="none" sz="1000" b="1" i="1" u="none" baseline="0">
              <a:solidFill>
                <a:srgbClr val="000000"/>
              </a:solidFill>
              <a:latin typeface="Arial"/>
              <a:ea typeface="Arial"/>
              <a:cs typeface="Arial"/>
            </a:rPr>
            <a:t>Simple Interest Mortgage</a:t>
          </a:r>
          <a:r>
            <a:rPr lang="en-US" cap="none" sz="1000" b="0" i="0" u="none" baseline="0">
              <a:solidFill>
                <a:srgbClr val="000000"/>
              </a:solidFill>
              <a:latin typeface="Arial"/>
              <a:ea typeface="Arial"/>
              <a:cs typeface="Arial"/>
            </a:rPr>
            <a:t>, in which the </a:t>
          </a:r>
          <a:r>
            <a:rPr lang="en-US" cap="none" sz="1000" b="1" i="0" u="none" baseline="0">
              <a:solidFill>
                <a:srgbClr val="000000"/>
              </a:solidFill>
              <a:latin typeface="Arial"/>
              <a:ea typeface="Arial"/>
              <a:cs typeface="Arial"/>
            </a:rPr>
            <a:t>interest accrues daily</a:t>
          </a:r>
          <a:r>
            <a:rPr lang="en-US" cap="none" sz="1000" b="0" i="0" u="none" baseline="0">
              <a:solidFill>
                <a:srgbClr val="000000"/>
              </a:solidFill>
              <a:latin typeface="Arial"/>
              <a:ea typeface="Arial"/>
              <a:cs typeface="Arial"/>
            </a:rPr>
            <a:t> in a separate interest accrual account. The main reason this calculator only provides an estimate is because it assumes that the payments are posted to your account exactly on the days listed. In reality, that may not be the case, which is why the Payment worksheet is set up for you to track your actual payments. You can experiment with choosing different extra payments to see how that affects the total interest paid.
</a:t>
          </a:r>
        </a:p>
      </xdr:txBody>
    </xdr:sp>
    <xdr:clientData/>
  </xdr:oneCellAnchor>
  <xdr:twoCellAnchor editAs="oneCell">
    <xdr:from>
      <xdr:col>6</xdr:col>
      <xdr:colOff>752475</xdr:colOff>
      <xdr:row>0</xdr:row>
      <xdr:rowOff>0</xdr:rowOff>
    </xdr:from>
    <xdr:to>
      <xdr:col>8</xdr:col>
      <xdr:colOff>0</xdr:colOff>
      <xdr:row>0</xdr:row>
      <xdr:rowOff>285750</xdr:rowOff>
    </xdr:to>
    <xdr:pic>
      <xdr:nvPicPr>
        <xdr:cNvPr id="2" name="Picture 1554" descr="vertex42_logo_40px">
          <a:hlinkClick r:id="rId3"/>
        </xdr:cNvPr>
        <xdr:cNvPicPr preferRelativeResize="1">
          <a:picLocks noChangeAspect="1"/>
        </xdr:cNvPicPr>
      </xdr:nvPicPr>
      <xdr:blipFill>
        <a:blip r:embed="rId1"/>
        <a:stretch>
          <a:fillRect/>
        </a:stretch>
      </xdr:blipFill>
      <xdr:spPr>
        <a:xfrm>
          <a:off x="4838700" y="0"/>
          <a:ext cx="1257300" cy="285750"/>
        </a:xfrm>
        <a:prstGeom prst="rect">
          <a:avLst/>
        </a:prstGeom>
        <a:noFill/>
        <a:ln w="9525" cmpd="sng">
          <a:solidFill>
            <a:srgbClr val="EAEAEA"/>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3</xdr:row>
      <xdr:rowOff>66675</xdr:rowOff>
    </xdr:from>
    <xdr:to>
      <xdr:col>15</xdr:col>
      <xdr:colOff>123825</xdr:colOff>
      <xdr:row>15</xdr:row>
      <xdr:rowOff>247650</xdr:rowOff>
    </xdr:to>
    <xdr:sp>
      <xdr:nvSpPr>
        <xdr:cNvPr id="1" name="AutoShape 8"/>
        <xdr:cNvSpPr>
          <a:spLocks/>
        </xdr:cNvSpPr>
      </xdr:nvSpPr>
      <xdr:spPr>
        <a:xfrm>
          <a:off x="6067425" y="733425"/>
          <a:ext cx="4781550" cy="234315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This spreadsheet provides a way to track your actual payments.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Look at your contract to fill in the Loan information. To start mid-stream, enter the current day's Principal Balance in the </a:t>
          </a:r>
          <a:r>
            <a:rPr lang="en-US" cap="none" sz="900" b="0" i="1" u="none" baseline="0">
              <a:solidFill>
                <a:srgbClr val="000000"/>
              </a:solidFill>
              <a:latin typeface="Arial"/>
              <a:ea typeface="Arial"/>
              <a:cs typeface="Arial"/>
            </a:rPr>
            <a:t>Loan Amount</a:t>
          </a:r>
          <a:r>
            <a:rPr lang="en-US" cap="none" sz="900" b="0" i="0" u="none" baseline="0">
              <a:solidFill>
                <a:srgbClr val="000000"/>
              </a:solidFill>
              <a:latin typeface="Arial"/>
              <a:ea typeface="Arial"/>
              <a:cs typeface="Arial"/>
            </a:rPr>
            <a:t> field, tomorrow's date in the </a:t>
          </a:r>
          <a:r>
            <a:rPr lang="en-US" cap="none" sz="900" b="0" i="1" u="none" baseline="0">
              <a:solidFill>
                <a:srgbClr val="000000"/>
              </a:solidFill>
              <a:latin typeface="Arial"/>
              <a:ea typeface="Arial"/>
              <a:cs typeface="Arial"/>
            </a:rPr>
            <a:t>First Day Interest Accrues</a:t>
          </a:r>
          <a:r>
            <a:rPr lang="en-US" cap="none" sz="900" b="0" i="0" u="none" baseline="0">
              <a:solidFill>
                <a:srgbClr val="000000"/>
              </a:solidFill>
              <a:latin typeface="Arial"/>
              <a:ea typeface="Arial"/>
              <a:cs typeface="Arial"/>
            </a:rPr>
            <a:t> field, and enter your current Interest Balance in cell F14.
</a:t>
          </a:r>
          <a:r>
            <a:rPr lang="en-US" cap="none" sz="900" b="0" i="0" u="none" baseline="0">
              <a:solidFill>
                <a:srgbClr val="000000"/>
              </a:solidFill>
              <a:latin typeface="Arial"/>
              <a:ea typeface="Arial"/>
              <a:cs typeface="Arial"/>
            </a:rPr>
            <a:t>2. Enter the date of your payments in column B of the Payment Schedule and the amount you paid in column C. The date should be the day the payment is processed.
</a:t>
          </a:r>
          <a:r>
            <a:rPr lang="en-US" cap="none" sz="900" b="0" i="0" u="none" baseline="0">
              <a:solidFill>
                <a:srgbClr val="000000"/>
              </a:solidFill>
              <a:latin typeface="Arial"/>
              <a:ea typeface="Arial"/>
              <a:cs typeface="Arial"/>
            </a:rPr>
            <a:t>3. To fully pay off a loan, first enter the date it will be paid off. The Payment should then be the previous Total Owed amount plus the current Interest Accrued.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Note: This payment schedule assumes there are no extra penalties or fees for late payments, missing payments, or prepayments. The payment is first applied to the interest accrued, then the previous interest balance. Anything left over is applied to the principal.</a:t>
          </a:r>
        </a:p>
      </xdr:txBody>
    </xdr:sp>
    <xdr:clientData/>
  </xdr:twoCellAnchor>
  <xdr:twoCellAnchor>
    <xdr:from>
      <xdr:col>2</xdr:col>
      <xdr:colOff>295275</xdr:colOff>
      <xdr:row>22</xdr:row>
      <xdr:rowOff>38100</xdr:rowOff>
    </xdr:from>
    <xdr:to>
      <xdr:col>4</xdr:col>
      <xdr:colOff>180975</xdr:colOff>
      <xdr:row>26</xdr:row>
      <xdr:rowOff>38100</xdr:rowOff>
    </xdr:to>
    <xdr:sp>
      <xdr:nvSpPr>
        <xdr:cNvPr id="2" name="AutoShape 24"/>
        <xdr:cNvSpPr>
          <a:spLocks/>
        </xdr:cNvSpPr>
      </xdr:nvSpPr>
      <xdr:spPr>
        <a:xfrm>
          <a:off x="1457325" y="4210050"/>
          <a:ext cx="1743075" cy="647700"/>
        </a:xfrm>
        <a:prstGeom prst="wedgeRoundRectCallout">
          <a:avLst>
            <a:gd name="adj1" fmla="val -51712"/>
            <a:gd name="adj2" fmla="val -88236"/>
          </a:avLst>
        </a:prstGeom>
        <a:solidFill>
          <a:srgbClr val="FFFFFF"/>
        </a:solidFill>
        <a:ln w="9525" cmpd="sng">
          <a:solidFill>
            <a:srgbClr val="000000"/>
          </a:solidFill>
          <a:headEnd type="none"/>
          <a:tailEnd type="none"/>
        </a:ln>
      </xdr:spPr>
      <xdr:txBody>
        <a:bodyPr vertOverflow="clip" wrap="square" lIns="45720" tIns="45720" rIns="45720" bIns="45720"/>
        <a:p>
          <a:pPr algn="l">
            <a:defRPr/>
          </a:pPr>
          <a:r>
            <a:rPr lang="en-US" cap="none" sz="900" b="0" i="0" u="none" baseline="0">
              <a:solidFill>
                <a:srgbClr val="000000"/>
              </a:solidFill>
              <a:latin typeface="Arial"/>
              <a:ea typeface="Arial"/>
              <a:cs typeface="Arial"/>
            </a:rPr>
            <a:t>Enter the payment date and the payment amount in the yellow fields.</a:t>
          </a:r>
        </a:p>
      </xdr:txBody>
    </xdr:sp>
    <xdr:clientData/>
  </xdr:twoCellAnchor>
  <xdr:twoCellAnchor editAs="oneCell">
    <xdr:from>
      <xdr:col>9</xdr:col>
      <xdr:colOff>76200</xdr:colOff>
      <xdr:row>0</xdr:row>
      <xdr:rowOff>38100</xdr:rowOff>
    </xdr:from>
    <xdr:to>
      <xdr:col>9</xdr:col>
      <xdr:colOff>1057275</xdr:colOff>
      <xdr:row>0</xdr:row>
      <xdr:rowOff>257175</xdr:rowOff>
    </xdr:to>
    <xdr:pic>
      <xdr:nvPicPr>
        <xdr:cNvPr id="3" name="Picture 26" descr="vertex42_logo_40px">
          <a:hlinkClick r:id="rId3"/>
        </xdr:cNvPr>
        <xdr:cNvPicPr preferRelativeResize="1">
          <a:picLocks noChangeAspect="1"/>
        </xdr:cNvPicPr>
      </xdr:nvPicPr>
      <xdr:blipFill>
        <a:blip r:embed="rId1"/>
        <a:stretch>
          <a:fillRect/>
        </a:stretch>
      </xdr:blipFill>
      <xdr:spPr>
        <a:xfrm>
          <a:off x="6181725" y="38100"/>
          <a:ext cx="981075"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culators/simple-interest-loan.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simple-interest-loan.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886"/>
  <sheetViews>
    <sheetView showGridLines="0" tabSelected="1" zoomScalePageLayoutView="0" workbookViewId="0" topLeftCell="A1">
      <selection activeCell="D5" sqref="D5"/>
    </sheetView>
  </sheetViews>
  <sheetFormatPr defaultColWidth="9.140625" defaultRowHeight="12.75"/>
  <cols>
    <col min="1" max="1" width="5.7109375" style="2" customWidth="1"/>
    <col min="2" max="2" width="11.7109375" style="2" customWidth="1"/>
    <col min="3" max="3" width="12.140625" style="2" customWidth="1"/>
    <col min="4" max="4" width="16.8515625" style="2" customWidth="1"/>
    <col min="5" max="5" width="4.140625" style="2" customWidth="1"/>
    <col min="6" max="6" width="10.7109375" style="2" customWidth="1"/>
    <col min="7" max="7" width="13.28125" style="2" customWidth="1"/>
    <col min="8" max="8" width="16.8515625" style="2" customWidth="1"/>
    <col min="9" max="9" width="2.421875" style="2" customWidth="1"/>
    <col min="10" max="10" width="15.7109375" style="2" customWidth="1"/>
    <col min="11" max="11" width="16.421875" style="2" customWidth="1"/>
    <col min="12" max="13" width="11.8515625" style="2" customWidth="1"/>
    <col min="14" max="16384" width="9.140625" style="2" customWidth="1"/>
  </cols>
  <sheetData>
    <row r="1" spans="1:8" ht="24" customHeight="1">
      <c r="A1" s="21" t="s">
        <v>33</v>
      </c>
      <c r="B1" s="22"/>
      <c r="C1" s="22"/>
      <c r="D1" s="22"/>
      <c r="E1" s="22"/>
      <c r="F1" s="22"/>
      <c r="G1" s="23"/>
      <c r="H1" s="23"/>
    </row>
    <row r="2" spans="1:8" ht="12.75">
      <c r="A2" s="67" t="s">
        <v>13</v>
      </c>
      <c r="B2" s="8"/>
      <c r="C2" s="8"/>
      <c r="D2" s="8"/>
      <c r="E2" s="8"/>
      <c r="F2" s="8"/>
      <c r="G2" s="8"/>
      <c r="H2" s="66" t="s">
        <v>55</v>
      </c>
    </row>
    <row r="3" spans="1:10" ht="12.75">
      <c r="A3" s="8"/>
      <c r="B3" s="8"/>
      <c r="C3" s="8"/>
      <c r="D3" s="8"/>
      <c r="E3" s="8"/>
      <c r="F3" s="8"/>
      <c r="G3" s="8"/>
      <c r="H3" s="8"/>
      <c r="J3" s="41" t="s">
        <v>34</v>
      </c>
    </row>
    <row r="4" spans="1:12" ht="14.25">
      <c r="A4" s="24" t="s">
        <v>15</v>
      </c>
      <c r="B4" s="25"/>
      <c r="C4" s="25"/>
      <c r="D4" s="25"/>
      <c r="E4" s="27" t="s">
        <v>19</v>
      </c>
      <c r="F4" s="24" t="s">
        <v>6</v>
      </c>
      <c r="G4" s="26"/>
      <c r="H4" s="26"/>
      <c r="J4" s="42" t="s">
        <v>35</v>
      </c>
      <c r="K4" s="42" t="s">
        <v>36</v>
      </c>
      <c r="L4" s="42" t="s">
        <v>37</v>
      </c>
    </row>
    <row r="5" spans="1:12" ht="15" customHeight="1">
      <c r="A5" s="18"/>
      <c r="B5" s="18"/>
      <c r="C5" s="19" t="s">
        <v>0</v>
      </c>
      <c r="D5" s="55">
        <v>100000</v>
      </c>
      <c r="E5" s="8"/>
      <c r="F5" s="8"/>
      <c r="G5" s="10" t="s">
        <v>28</v>
      </c>
      <c r="H5" s="28">
        <f>D6/D11</f>
        <v>0.00016666666666666666</v>
      </c>
      <c r="J5" s="4" t="s">
        <v>17</v>
      </c>
      <c r="K5">
        <v>1</v>
      </c>
      <c r="L5">
        <v>12</v>
      </c>
    </row>
    <row r="6" spans="1:12" ht="15" customHeight="1">
      <c r="A6" s="18"/>
      <c r="B6" s="18"/>
      <c r="C6" s="19" t="s">
        <v>1</v>
      </c>
      <c r="D6" s="44">
        <v>0.06</v>
      </c>
      <c r="E6" s="8"/>
      <c r="G6" s="10" t="s">
        <v>18</v>
      </c>
      <c r="H6" s="9">
        <f>MAX(A18:A799)</f>
        <v>261</v>
      </c>
      <c r="J6" s="4" t="s">
        <v>16</v>
      </c>
      <c r="K6">
        <v>2</v>
      </c>
      <c r="L6">
        <v>6</v>
      </c>
    </row>
    <row r="7" spans="1:12" ht="15" customHeight="1">
      <c r="A7" s="18"/>
      <c r="B7" s="18"/>
      <c r="C7" s="19" t="s">
        <v>2</v>
      </c>
      <c r="D7" s="46">
        <v>10</v>
      </c>
      <c r="E7" s="8"/>
      <c r="F7" s="8"/>
      <c r="G7" s="9" t="s">
        <v>3</v>
      </c>
      <c r="H7" s="17">
        <f>SUM(C20:C799)</f>
        <v>133961.55999999988</v>
      </c>
      <c r="J7" s="5" t="s">
        <v>8</v>
      </c>
      <c r="K7">
        <v>4</v>
      </c>
      <c r="L7">
        <v>3</v>
      </c>
    </row>
    <row r="8" spans="1:12" ht="15" customHeight="1">
      <c r="A8" s="18"/>
      <c r="B8" s="18"/>
      <c r="C8" s="19" t="s">
        <v>27</v>
      </c>
      <c r="D8" s="45">
        <v>41258</v>
      </c>
      <c r="E8" s="8"/>
      <c r="F8" s="8"/>
      <c r="G8" s="9" t="s">
        <v>4</v>
      </c>
      <c r="H8" s="17">
        <f>SUM(D20:D800)</f>
        <v>33961.55999999998</v>
      </c>
      <c r="J8" s="5" t="s">
        <v>9</v>
      </c>
      <c r="K8">
        <v>6</v>
      </c>
      <c r="L8">
        <v>2</v>
      </c>
    </row>
    <row r="9" spans="1:12" ht="15" customHeight="1">
      <c r="A9" s="18"/>
      <c r="B9" s="18"/>
      <c r="C9" s="19" t="s">
        <v>54</v>
      </c>
      <c r="D9" s="45">
        <v>41288</v>
      </c>
      <c r="E9" s="8"/>
      <c r="F9" s="57"/>
      <c r="G9" s="58" t="s">
        <v>49</v>
      </c>
      <c r="H9" s="17">
        <f ca="1">IF(D12="",0,OFFSET(C18,D12+1,0,1,1))</f>
        <v>0</v>
      </c>
      <c r="J9" s="5" t="s">
        <v>10</v>
      </c>
      <c r="K9">
        <v>12</v>
      </c>
      <c r="L9">
        <v>1</v>
      </c>
    </row>
    <row r="10" spans="1:12" ht="15" customHeight="1">
      <c r="A10" s="18"/>
      <c r="B10" s="18"/>
      <c r="C10" s="19" t="s">
        <v>14</v>
      </c>
      <c r="D10" s="45" t="s">
        <v>53</v>
      </c>
      <c r="E10" s="8"/>
      <c r="F10" s="8"/>
      <c r="G10" s="8"/>
      <c r="H10" s="16" t="str">
        <f ca="1">IF(AND(NOT(H799=""),H799&gt;0.004),"ERROR: Limit is "&amp;OFFSET(A800,-1,0,1,1)&amp;" payments",".")</f>
        <v>.</v>
      </c>
      <c r="J10" s="5" t="s">
        <v>11</v>
      </c>
      <c r="K10">
        <v>24</v>
      </c>
      <c r="L10">
        <v>0.5</v>
      </c>
    </row>
    <row r="11" spans="1:12" ht="15" customHeight="1">
      <c r="A11" s="18"/>
      <c r="B11" s="18"/>
      <c r="C11" s="19" t="s">
        <v>20</v>
      </c>
      <c r="D11" s="46">
        <v>360</v>
      </c>
      <c r="E11" s="8"/>
      <c r="J11" s="4" t="s">
        <v>53</v>
      </c>
      <c r="K11">
        <v>26</v>
      </c>
      <c r="L11" s="7" t="s">
        <v>39</v>
      </c>
    </row>
    <row r="12" spans="1:12" ht="15" customHeight="1">
      <c r="A12" s="18"/>
      <c r="B12" s="18"/>
      <c r="C12" s="19" t="s">
        <v>51</v>
      </c>
      <c r="D12" s="46"/>
      <c r="E12" s="8"/>
      <c r="J12" s="4" t="s">
        <v>7</v>
      </c>
      <c r="K12">
        <v>52</v>
      </c>
      <c r="L12" s="7" t="s">
        <v>39</v>
      </c>
    </row>
    <row r="13" spans="5:12" ht="15" customHeight="1">
      <c r="E13" s="8"/>
      <c r="F13" s="8"/>
      <c r="G13" s="52"/>
      <c r="H13"/>
      <c r="J13" s="43" t="s">
        <v>38</v>
      </c>
      <c r="K13" s="1">
        <f>INDEX(K5:K12,MATCH($D$10,J5:J12,0))</f>
        <v>26</v>
      </c>
      <c r="L13" s="63" t="str">
        <f>INDEX(L5:L12,MATCH($D$10,J5:J12,0))</f>
        <v>n/a</v>
      </c>
    </row>
    <row r="14" spans="1:8" ht="15">
      <c r="A14" s="8"/>
      <c r="B14" s="8"/>
      <c r="C14" s="9" t="str">
        <f>"Est. "&amp;D10&amp;" Payment"</f>
        <v>Est. Bi-Weekly Payment</v>
      </c>
      <c r="D14" s="62">
        <f>IF(roundOpt,ROUND(-PMT((1+D6/$D$11)^(365/$K$13)-1,$D$7*$K$13,$D$5),2),-PMT((1+D6/$D$11)^(365/$K$13)-1,$D$7*$K$13,$D$5))</f>
        <v>513.98</v>
      </c>
      <c r="E14" s="59" t="s">
        <v>52</v>
      </c>
      <c r="F14" s="8"/>
      <c r="G14" s="8"/>
      <c r="H14"/>
    </row>
    <row r="15" spans="1:8" ht="15">
      <c r="A15" s="8"/>
      <c r="B15" s="8"/>
      <c r="C15" s="9" t="str">
        <f>"Actual "&amp;D10&amp;" Payment"</f>
        <v>Actual Bi-Weekly Payment</v>
      </c>
      <c r="D15" s="60"/>
      <c r="E15" s="56" t="b">
        <v>0</v>
      </c>
      <c r="F15" s="8"/>
      <c r="G15" s="8"/>
      <c r="H15" s="8"/>
    </row>
    <row r="16" spans="5:8" ht="15" customHeight="1">
      <c r="E16" s="8"/>
      <c r="F16" s="8"/>
      <c r="G16" s="8"/>
      <c r="H16"/>
    </row>
    <row r="17" spans="1:12" ht="15">
      <c r="A17" s="68" t="s">
        <v>12</v>
      </c>
      <c r="B17" s="68"/>
      <c r="C17" s="68"/>
      <c r="D17" s="68"/>
      <c r="E17" s="33"/>
      <c r="F17" s="33"/>
      <c r="G17" s="33"/>
      <c r="H17" s="61" t="b">
        <v>1</v>
      </c>
      <c r="J17" s="4"/>
      <c r="K17"/>
      <c r="L17" s="7"/>
    </row>
    <row r="18" spans="1:10" ht="29.25" thickBot="1">
      <c r="A18" s="29" t="s">
        <v>22</v>
      </c>
      <c r="B18" s="20" t="s">
        <v>21</v>
      </c>
      <c r="C18" s="20" t="s">
        <v>5</v>
      </c>
      <c r="D18" s="20" t="s">
        <v>23</v>
      </c>
      <c r="E18" s="20"/>
      <c r="F18" s="20" t="s">
        <v>25</v>
      </c>
      <c r="G18" s="20" t="s">
        <v>24</v>
      </c>
      <c r="H18" s="20" t="s">
        <v>26</v>
      </c>
      <c r="J18" s="4"/>
    </row>
    <row r="19" spans="1:10" ht="12.75">
      <c r="A19" s="11"/>
      <c r="B19" s="64">
        <f>D8-1</f>
        <v>41257</v>
      </c>
      <c r="C19" s="11"/>
      <c r="D19" s="11"/>
      <c r="E19" s="11"/>
      <c r="F19" s="11"/>
      <c r="G19" s="35">
        <f>$D$5</f>
        <v>100000</v>
      </c>
      <c r="H19" s="35">
        <f>$D$5</f>
        <v>100000</v>
      </c>
      <c r="I19" s="6"/>
      <c r="J19" s="4"/>
    </row>
    <row r="20" spans="1:10" ht="12.75">
      <c r="A20" s="12">
        <v>1</v>
      </c>
      <c r="B20" s="14">
        <f>IF(A20="","",IF($K$13=26,(A20-1)*14+$D$9,IF($K$13=52,(A20-1)*7+$D$9,DATE(YEAR($D$9),MONTH($D$9)+(A20-1)*$L$13,IF($K$13=24,IF((MOD(A20-1,2))=1,DAY($D$9)+14,DAY($D$9)),DAY($D$9))))))</f>
        <v>41288</v>
      </c>
      <c r="C20" s="13">
        <f aca="true" t="shared" si="0" ref="C20:C83">IF(A20="","",IF(A20=$D$12,H19+D20,IF(IF($E$15,$D$15,$D$14)&gt;H19+D20,H19+D20,IF($E$15,$D$15,$D$14))))</f>
        <v>513.98</v>
      </c>
      <c r="D20" s="13">
        <f aca="true" t="shared" si="1" ref="D20:D83">IF(B20="","",IF(roundOpt,ROUND((B20-B19)*$H$5*G19,2),(B20-B19)*$H$5*G19))</f>
        <v>516.67</v>
      </c>
      <c r="F20" s="13">
        <f aca="true" t="shared" si="2" ref="F20:F83">IF(B20="","",IF(C20&gt;F19+D20,0,F19+D20-C20))</f>
        <v>2.689999999999941</v>
      </c>
      <c r="G20" s="13">
        <f aca="true" t="shared" si="3" ref="G20:G83">IF(B20="","",IF(C20&gt;D20+F19,G19+F19+D20-C20,G19))</f>
        <v>100000</v>
      </c>
      <c r="H20" s="13">
        <f aca="true" t="shared" si="4" ref="H20:H83">IF(B20="","",G20+F20)</f>
        <v>100002.69</v>
      </c>
      <c r="J20" s="4"/>
    </row>
    <row r="21" spans="1:10" ht="12.75">
      <c r="A21" s="12">
        <f ca="1">IF(OR(H20&lt;=0,H20=""),"",OFFSET(A21,-1,0,1,1)+1)</f>
        <v>2</v>
      </c>
      <c r="B21" s="14">
        <f aca="true" t="shared" si="5" ref="B21:B84">IF(A21="","",IF($K$13=26,(A21-1)*14+$D$9,IF($K$13=52,(A21-1)*7+$D$9,DATE(YEAR($D$9),MONTH($D$9)+(A21-1)*$L$13,IF($K$13=24,IF((MOD(A21-1,2))=1,DAY($D$9)+14,DAY($D$9)),DAY($D$9))))))</f>
        <v>41302</v>
      </c>
      <c r="C21" s="13">
        <f t="shared" si="0"/>
        <v>513.98</v>
      </c>
      <c r="D21" s="13">
        <f t="shared" si="1"/>
        <v>233.33</v>
      </c>
      <c r="F21" s="13">
        <f t="shared" si="2"/>
        <v>0</v>
      </c>
      <c r="G21" s="13">
        <f t="shared" si="3"/>
        <v>99722.04000000001</v>
      </c>
      <c r="H21" s="13">
        <f t="shared" si="4"/>
        <v>99722.04000000001</v>
      </c>
      <c r="J21" s="4"/>
    </row>
    <row r="22" spans="1:10" ht="12.75">
      <c r="A22" s="12">
        <f aca="true" ca="1" t="shared" si="6" ref="A22:A85">IF(OR(H21&lt;=0,H21=""),"",OFFSET(A22,-1,0,1,1)+1)</f>
        <v>3</v>
      </c>
      <c r="B22" s="14">
        <f t="shared" si="5"/>
        <v>41316</v>
      </c>
      <c r="C22" s="13">
        <f t="shared" si="0"/>
        <v>513.98</v>
      </c>
      <c r="D22" s="13">
        <f t="shared" si="1"/>
        <v>232.68</v>
      </c>
      <c r="F22" s="13">
        <f t="shared" si="2"/>
        <v>0</v>
      </c>
      <c r="G22" s="13">
        <f t="shared" si="3"/>
        <v>99440.74</v>
      </c>
      <c r="H22" s="13">
        <f t="shared" si="4"/>
        <v>99440.74</v>
      </c>
      <c r="J22" s="4"/>
    </row>
    <row r="23" spans="1:10" ht="12.75">
      <c r="A23" s="12">
        <f ca="1" t="shared" si="6"/>
        <v>4</v>
      </c>
      <c r="B23" s="14">
        <f t="shared" si="5"/>
        <v>41330</v>
      </c>
      <c r="C23" s="13">
        <f t="shared" si="0"/>
        <v>513.98</v>
      </c>
      <c r="D23" s="13">
        <f t="shared" si="1"/>
        <v>232.03</v>
      </c>
      <c r="F23" s="13">
        <f t="shared" si="2"/>
        <v>0</v>
      </c>
      <c r="G23" s="13">
        <f t="shared" si="3"/>
        <v>99158.79000000001</v>
      </c>
      <c r="H23" s="13">
        <f t="shared" si="4"/>
        <v>99158.79000000001</v>
      </c>
      <c r="J23" s="4"/>
    </row>
    <row r="24" spans="1:10" ht="12.75">
      <c r="A24" s="12">
        <f ca="1" t="shared" si="6"/>
        <v>5</v>
      </c>
      <c r="B24" s="14">
        <f t="shared" si="5"/>
        <v>41344</v>
      </c>
      <c r="C24" s="13">
        <f t="shared" si="0"/>
        <v>513.98</v>
      </c>
      <c r="D24" s="13">
        <f t="shared" si="1"/>
        <v>231.37</v>
      </c>
      <c r="F24" s="13">
        <f t="shared" si="2"/>
        <v>0</v>
      </c>
      <c r="G24" s="13">
        <f t="shared" si="3"/>
        <v>98876.18000000001</v>
      </c>
      <c r="H24" s="13">
        <f t="shared" si="4"/>
        <v>98876.18000000001</v>
      </c>
      <c r="J24" s="4"/>
    </row>
    <row r="25" spans="1:10" ht="12.75">
      <c r="A25" s="12">
        <f ca="1" t="shared" si="6"/>
        <v>6</v>
      </c>
      <c r="B25" s="14">
        <f t="shared" si="5"/>
        <v>41358</v>
      </c>
      <c r="C25" s="13">
        <f t="shared" si="0"/>
        <v>513.98</v>
      </c>
      <c r="D25" s="13">
        <f t="shared" si="1"/>
        <v>230.71</v>
      </c>
      <c r="F25" s="13">
        <f t="shared" si="2"/>
        <v>0</v>
      </c>
      <c r="G25" s="13">
        <f t="shared" si="3"/>
        <v>98592.91000000002</v>
      </c>
      <c r="H25" s="13">
        <f t="shared" si="4"/>
        <v>98592.91000000002</v>
      </c>
      <c r="I25" s="3"/>
      <c r="J25" s="4"/>
    </row>
    <row r="26" spans="1:10" ht="12.75">
      <c r="A26" s="12">
        <f ca="1" t="shared" si="6"/>
        <v>7</v>
      </c>
      <c r="B26" s="14">
        <f t="shared" si="5"/>
        <v>41372</v>
      </c>
      <c r="C26" s="13">
        <f t="shared" si="0"/>
        <v>513.98</v>
      </c>
      <c r="D26" s="13">
        <f t="shared" si="1"/>
        <v>230.05</v>
      </c>
      <c r="F26" s="13">
        <f t="shared" si="2"/>
        <v>0</v>
      </c>
      <c r="G26" s="13">
        <f t="shared" si="3"/>
        <v>98308.98000000003</v>
      </c>
      <c r="H26" s="13">
        <f t="shared" si="4"/>
        <v>98308.98000000003</v>
      </c>
      <c r="I26" s="3"/>
      <c r="J26" s="4"/>
    </row>
    <row r="27" spans="1:10" ht="12.75">
      <c r="A27" s="12">
        <f ca="1" t="shared" si="6"/>
        <v>8</v>
      </c>
      <c r="B27" s="14">
        <f t="shared" si="5"/>
        <v>41386</v>
      </c>
      <c r="C27" s="13">
        <f t="shared" si="0"/>
        <v>513.98</v>
      </c>
      <c r="D27" s="13">
        <f t="shared" si="1"/>
        <v>229.39</v>
      </c>
      <c r="F27" s="13">
        <f t="shared" si="2"/>
        <v>0</v>
      </c>
      <c r="G27" s="13">
        <f t="shared" si="3"/>
        <v>98024.39000000003</v>
      </c>
      <c r="H27" s="13">
        <f t="shared" si="4"/>
        <v>98024.39000000003</v>
      </c>
      <c r="I27" s="3"/>
      <c r="J27" s="4"/>
    </row>
    <row r="28" spans="1:10" ht="12.75">
      <c r="A28" s="12">
        <f ca="1" t="shared" si="6"/>
        <v>9</v>
      </c>
      <c r="B28" s="14">
        <f t="shared" si="5"/>
        <v>41400</v>
      </c>
      <c r="C28" s="13">
        <f t="shared" si="0"/>
        <v>513.98</v>
      </c>
      <c r="D28" s="13">
        <f t="shared" si="1"/>
        <v>228.72</v>
      </c>
      <c r="F28" s="13">
        <f t="shared" si="2"/>
        <v>0</v>
      </c>
      <c r="G28" s="13">
        <f t="shared" si="3"/>
        <v>97739.13000000003</v>
      </c>
      <c r="H28" s="13">
        <f t="shared" si="4"/>
        <v>97739.13000000003</v>
      </c>
      <c r="J28" s="4"/>
    </row>
    <row r="29" spans="1:10" ht="12.75">
      <c r="A29" s="12">
        <f ca="1" t="shared" si="6"/>
        <v>10</v>
      </c>
      <c r="B29" s="14">
        <f t="shared" si="5"/>
        <v>41414</v>
      </c>
      <c r="C29" s="13">
        <f t="shared" si="0"/>
        <v>513.98</v>
      </c>
      <c r="D29" s="13">
        <f t="shared" si="1"/>
        <v>228.06</v>
      </c>
      <c r="F29" s="13">
        <f t="shared" si="2"/>
        <v>0</v>
      </c>
      <c r="G29" s="13">
        <f t="shared" si="3"/>
        <v>97453.21000000004</v>
      </c>
      <c r="H29" s="13">
        <f t="shared" si="4"/>
        <v>97453.21000000004</v>
      </c>
      <c r="J29" s="4"/>
    </row>
    <row r="30" spans="1:10" ht="12.75">
      <c r="A30" s="12">
        <f ca="1" t="shared" si="6"/>
        <v>11</v>
      </c>
      <c r="B30" s="14">
        <f t="shared" si="5"/>
        <v>41428</v>
      </c>
      <c r="C30" s="13">
        <f t="shared" si="0"/>
        <v>513.98</v>
      </c>
      <c r="D30" s="13">
        <f t="shared" si="1"/>
        <v>227.39</v>
      </c>
      <c r="F30" s="13">
        <f t="shared" si="2"/>
        <v>0</v>
      </c>
      <c r="G30" s="13">
        <f t="shared" si="3"/>
        <v>97166.62000000004</v>
      </c>
      <c r="H30" s="13">
        <f t="shared" si="4"/>
        <v>97166.62000000004</v>
      </c>
      <c r="J30" s="4"/>
    </row>
    <row r="31" spans="1:10" ht="12.75">
      <c r="A31" s="12">
        <f ca="1" t="shared" si="6"/>
        <v>12</v>
      </c>
      <c r="B31" s="14">
        <f t="shared" si="5"/>
        <v>41442</v>
      </c>
      <c r="C31" s="13">
        <f t="shared" si="0"/>
        <v>513.98</v>
      </c>
      <c r="D31" s="13">
        <f t="shared" si="1"/>
        <v>226.72</v>
      </c>
      <c r="F31" s="13">
        <f t="shared" si="2"/>
        <v>0</v>
      </c>
      <c r="G31" s="13">
        <f t="shared" si="3"/>
        <v>96879.36000000004</v>
      </c>
      <c r="H31" s="13">
        <f t="shared" si="4"/>
        <v>96879.36000000004</v>
      </c>
      <c r="J31" s="4"/>
    </row>
    <row r="32" spans="1:10" ht="12.75">
      <c r="A32" s="12">
        <f ca="1" t="shared" si="6"/>
        <v>13</v>
      </c>
      <c r="B32" s="14">
        <f t="shared" si="5"/>
        <v>41456</v>
      </c>
      <c r="C32" s="13">
        <f t="shared" si="0"/>
        <v>513.98</v>
      </c>
      <c r="D32" s="13">
        <f t="shared" si="1"/>
        <v>226.05</v>
      </c>
      <c r="F32" s="13">
        <f t="shared" si="2"/>
        <v>0</v>
      </c>
      <c r="G32" s="13">
        <f t="shared" si="3"/>
        <v>96591.43000000005</v>
      </c>
      <c r="H32" s="13">
        <f t="shared" si="4"/>
        <v>96591.43000000005</v>
      </c>
      <c r="J32" s="4"/>
    </row>
    <row r="33" spans="1:10" ht="12.75">
      <c r="A33" s="12">
        <f ca="1" t="shared" si="6"/>
        <v>14</v>
      </c>
      <c r="B33" s="14">
        <f t="shared" si="5"/>
        <v>41470</v>
      </c>
      <c r="C33" s="13">
        <f t="shared" si="0"/>
        <v>513.98</v>
      </c>
      <c r="D33" s="13">
        <f t="shared" si="1"/>
        <v>225.38</v>
      </c>
      <c r="F33" s="13">
        <f t="shared" si="2"/>
        <v>0</v>
      </c>
      <c r="G33" s="13">
        <f t="shared" si="3"/>
        <v>96302.83000000006</v>
      </c>
      <c r="H33" s="13">
        <f t="shared" si="4"/>
        <v>96302.83000000006</v>
      </c>
      <c r="J33" s="4"/>
    </row>
    <row r="34" spans="1:10" ht="12.75">
      <c r="A34" s="12">
        <f ca="1" t="shared" si="6"/>
        <v>15</v>
      </c>
      <c r="B34" s="14">
        <f t="shared" si="5"/>
        <v>41484</v>
      </c>
      <c r="C34" s="13">
        <f t="shared" si="0"/>
        <v>513.98</v>
      </c>
      <c r="D34" s="13">
        <f t="shared" si="1"/>
        <v>224.71</v>
      </c>
      <c r="F34" s="13">
        <f t="shared" si="2"/>
        <v>0</v>
      </c>
      <c r="G34" s="13">
        <f t="shared" si="3"/>
        <v>96013.56000000007</v>
      </c>
      <c r="H34" s="13">
        <f t="shared" si="4"/>
        <v>96013.56000000007</v>
      </c>
      <c r="J34" s="4"/>
    </row>
    <row r="35" spans="1:10" ht="12.75">
      <c r="A35" s="12">
        <f ca="1" t="shared" si="6"/>
        <v>16</v>
      </c>
      <c r="B35" s="14">
        <f t="shared" si="5"/>
        <v>41498</v>
      </c>
      <c r="C35" s="13">
        <f t="shared" si="0"/>
        <v>513.98</v>
      </c>
      <c r="D35" s="13">
        <f t="shared" si="1"/>
        <v>224.03</v>
      </c>
      <c r="F35" s="13">
        <f t="shared" si="2"/>
        <v>0</v>
      </c>
      <c r="G35" s="13">
        <f t="shared" si="3"/>
        <v>95723.61000000007</v>
      </c>
      <c r="H35" s="13">
        <f t="shared" si="4"/>
        <v>95723.61000000007</v>
      </c>
      <c r="J35" s="4"/>
    </row>
    <row r="36" spans="1:10" ht="12.75">
      <c r="A36" s="12">
        <f ca="1" t="shared" si="6"/>
        <v>17</v>
      </c>
      <c r="B36" s="14">
        <f t="shared" si="5"/>
        <v>41512</v>
      </c>
      <c r="C36" s="13">
        <f t="shared" si="0"/>
        <v>513.98</v>
      </c>
      <c r="D36" s="13">
        <f t="shared" si="1"/>
        <v>223.36</v>
      </c>
      <c r="F36" s="13">
        <f t="shared" si="2"/>
        <v>0</v>
      </c>
      <c r="G36" s="13">
        <f t="shared" si="3"/>
        <v>95432.99000000008</v>
      </c>
      <c r="H36" s="13">
        <f t="shared" si="4"/>
        <v>95432.99000000008</v>
      </c>
      <c r="J36" s="4"/>
    </row>
    <row r="37" spans="1:10" ht="12.75">
      <c r="A37" s="12">
        <f ca="1" t="shared" si="6"/>
        <v>18</v>
      </c>
      <c r="B37" s="14">
        <f t="shared" si="5"/>
        <v>41526</v>
      </c>
      <c r="C37" s="13">
        <f t="shared" si="0"/>
        <v>513.98</v>
      </c>
      <c r="D37" s="13">
        <f t="shared" si="1"/>
        <v>222.68</v>
      </c>
      <c r="F37" s="13">
        <f t="shared" si="2"/>
        <v>0</v>
      </c>
      <c r="G37" s="13">
        <f t="shared" si="3"/>
        <v>95141.69000000008</v>
      </c>
      <c r="H37" s="13">
        <f t="shared" si="4"/>
        <v>95141.69000000008</v>
      </c>
      <c r="J37" s="4"/>
    </row>
    <row r="38" spans="1:10" ht="12.75">
      <c r="A38" s="12">
        <f ca="1" t="shared" si="6"/>
        <v>19</v>
      </c>
      <c r="B38" s="14">
        <f t="shared" si="5"/>
        <v>41540</v>
      </c>
      <c r="C38" s="13">
        <f t="shared" si="0"/>
        <v>513.98</v>
      </c>
      <c r="D38" s="13">
        <f t="shared" si="1"/>
        <v>222</v>
      </c>
      <c r="F38" s="13">
        <f t="shared" si="2"/>
        <v>0</v>
      </c>
      <c r="G38" s="13">
        <f t="shared" si="3"/>
        <v>94849.71000000008</v>
      </c>
      <c r="H38" s="13">
        <f t="shared" si="4"/>
        <v>94849.71000000008</v>
      </c>
      <c r="J38" s="4"/>
    </row>
    <row r="39" spans="1:10" ht="12.75">
      <c r="A39" s="12">
        <f ca="1" t="shared" si="6"/>
        <v>20</v>
      </c>
      <c r="B39" s="14">
        <f t="shared" si="5"/>
        <v>41554</v>
      </c>
      <c r="C39" s="13">
        <f t="shared" si="0"/>
        <v>513.98</v>
      </c>
      <c r="D39" s="13">
        <f t="shared" si="1"/>
        <v>221.32</v>
      </c>
      <c r="F39" s="13">
        <f t="shared" si="2"/>
        <v>0</v>
      </c>
      <c r="G39" s="13">
        <f t="shared" si="3"/>
        <v>94557.05000000009</v>
      </c>
      <c r="H39" s="13">
        <f t="shared" si="4"/>
        <v>94557.05000000009</v>
      </c>
      <c r="J39" s="4"/>
    </row>
    <row r="40" spans="1:10" ht="12.75">
      <c r="A40" s="12">
        <f ca="1" t="shared" si="6"/>
        <v>21</v>
      </c>
      <c r="B40" s="14">
        <f t="shared" si="5"/>
        <v>41568</v>
      </c>
      <c r="C40" s="13">
        <f t="shared" si="0"/>
        <v>513.98</v>
      </c>
      <c r="D40" s="13">
        <f t="shared" si="1"/>
        <v>220.63</v>
      </c>
      <c r="F40" s="13">
        <f t="shared" si="2"/>
        <v>0</v>
      </c>
      <c r="G40" s="13">
        <f t="shared" si="3"/>
        <v>94263.7000000001</v>
      </c>
      <c r="H40" s="13">
        <f t="shared" si="4"/>
        <v>94263.7000000001</v>
      </c>
      <c r="J40" s="4"/>
    </row>
    <row r="41" spans="1:10" ht="12.75">
      <c r="A41" s="12">
        <f ca="1" t="shared" si="6"/>
        <v>22</v>
      </c>
      <c r="B41" s="14">
        <f t="shared" si="5"/>
        <v>41582</v>
      </c>
      <c r="C41" s="13">
        <f t="shared" si="0"/>
        <v>513.98</v>
      </c>
      <c r="D41" s="13">
        <f t="shared" si="1"/>
        <v>219.95</v>
      </c>
      <c r="F41" s="13">
        <f t="shared" si="2"/>
        <v>0</v>
      </c>
      <c r="G41" s="13">
        <f t="shared" si="3"/>
        <v>93969.6700000001</v>
      </c>
      <c r="H41" s="13">
        <f t="shared" si="4"/>
        <v>93969.6700000001</v>
      </c>
      <c r="J41" s="4"/>
    </row>
    <row r="42" spans="1:10" ht="12.75">
      <c r="A42" s="12">
        <f ca="1" t="shared" si="6"/>
        <v>23</v>
      </c>
      <c r="B42" s="14">
        <f t="shared" si="5"/>
        <v>41596</v>
      </c>
      <c r="C42" s="13">
        <f t="shared" si="0"/>
        <v>513.98</v>
      </c>
      <c r="D42" s="13">
        <f t="shared" si="1"/>
        <v>219.26</v>
      </c>
      <c r="F42" s="13">
        <f t="shared" si="2"/>
        <v>0</v>
      </c>
      <c r="G42" s="13">
        <f t="shared" si="3"/>
        <v>93674.9500000001</v>
      </c>
      <c r="H42" s="13">
        <f t="shared" si="4"/>
        <v>93674.9500000001</v>
      </c>
      <c r="J42" s="4"/>
    </row>
    <row r="43" spans="1:10" ht="12.75">
      <c r="A43" s="12">
        <f ca="1" t="shared" si="6"/>
        <v>24</v>
      </c>
      <c r="B43" s="14">
        <f t="shared" si="5"/>
        <v>41610</v>
      </c>
      <c r="C43" s="13">
        <f t="shared" si="0"/>
        <v>513.98</v>
      </c>
      <c r="D43" s="13">
        <f t="shared" si="1"/>
        <v>218.57</v>
      </c>
      <c r="F43" s="13">
        <f t="shared" si="2"/>
        <v>0</v>
      </c>
      <c r="G43" s="13">
        <f t="shared" si="3"/>
        <v>93379.54000000011</v>
      </c>
      <c r="H43" s="13">
        <f t="shared" si="4"/>
        <v>93379.54000000011</v>
      </c>
      <c r="J43" s="4"/>
    </row>
    <row r="44" spans="1:10" ht="12.75">
      <c r="A44" s="12">
        <f ca="1" t="shared" si="6"/>
        <v>25</v>
      </c>
      <c r="B44" s="14">
        <f t="shared" si="5"/>
        <v>41624</v>
      </c>
      <c r="C44" s="13">
        <f t="shared" si="0"/>
        <v>513.98</v>
      </c>
      <c r="D44" s="13">
        <f t="shared" si="1"/>
        <v>217.89</v>
      </c>
      <c r="F44" s="13">
        <f t="shared" si="2"/>
        <v>0</v>
      </c>
      <c r="G44" s="13">
        <f t="shared" si="3"/>
        <v>93083.45000000011</v>
      </c>
      <c r="H44" s="13">
        <f t="shared" si="4"/>
        <v>93083.45000000011</v>
      </c>
      <c r="J44" s="4"/>
    </row>
    <row r="45" spans="1:10" ht="12.75">
      <c r="A45" s="12">
        <f ca="1" t="shared" si="6"/>
        <v>26</v>
      </c>
      <c r="B45" s="14">
        <f t="shared" si="5"/>
        <v>41638</v>
      </c>
      <c r="C45" s="13">
        <f t="shared" si="0"/>
        <v>513.98</v>
      </c>
      <c r="D45" s="13">
        <f t="shared" si="1"/>
        <v>217.19</v>
      </c>
      <c r="F45" s="13">
        <f t="shared" si="2"/>
        <v>0</v>
      </c>
      <c r="G45" s="13">
        <f t="shared" si="3"/>
        <v>92786.66000000012</v>
      </c>
      <c r="H45" s="13">
        <f t="shared" si="4"/>
        <v>92786.66000000012</v>
      </c>
      <c r="J45" s="4"/>
    </row>
    <row r="46" spans="1:10" ht="12.75">
      <c r="A46" s="12">
        <f ca="1" t="shared" si="6"/>
        <v>27</v>
      </c>
      <c r="B46" s="14">
        <f t="shared" si="5"/>
        <v>41652</v>
      </c>
      <c r="C46" s="13">
        <f t="shared" si="0"/>
        <v>513.98</v>
      </c>
      <c r="D46" s="13">
        <f t="shared" si="1"/>
        <v>216.5</v>
      </c>
      <c r="F46" s="13">
        <f t="shared" si="2"/>
        <v>0</v>
      </c>
      <c r="G46" s="13">
        <f t="shared" si="3"/>
        <v>92489.18000000012</v>
      </c>
      <c r="H46" s="13">
        <f t="shared" si="4"/>
        <v>92489.18000000012</v>
      </c>
      <c r="J46" s="4"/>
    </row>
    <row r="47" spans="1:10" ht="12.75">
      <c r="A47" s="12">
        <f ca="1" t="shared" si="6"/>
        <v>28</v>
      </c>
      <c r="B47" s="14">
        <f t="shared" si="5"/>
        <v>41666</v>
      </c>
      <c r="C47" s="13">
        <f t="shared" si="0"/>
        <v>513.98</v>
      </c>
      <c r="D47" s="13">
        <f t="shared" si="1"/>
        <v>215.81</v>
      </c>
      <c r="F47" s="13">
        <f t="shared" si="2"/>
        <v>0</v>
      </c>
      <c r="G47" s="13">
        <f t="shared" si="3"/>
        <v>92191.01000000013</v>
      </c>
      <c r="H47" s="13">
        <f t="shared" si="4"/>
        <v>92191.01000000013</v>
      </c>
      <c r="J47" s="4"/>
    </row>
    <row r="48" spans="1:10" ht="12.75">
      <c r="A48" s="12">
        <f ca="1" t="shared" si="6"/>
        <v>29</v>
      </c>
      <c r="B48" s="14">
        <f t="shared" si="5"/>
        <v>41680</v>
      </c>
      <c r="C48" s="13">
        <f t="shared" si="0"/>
        <v>513.98</v>
      </c>
      <c r="D48" s="13">
        <f t="shared" si="1"/>
        <v>215.11</v>
      </c>
      <c r="F48" s="13">
        <f t="shared" si="2"/>
        <v>0</v>
      </c>
      <c r="G48" s="13">
        <f t="shared" si="3"/>
        <v>91892.14000000013</v>
      </c>
      <c r="H48" s="13">
        <f t="shared" si="4"/>
        <v>91892.14000000013</v>
      </c>
      <c r="J48" s="4"/>
    </row>
    <row r="49" spans="1:10" ht="12.75">
      <c r="A49" s="12">
        <f ca="1" t="shared" si="6"/>
        <v>30</v>
      </c>
      <c r="B49" s="14">
        <f t="shared" si="5"/>
        <v>41694</v>
      </c>
      <c r="C49" s="13">
        <f t="shared" si="0"/>
        <v>513.98</v>
      </c>
      <c r="D49" s="13">
        <f t="shared" si="1"/>
        <v>214.41</v>
      </c>
      <c r="F49" s="13">
        <f t="shared" si="2"/>
        <v>0</v>
      </c>
      <c r="G49" s="13">
        <f t="shared" si="3"/>
        <v>91592.57000000014</v>
      </c>
      <c r="H49" s="13">
        <f t="shared" si="4"/>
        <v>91592.57000000014</v>
      </c>
      <c r="J49" s="4"/>
    </row>
    <row r="50" spans="1:10" ht="12.75">
      <c r="A50" s="12">
        <f ca="1" t="shared" si="6"/>
        <v>31</v>
      </c>
      <c r="B50" s="14">
        <f t="shared" si="5"/>
        <v>41708</v>
      </c>
      <c r="C50" s="13">
        <f t="shared" si="0"/>
        <v>513.98</v>
      </c>
      <c r="D50" s="13">
        <f t="shared" si="1"/>
        <v>213.72</v>
      </c>
      <c r="F50" s="13">
        <f t="shared" si="2"/>
        <v>0</v>
      </c>
      <c r="G50" s="13">
        <f t="shared" si="3"/>
        <v>91292.31000000014</v>
      </c>
      <c r="H50" s="13">
        <f t="shared" si="4"/>
        <v>91292.31000000014</v>
      </c>
      <c r="J50" s="4"/>
    </row>
    <row r="51" spans="1:10" ht="12.75">
      <c r="A51" s="12">
        <f ca="1" t="shared" si="6"/>
        <v>32</v>
      </c>
      <c r="B51" s="14">
        <f t="shared" si="5"/>
        <v>41722</v>
      </c>
      <c r="C51" s="13">
        <f t="shared" si="0"/>
        <v>513.98</v>
      </c>
      <c r="D51" s="13">
        <f t="shared" si="1"/>
        <v>213.02</v>
      </c>
      <c r="F51" s="13">
        <f t="shared" si="2"/>
        <v>0</v>
      </c>
      <c r="G51" s="13">
        <f t="shared" si="3"/>
        <v>90991.35000000015</v>
      </c>
      <c r="H51" s="13">
        <f t="shared" si="4"/>
        <v>90991.35000000015</v>
      </c>
      <c r="J51" s="4"/>
    </row>
    <row r="52" spans="1:10" ht="12.75">
      <c r="A52" s="12">
        <f ca="1" t="shared" si="6"/>
        <v>33</v>
      </c>
      <c r="B52" s="14">
        <f t="shared" si="5"/>
        <v>41736</v>
      </c>
      <c r="C52" s="13">
        <f t="shared" si="0"/>
        <v>513.98</v>
      </c>
      <c r="D52" s="13">
        <f t="shared" si="1"/>
        <v>212.31</v>
      </c>
      <c r="F52" s="13">
        <f t="shared" si="2"/>
        <v>0</v>
      </c>
      <c r="G52" s="13">
        <f t="shared" si="3"/>
        <v>90689.68000000015</v>
      </c>
      <c r="H52" s="13">
        <f t="shared" si="4"/>
        <v>90689.68000000015</v>
      </c>
      <c r="J52" s="4"/>
    </row>
    <row r="53" spans="1:10" ht="12.75">
      <c r="A53" s="12">
        <f ca="1" t="shared" si="6"/>
        <v>34</v>
      </c>
      <c r="B53" s="14">
        <f t="shared" si="5"/>
        <v>41750</v>
      </c>
      <c r="C53" s="13">
        <f t="shared" si="0"/>
        <v>513.98</v>
      </c>
      <c r="D53" s="13">
        <f t="shared" si="1"/>
        <v>211.61</v>
      </c>
      <c r="F53" s="13">
        <f t="shared" si="2"/>
        <v>0</v>
      </c>
      <c r="G53" s="13">
        <f t="shared" si="3"/>
        <v>90387.31000000016</v>
      </c>
      <c r="H53" s="13">
        <f t="shared" si="4"/>
        <v>90387.31000000016</v>
      </c>
      <c r="J53" s="4"/>
    </row>
    <row r="54" spans="1:10" ht="12.75">
      <c r="A54" s="12">
        <f ca="1" t="shared" si="6"/>
        <v>35</v>
      </c>
      <c r="B54" s="14">
        <f t="shared" si="5"/>
        <v>41764</v>
      </c>
      <c r="C54" s="13">
        <f t="shared" si="0"/>
        <v>513.98</v>
      </c>
      <c r="D54" s="13">
        <f t="shared" si="1"/>
        <v>210.9</v>
      </c>
      <c r="F54" s="13">
        <f t="shared" si="2"/>
        <v>0</v>
      </c>
      <c r="G54" s="13">
        <f t="shared" si="3"/>
        <v>90084.23000000016</v>
      </c>
      <c r="H54" s="13">
        <f t="shared" si="4"/>
        <v>90084.23000000016</v>
      </c>
      <c r="J54" s="4"/>
    </row>
    <row r="55" spans="1:10" ht="12.75">
      <c r="A55" s="12">
        <f ca="1" t="shared" si="6"/>
        <v>36</v>
      </c>
      <c r="B55" s="14">
        <f t="shared" si="5"/>
        <v>41778</v>
      </c>
      <c r="C55" s="13">
        <f t="shared" si="0"/>
        <v>513.98</v>
      </c>
      <c r="D55" s="13">
        <f t="shared" si="1"/>
        <v>210.2</v>
      </c>
      <c r="F55" s="13">
        <f t="shared" si="2"/>
        <v>0</v>
      </c>
      <c r="G55" s="13">
        <f t="shared" si="3"/>
        <v>89780.45000000016</v>
      </c>
      <c r="H55" s="13">
        <f t="shared" si="4"/>
        <v>89780.45000000016</v>
      </c>
      <c r="J55" s="4"/>
    </row>
    <row r="56" spans="1:10" ht="12.75">
      <c r="A56" s="12">
        <f ca="1" t="shared" si="6"/>
        <v>37</v>
      </c>
      <c r="B56" s="14">
        <f t="shared" si="5"/>
        <v>41792</v>
      </c>
      <c r="C56" s="13">
        <f t="shared" si="0"/>
        <v>513.98</v>
      </c>
      <c r="D56" s="13">
        <f t="shared" si="1"/>
        <v>209.49</v>
      </c>
      <c r="F56" s="13">
        <f t="shared" si="2"/>
        <v>0</v>
      </c>
      <c r="G56" s="13">
        <f t="shared" si="3"/>
        <v>89475.96000000017</v>
      </c>
      <c r="H56" s="13">
        <f t="shared" si="4"/>
        <v>89475.96000000017</v>
      </c>
      <c r="J56" s="4"/>
    </row>
    <row r="57" spans="1:10" ht="12.75">
      <c r="A57" s="12">
        <f ca="1" t="shared" si="6"/>
        <v>38</v>
      </c>
      <c r="B57" s="14">
        <f t="shared" si="5"/>
        <v>41806</v>
      </c>
      <c r="C57" s="13">
        <f t="shared" si="0"/>
        <v>513.98</v>
      </c>
      <c r="D57" s="13">
        <f t="shared" si="1"/>
        <v>208.78</v>
      </c>
      <c r="F57" s="13">
        <f t="shared" si="2"/>
        <v>0</v>
      </c>
      <c r="G57" s="13">
        <f t="shared" si="3"/>
        <v>89170.76000000017</v>
      </c>
      <c r="H57" s="13">
        <f t="shared" si="4"/>
        <v>89170.76000000017</v>
      </c>
      <c r="J57" s="4"/>
    </row>
    <row r="58" spans="1:10" ht="12.75">
      <c r="A58" s="12">
        <f ca="1" t="shared" si="6"/>
        <v>39</v>
      </c>
      <c r="B58" s="14">
        <f t="shared" si="5"/>
        <v>41820</v>
      </c>
      <c r="C58" s="13">
        <f t="shared" si="0"/>
        <v>513.98</v>
      </c>
      <c r="D58" s="13">
        <f t="shared" si="1"/>
        <v>208.07</v>
      </c>
      <c r="F58" s="13">
        <f t="shared" si="2"/>
        <v>0</v>
      </c>
      <c r="G58" s="13">
        <f t="shared" si="3"/>
        <v>88864.85000000018</v>
      </c>
      <c r="H58" s="13">
        <f t="shared" si="4"/>
        <v>88864.85000000018</v>
      </c>
      <c r="J58" s="4"/>
    </row>
    <row r="59" spans="1:10" ht="12.75">
      <c r="A59" s="12">
        <f ca="1" t="shared" si="6"/>
        <v>40</v>
      </c>
      <c r="B59" s="14">
        <f t="shared" si="5"/>
        <v>41834</v>
      </c>
      <c r="C59" s="13">
        <f t="shared" si="0"/>
        <v>513.98</v>
      </c>
      <c r="D59" s="13">
        <f t="shared" si="1"/>
        <v>207.35</v>
      </c>
      <c r="F59" s="13">
        <f t="shared" si="2"/>
        <v>0</v>
      </c>
      <c r="G59" s="13">
        <f t="shared" si="3"/>
        <v>88558.22000000019</v>
      </c>
      <c r="H59" s="13">
        <f t="shared" si="4"/>
        <v>88558.22000000019</v>
      </c>
      <c r="J59" s="4"/>
    </row>
    <row r="60" spans="1:10" ht="12.75">
      <c r="A60" s="12">
        <f ca="1" t="shared" si="6"/>
        <v>41</v>
      </c>
      <c r="B60" s="14">
        <f t="shared" si="5"/>
        <v>41848</v>
      </c>
      <c r="C60" s="13">
        <f t="shared" si="0"/>
        <v>513.98</v>
      </c>
      <c r="D60" s="13">
        <f t="shared" si="1"/>
        <v>206.64</v>
      </c>
      <c r="F60" s="13">
        <f t="shared" si="2"/>
        <v>0</v>
      </c>
      <c r="G60" s="13">
        <f t="shared" si="3"/>
        <v>88250.8800000002</v>
      </c>
      <c r="H60" s="13">
        <f t="shared" si="4"/>
        <v>88250.8800000002</v>
      </c>
      <c r="J60" s="4"/>
    </row>
    <row r="61" spans="1:10" ht="12.75">
      <c r="A61" s="12">
        <f ca="1" t="shared" si="6"/>
        <v>42</v>
      </c>
      <c r="B61" s="14">
        <f t="shared" si="5"/>
        <v>41862</v>
      </c>
      <c r="C61" s="13">
        <f t="shared" si="0"/>
        <v>513.98</v>
      </c>
      <c r="D61" s="13">
        <f t="shared" si="1"/>
        <v>205.92</v>
      </c>
      <c r="F61" s="13">
        <f t="shared" si="2"/>
        <v>0</v>
      </c>
      <c r="G61" s="13">
        <f t="shared" si="3"/>
        <v>87942.8200000002</v>
      </c>
      <c r="H61" s="13">
        <f t="shared" si="4"/>
        <v>87942.8200000002</v>
      </c>
      <c r="J61" s="4"/>
    </row>
    <row r="62" spans="1:10" ht="12.75">
      <c r="A62" s="12">
        <f ca="1" t="shared" si="6"/>
        <v>43</v>
      </c>
      <c r="B62" s="14">
        <f t="shared" si="5"/>
        <v>41876</v>
      </c>
      <c r="C62" s="13">
        <f t="shared" si="0"/>
        <v>513.98</v>
      </c>
      <c r="D62" s="13">
        <f t="shared" si="1"/>
        <v>205.2</v>
      </c>
      <c r="F62" s="13">
        <f t="shared" si="2"/>
        <v>0</v>
      </c>
      <c r="G62" s="13">
        <f t="shared" si="3"/>
        <v>87634.0400000002</v>
      </c>
      <c r="H62" s="13">
        <f t="shared" si="4"/>
        <v>87634.0400000002</v>
      </c>
      <c r="J62" s="4"/>
    </row>
    <row r="63" spans="1:10" ht="12.75">
      <c r="A63" s="12">
        <f ca="1" t="shared" si="6"/>
        <v>44</v>
      </c>
      <c r="B63" s="14">
        <f t="shared" si="5"/>
        <v>41890</v>
      </c>
      <c r="C63" s="13">
        <f t="shared" si="0"/>
        <v>513.98</v>
      </c>
      <c r="D63" s="13">
        <f t="shared" si="1"/>
        <v>204.48</v>
      </c>
      <c r="F63" s="13">
        <f t="shared" si="2"/>
        <v>0</v>
      </c>
      <c r="G63" s="13">
        <f t="shared" si="3"/>
        <v>87324.5400000002</v>
      </c>
      <c r="H63" s="13">
        <f t="shared" si="4"/>
        <v>87324.5400000002</v>
      </c>
      <c r="J63" s="4"/>
    </row>
    <row r="64" spans="1:10" ht="12.75">
      <c r="A64" s="12">
        <f ca="1" t="shared" si="6"/>
        <v>45</v>
      </c>
      <c r="B64" s="14">
        <f t="shared" si="5"/>
        <v>41904</v>
      </c>
      <c r="C64" s="13">
        <f t="shared" si="0"/>
        <v>513.98</v>
      </c>
      <c r="D64" s="13">
        <f t="shared" si="1"/>
        <v>203.76</v>
      </c>
      <c r="F64" s="13">
        <f t="shared" si="2"/>
        <v>0</v>
      </c>
      <c r="G64" s="13">
        <f t="shared" si="3"/>
        <v>87014.3200000002</v>
      </c>
      <c r="H64" s="13">
        <f t="shared" si="4"/>
        <v>87014.3200000002</v>
      </c>
      <c r="J64" s="4"/>
    </row>
    <row r="65" spans="1:10" ht="12.75">
      <c r="A65" s="12">
        <f ca="1" t="shared" si="6"/>
        <v>46</v>
      </c>
      <c r="B65" s="14">
        <f t="shared" si="5"/>
        <v>41918</v>
      </c>
      <c r="C65" s="13">
        <f t="shared" si="0"/>
        <v>513.98</v>
      </c>
      <c r="D65" s="13">
        <f t="shared" si="1"/>
        <v>203.03</v>
      </c>
      <c r="F65" s="13">
        <f t="shared" si="2"/>
        <v>0</v>
      </c>
      <c r="G65" s="13">
        <f t="shared" si="3"/>
        <v>86703.3700000002</v>
      </c>
      <c r="H65" s="13">
        <f t="shared" si="4"/>
        <v>86703.3700000002</v>
      </c>
      <c r="J65" s="4"/>
    </row>
    <row r="66" spans="1:10" ht="12.75">
      <c r="A66" s="12">
        <f ca="1" t="shared" si="6"/>
        <v>47</v>
      </c>
      <c r="B66" s="14">
        <f t="shared" si="5"/>
        <v>41932</v>
      </c>
      <c r="C66" s="13">
        <f t="shared" si="0"/>
        <v>513.98</v>
      </c>
      <c r="D66" s="13">
        <f t="shared" si="1"/>
        <v>202.31</v>
      </c>
      <c r="F66" s="13">
        <f t="shared" si="2"/>
        <v>0</v>
      </c>
      <c r="G66" s="13">
        <f t="shared" si="3"/>
        <v>86391.7000000002</v>
      </c>
      <c r="H66" s="13">
        <f t="shared" si="4"/>
        <v>86391.7000000002</v>
      </c>
      <c r="J66" s="4"/>
    </row>
    <row r="67" spans="1:10" ht="12.75">
      <c r="A67" s="12">
        <f ca="1" t="shared" si="6"/>
        <v>48</v>
      </c>
      <c r="B67" s="14">
        <f t="shared" si="5"/>
        <v>41946</v>
      </c>
      <c r="C67" s="13">
        <f t="shared" si="0"/>
        <v>513.98</v>
      </c>
      <c r="D67" s="13">
        <f t="shared" si="1"/>
        <v>201.58</v>
      </c>
      <c r="F67" s="13">
        <f t="shared" si="2"/>
        <v>0</v>
      </c>
      <c r="G67" s="13">
        <f t="shared" si="3"/>
        <v>86079.3000000002</v>
      </c>
      <c r="H67" s="13">
        <f t="shared" si="4"/>
        <v>86079.3000000002</v>
      </c>
      <c r="J67" s="4"/>
    </row>
    <row r="68" spans="1:10" ht="12.75">
      <c r="A68" s="12">
        <f ca="1" t="shared" si="6"/>
        <v>49</v>
      </c>
      <c r="B68" s="14">
        <f t="shared" si="5"/>
        <v>41960</v>
      </c>
      <c r="C68" s="13">
        <f t="shared" si="0"/>
        <v>513.98</v>
      </c>
      <c r="D68" s="13">
        <f t="shared" si="1"/>
        <v>200.85</v>
      </c>
      <c r="F68" s="13">
        <f t="shared" si="2"/>
        <v>0</v>
      </c>
      <c r="G68" s="13">
        <f t="shared" si="3"/>
        <v>85766.17000000022</v>
      </c>
      <c r="H68" s="13">
        <f t="shared" si="4"/>
        <v>85766.17000000022</v>
      </c>
      <c r="J68" s="4"/>
    </row>
    <row r="69" spans="1:10" ht="12.75">
      <c r="A69" s="12">
        <f ca="1" t="shared" si="6"/>
        <v>50</v>
      </c>
      <c r="B69" s="14">
        <f t="shared" si="5"/>
        <v>41974</v>
      </c>
      <c r="C69" s="13">
        <f t="shared" si="0"/>
        <v>513.98</v>
      </c>
      <c r="D69" s="13">
        <f t="shared" si="1"/>
        <v>200.12</v>
      </c>
      <c r="F69" s="13">
        <f t="shared" si="2"/>
        <v>0</v>
      </c>
      <c r="G69" s="13">
        <f t="shared" si="3"/>
        <v>85452.31000000022</v>
      </c>
      <c r="H69" s="13">
        <f t="shared" si="4"/>
        <v>85452.31000000022</v>
      </c>
      <c r="J69" s="4"/>
    </row>
    <row r="70" spans="1:10" ht="12.75">
      <c r="A70" s="12">
        <f ca="1" t="shared" si="6"/>
        <v>51</v>
      </c>
      <c r="B70" s="14">
        <f t="shared" si="5"/>
        <v>41988</v>
      </c>
      <c r="C70" s="13">
        <f t="shared" si="0"/>
        <v>513.98</v>
      </c>
      <c r="D70" s="13">
        <f t="shared" si="1"/>
        <v>199.39</v>
      </c>
      <c r="F70" s="13">
        <f t="shared" si="2"/>
        <v>0</v>
      </c>
      <c r="G70" s="13">
        <f t="shared" si="3"/>
        <v>85137.72000000022</v>
      </c>
      <c r="H70" s="13">
        <f t="shared" si="4"/>
        <v>85137.72000000022</v>
      </c>
      <c r="J70" s="4"/>
    </row>
    <row r="71" spans="1:10" ht="12.75">
      <c r="A71" s="12">
        <f ca="1" t="shared" si="6"/>
        <v>52</v>
      </c>
      <c r="B71" s="14">
        <f t="shared" si="5"/>
        <v>42002</v>
      </c>
      <c r="C71" s="13">
        <f t="shared" si="0"/>
        <v>513.98</v>
      </c>
      <c r="D71" s="13">
        <f t="shared" si="1"/>
        <v>198.65</v>
      </c>
      <c r="F71" s="13">
        <f t="shared" si="2"/>
        <v>0</v>
      </c>
      <c r="G71" s="13">
        <f t="shared" si="3"/>
        <v>84822.39000000022</v>
      </c>
      <c r="H71" s="13">
        <f t="shared" si="4"/>
        <v>84822.39000000022</v>
      </c>
      <c r="J71" s="4"/>
    </row>
    <row r="72" spans="1:10" ht="12.75">
      <c r="A72" s="12">
        <f ca="1" t="shared" si="6"/>
        <v>53</v>
      </c>
      <c r="B72" s="14">
        <f t="shared" si="5"/>
        <v>42016</v>
      </c>
      <c r="C72" s="13">
        <f t="shared" si="0"/>
        <v>513.98</v>
      </c>
      <c r="D72" s="13">
        <f t="shared" si="1"/>
        <v>197.92</v>
      </c>
      <c r="F72" s="13">
        <f t="shared" si="2"/>
        <v>0</v>
      </c>
      <c r="G72" s="13">
        <f t="shared" si="3"/>
        <v>84506.33000000022</v>
      </c>
      <c r="H72" s="13">
        <f t="shared" si="4"/>
        <v>84506.33000000022</v>
      </c>
      <c r="J72" s="4"/>
    </row>
    <row r="73" spans="1:10" ht="12.75">
      <c r="A73" s="12">
        <f ca="1" t="shared" si="6"/>
        <v>54</v>
      </c>
      <c r="B73" s="14">
        <f t="shared" si="5"/>
        <v>42030</v>
      </c>
      <c r="C73" s="13">
        <f t="shared" si="0"/>
        <v>513.98</v>
      </c>
      <c r="D73" s="13">
        <f t="shared" si="1"/>
        <v>197.18</v>
      </c>
      <c r="F73" s="13">
        <f t="shared" si="2"/>
        <v>0</v>
      </c>
      <c r="G73" s="13">
        <f t="shared" si="3"/>
        <v>84189.53000000022</v>
      </c>
      <c r="H73" s="13">
        <f t="shared" si="4"/>
        <v>84189.53000000022</v>
      </c>
      <c r="J73" s="4"/>
    </row>
    <row r="74" spans="1:10" ht="12.75">
      <c r="A74" s="12">
        <f ca="1" t="shared" si="6"/>
        <v>55</v>
      </c>
      <c r="B74" s="14">
        <f t="shared" si="5"/>
        <v>42044</v>
      </c>
      <c r="C74" s="13">
        <f t="shared" si="0"/>
        <v>513.98</v>
      </c>
      <c r="D74" s="13">
        <f t="shared" si="1"/>
        <v>196.44</v>
      </c>
      <c r="F74" s="13">
        <f t="shared" si="2"/>
        <v>0</v>
      </c>
      <c r="G74" s="13">
        <f t="shared" si="3"/>
        <v>83871.99000000022</v>
      </c>
      <c r="H74" s="13">
        <f t="shared" si="4"/>
        <v>83871.99000000022</v>
      </c>
      <c r="J74" s="4"/>
    </row>
    <row r="75" spans="1:10" ht="12.75">
      <c r="A75" s="12">
        <f ca="1" t="shared" si="6"/>
        <v>56</v>
      </c>
      <c r="B75" s="14">
        <f t="shared" si="5"/>
        <v>42058</v>
      </c>
      <c r="C75" s="13">
        <f t="shared" si="0"/>
        <v>513.98</v>
      </c>
      <c r="D75" s="13">
        <f t="shared" si="1"/>
        <v>195.7</v>
      </c>
      <c r="F75" s="13">
        <f t="shared" si="2"/>
        <v>0</v>
      </c>
      <c r="G75" s="13">
        <f t="shared" si="3"/>
        <v>83553.71000000022</v>
      </c>
      <c r="H75" s="13">
        <f t="shared" si="4"/>
        <v>83553.71000000022</v>
      </c>
      <c r="J75" s="4"/>
    </row>
    <row r="76" spans="1:10" ht="12.75">
      <c r="A76" s="12">
        <f ca="1" t="shared" si="6"/>
        <v>57</v>
      </c>
      <c r="B76" s="14">
        <f t="shared" si="5"/>
        <v>42072</v>
      </c>
      <c r="C76" s="13">
        <f t="shared" si="0"/>
        <v>513.98</v>
      </c>
      <c r="D76" s="13">
        <f t="shared" si="1"/>
        <v>194.96</v>
      </c>
      <c r="F76" s="13">
        <f t="shared" si="2"/>
        <v>0</v>
      </c>
      <c r="G76" s="13">
        <f t="shared" si="3"/>
        <v>83234.69000000024</v>
      </c>
      <c r="H76" s="13">
        <f t="shared" si="4"/>
        <v>83234.69000000024</v>
      </c>
      <c r="J76" s="4"/>
    </row>
    <row r="77" spans="1:10" ht="12.75">
      <c r="A77" s="12">
        <f ca="1" t="shared" si="6"/>
        <v>58</v>
      </c>
      <c r="B77" s="14">
        <f t="shared" si="5"/>
        <v>42086</v>
      </c>
      <c r="C77" s="13">
        <f t="shared" si="0"/>
        <v>513.98</v>
      </c>
      <c r="D77" s="13">
        <f t="shared" si="1"/>
        <v>194.21</v>
      </c>
      <c r="F77" s="13">
        <f t="shared" si="2"/>
        <v>0</v>
      </c>
      <c r="G77" s="13">
        <f t="shared" si="3"/>
        <v>82914.92000000025</v>
      </c>
      <c r="H77" s="13">
        <f t="shared" si="4"/>
        <v>82914.92000000025</v>
      </c>
      <c r="J77" s="4"/>
    </row>
    <row r="78" spans="1:10" ht="12.75">
      <c r="A78" s="12">
        <f ca="1" t="shared" si="6"/>
        <v>59</v>
      </c>
      <c r="B78" s="14">
        <f t="shared" si="5"/>
        <v>42100</v>
      </c>
      <c r="C78" s="13">
        <f t="shared" si="0"/>
        <v>513.98</v>
      </c>
      <c r="D78" s="13">
        <f t="shared" si="1"/>
        <v>193.47</v>
      </c>
      <c r="F78" s="13">
        <f t="shared" si="2"/>
        <v>0</v>
      </c>
      <c r="G78" s="13">
        <f t="shared" si="3"/>
        <v>82594.41000000025</v>
      </c>
      <c r="H78" s="13">
        <f t="shared" si="4"/>
        <v>82594.41000000025</v>
      </c>
      <c r="J78" s="4"/>
    </row>
    <row r="79" spans="1:10" ht="12.75">
      <c r="A79" s="12">
        <f ca="1" t="shared" si="6"/>
        <v>60</v>
      </c>
      <c r="B79" s="14">
        <f t="shared" si="5"/>
        <v>42114</v>
      </c>
      <c r="C79" s="13">
        <f t="shared" si="0"/>
        <v>513.98</v>
      </c>
      <c r="D79" s="13">
        <f t="shared" si="1"/>
        <v>192.72</v>
      </c>
      <c r="F79" s="13">
        <f t="shared" si="2"/>
        <v>0</v>
      </c>
      <c r="G79" s="13">
        <f t="shared" si="3"/>
        <v>82273.15000000026</v>
      </c>
      <c r="H79" s="13">
        <f t="shared" si="4"/>
        <v>82273.15000000026</v>
      </c>
      <c r="J79" s="4"/>
    </row>
    <row r="80" spans="1:10" ht="12.75">
      <c r="A80" s="12">
        <f ca="1" t="shared" si="6"/>
        <v>61</v>
      </c>
      <c r="B80" s="14">
        <f t="shared" si="5"/>
        <v>42128</v>
      </c>
      <c r="C80" s="13">
        <f t="shared" si="0"/>
        <v>513.98</v>
      </c>
      <c r="D80" s="13">
        <f t="shared" si="1"/>
        <v>191.97</v>
      </c>
      <c r="F80" s="13">
        <f t="shared" si="2"/>
        <v>0</v>
      </c>
      <c r="G80" s="13">
        <f t="shared" si="3"/>
        <v>81951.14000000026</v>
      </c>
      <c r="H80" s="13">
        <f t="shared" si="4"/>
        <v>81951.14000000026</v>
      </c>
      <c r="J80" s="4"/>
    </row>
    <row r="81" spans="1:10" ht="12.75">
      <c r="A81" s="12">
        <f ca="1" t="shared" si="6"/>
        <v>62</v>
      </c>
      <c r="B81" s="14">
        <f t="shared" si="5"/>
        <v>42142</v>
      </c>
      <c r="C81" s="13">
        <f t="shared" si="0"/>
        <v>513.98</v>
      </c>
      <c r="D81" s="13">
        <f t="shared" si="1"/>
        <v>191.22</v>
      </c>
      <c r="F81" s="13">
        <f t="shared" si="2"/>
        <v>0</v>
      </c>
      <c r="G81" s="13">
        <f t="shared" si="3"/>
        <v>81628.38000000027</v>
      </c>
      <c r="H81" s="13">
        <f t="shared" si="4"/>
        <v>81628.38000000027</v>
      </c>
      <c r="J81" s="4"/>
    </row>
    <row r="82" spans="1:10" ht="12.75">
      <c r="A82" s="12">
        <f ca="1" t="shared" si="6"/>
        <v>63</v>
      </c>
      <c r="B82" s="14">
        <f t="shared" si="5"/>
        <v>42156</v>
      </c>
      <c r="C82" s="13">
        <f t="shared" si="0"/>
        <v>513.98</v>
      </c>
      <c r="D82" s="13">
        <f t="shared" si="1"/>
        <v>190.47</v>
      </c>
      <c r="F82" s="13">
        <f t="shared" si="2"/>
        <v>0</v>
      </c>
      <c r="G82" s="13">
        <f t="shared" si="3"/>
        <v>81304.87000000027</v>
      </c>
      <c r="H82" s="13">
        <f t="shared" si="4"/>
        <v>81304.87000000027</v>
      </c>
      <c r="J82" s="4"/>
    </row>
    <row r="83" spans="1:10" ht="12.75">
      <c r="A83" s="12">
        <f ca="1" t="shared" si="6"/>
        <v>64</v>
      </c>
      <c r="B83" s="14">
        <f t="shared" si="5"/>
        <v>42170</v>
      </c>
      <c r="C83" s="13">
        <f t="shared" si="0"/>
        <v>513.98</v>
      </c>
      <c r="D83" s="13">
        <f t="shared" si="1"/>
        <v>189.71</v>
      </c>
      <c r="F83" s="13">
        <f t="shared" si="2"/>
        <v>0</v>
      </c>
      <c r="G83" s="13">
        <f t="shared" si="3"/>
        <v>80980.60000000028</v>
      </c>
      <c r="H83" s="13">
        <f t="shared" si="4"/>
        <v>80980.60000000028</v>
      </c>
      <c r="J83" s="4"/>
    </row>
    <row r="84" spans="1:10" ht="12.75">
      <c r="A84" s="12">
        <f ca="1" t="shared" si="6"/>
        <v>65</v>
      </c>
      <c r="B84" s="14">
        <f t="shared" si="5"/>
        <v>42184</v>
      </c>
      <c r="C84" s="13">
        <f aca="true" t="shared" si="7" ref="C84:C147">IF(A84="","",IF(A84=$D$12,H83+D84,IF(IF($E$15,$D$15,$D$14)&gt;H83+D84,H83+D84,IF($E$15,$D$15,$D$14))))</f>
        <v>513.98</v>
      </c>
      <c r="D84" s="13">
        <f aca="true" t="shared" si="8" ref="D84:D147">IF(B84="","",IF(roundOpt,ROUND((B84-B83)*$H$5*G83,2),(B84-B83)*$H$5*G83))</f>
        <v>188.95</v>
      </c>
      <c r="F84" s="13">
        <f aca="true" t="shared" si="9" ref="F84:F147">IF(B84="","",IF(C84&gt;F83+D84,0,F83+D84-C84))</f>
        <v>0</v>
      </c>
      <c r="G84" s="13">
        <f aca="true" t="shared" si="10" ref="G84:G147">IF(B84="","",IF(C84&gt;D84+F83,G83+F83+D84-C84,G83))</f>
        <v>80655.57000000028</v>
      </c>
      <c r="H84" s="13">
        <f aca="true" t="shared" si="11" ref="H84:H147">IF(B84="","",G84+F84)</f>
        <v>80655.57000000028</v>
      </c>
      <c r="J84" s="4"/>
    </row>
    <row r="85" spans="1:10" ht="12.75">
      <c r="A85" s="12">
        <f ca="1" t="shared" si="6"/>
        <v>66</v>
      </c>
      <c r="B85" s="14">
        <f aca="true" t="shared" si="12" ref="B85:B148">IF(A85="","",IF($K$13=26,(A85-1)*14+$D$9,IF($K$13=52,(A85-1)*7+$D$9,DATE(YEAR($D$9),MONTH($D$9)+(A85-1)*$L$13,IF($K$13=24,IF((MOD(A85-1,2))=1,DAY($D$9)+14,DAY($D$9)),DAY($D$9))))))</f>
        <v>42198</v>
      </c>
      <c r="C85" s="13">
        <f t="shared" si="7"/>
        <v>513.98</v>
      </c>
      <c r="D85" s="13">
        <f t="shared" si="8"/>
        <v>188.2</v>
      </c>
      <c r="F85" s="13">
        <f t="shared" si="9"/>
        <v>0</v>
      </c>
      <c r="G85" s="13">
        <f t="shared" si="10"/>
        <v>80329.79000000028</v>
      </c>
      <c r="H85" s="13">
        <f t="shared" si="11"/>
        <v>80329.79000000028</v>
      </c>
      <c r="J85" s="4"/>
    </row>
    <row r="86" spans="1:10" ht="12.75">
      <c r="A86" s="12">
        <f aca="true" ca="1" t="shared" si="13" ref="A86:A149">IF(OR(H85&lt;=0,H85=""),"",OFFSET(A86,-1,0,1,1)+1)</f>
        <v>67</v>
      </c>
      <c r="B86" s="14">
        <f t="shared" si="12"/>
        <v>42212</v>
      </c>
      <c r="C86" s="13">
        <f t="shared" si="7"/>
        <v>513.98</v>
      </c>
      <c r="D86" s="13">
        <f t="shared" si="8"/>
        <v>187.44</v>
      </c>
      <c r="F86" s="13">
        <f t="shared" si="9"/>
        <v>0</v>
      </c>
      <c r="G86" s="13">
        <f t="shared" si="10"/>
        <v>80003.25000000029</v>
      </c>
      <c r="H86" s="13">
        <f t="shared" si="11"/>
        <v>80003.25000000029</v>
      </c>
      <c r="J86" s="4"/>
    </row>
    <row r="87" spans="1:10" ht="12.75">
      <c r="A87" s="12">
        <f ca="1" t="shared" si="13"/>
        <v>68</v>
      </c>
      <c r="B87" s="14">
        <f t="shared" si="12"/>
        <v>42226</v>
      </c>
      <c r="C87" s="13">
        <f t="shared" si="7"/>
        <v>513.98</v>
      </c>
      <c r="D87" s="13">
        <f t="shared" si="8"/>
        <v>186.67</v>
      </c>
      <c r="F87" s="13">
        <f t="shared" si="9"/>
        <v>0</v>
      </c>
      <c r="G87" s="13">
        <f t="shared" si="10"/>
        <v>79675.9400000003</v>
      </c>
      <c r="H87" s="13">
        <f t="shared" si="11"/>
        <v>79675.9400000003</v>
      </c>
      <c r="J87" s="4"/>
    </row>
    <row r="88" spans="1:10" ht="12.75">
      <c r="A88" s="12">
        <f ca="1" t="shared" si="13"/>
        <v>69</v>
      </c>
      <c r="B88" s="14">
        <f t="shared" si="12"/>
        <v>42240</v>
      </c>
      <c r="C88" s="13">
        <f t="shared" si="7"/>
        <v>513.98</v>
      </c>
      <c r="D88" s="13">
        <f t="shared" si="8"/>
        <v>185.91</v>
      </c>
      <c r="F88" s="13">
        <f t="shared" si="9"/>
        <v>0</v>
      </c>
      <c r="G88" s="13">
        <f t="shared" si="10"/>
        <v>79347.8700000003</v>
      </c>
      <c r="H88" s="13">
        <f t="shared" si="11"/>
        <v>79347.8700000003</v>
      </c>
      <c r="J88" s="4"/>
    </row>
    <row r="89" spans="1:10" ht="12.75">
      <c r="A89" s="12">
        <f ca="1" t="shared" si="13"/>
        <v>70</v>
      </c>
      <c r="B89" s="14">
        <f t="shared" si="12"/>
        <v>42254</v>
      </c>
      <c r="C89" s="13">
        <f t="shared" si="7"/>
        <v>513.98</v>
      </c>
      <c r="D89" s="13">
        <f t="shared" si="8"/>
        <v>185.15</v>
      </c>
      <c r="F89" s="13">
        <f t="shared" si="9"/>
        <v>0</v>
      </c>
      <c r="G89" s="13">
        <f t="shared" si="10"/>
        <v>79019.0400000003</v>
      </c>
      <c r="H89" s="13">
        <f t="shared" si="11"/>
        <v>79019.0400000003</v>
      </c>
      <c r="J89" s="4"/>
    </row>
    <row r="90" spans="1:10" ht="12.75">
      <c r="A90" s="12">
        <f ca="1" t="shared" si="13"/>
        <v>71</v>
      </c>
      <c r="B90" s="14">
        <f t="shared" si="12"/>
        <v>42268</v>
      </c>
      <c r="C90" s="13">
        <f t="shared" si="7"/>
        <v>513.98</v>
      </c>
      <c r="D90" s="13">
        <f t="shared" si="8"/>
        <v>184.38</v>
      </c>
      <c r="F90" s="13">
        <f t="shared" si="9"/>
        <v>0</v>
      </c>
      <c r="G90" s="13">
        <f t="shared" si="10"/>
        <v>78689.44000000031</v>
      </c>
      <c r="H90" s="13">
        <f t="shared" si="11"/>
        <v>78689.44000000031</v>
      </c>
      <c r="J90" s="4"/>
    </row>
    <row r="91" spans="1:10" ht="12.75">
      <c r="A91" s="12">
        <f ca="1" t="shared" si="13"/>
        <v>72</v>
      </c>
      <c r="B91" s="14">
        <f t="shared" si="12"/>
        <v>42282</v>
      </c>
      <c r="C91" s="13">
        <f t="shared" si="7"/>
        <v>513.98</v>
      </c>
      <c r="D91" s="13">
        <f t="shared" si="8"/>
        <v>183.61</v>
      </c>
      <c r="F91" s="13">
        <f t="shared" si="9"/>
        <v>0</v>
      </c>
      <c r="G91" s="13">
        <f t="shared" si="10"/>
        <v>78359.07000000031</v>
      </c>
      <c r="H91" s="13">
        <f t="shared" si="11"/>
        <v>78359.07000000031</v>
      </c>
      <c r="J91" s="4"/>
    </row>
    <row r="92" spans="1:10" ht="12.75">
      <c r="A92" s="12">
        <f ca="1" t="shared" si="13"/>
        <v>73</v>
      </c>
      <c r="B92" s="14">
        <f t="shared" si="12"/>
        <v>42296</v>
      </c>
      <c r="C92" s="13">
        <f t="shared" si="7"/>
        <v>513.98</v>
      </c>
      <c r="D92" s="13">
        <f t="shared" si="8"/>
        <v>182.84</v>
      </c>
      <c r="F92" s="13">
        <f t="shared" si="9"/>
        <v>0</v>
      </c>
      <c r="G92" s="13">
        <f t="shared" si="10"/>
        <v>78027.93000000031</v>
      </c>
      <c r="H92" s="13">
        <f t="shared" si="11"/>
        <v>78027.93000000031</v>
      </c>
      <c r="J92" s="4"/>
    </row>
    <row r="93" spans="1:10" ht="12.75">
      <c r="A93" s="12">
        <f ca="1" t="shared" si="13"/>
        <v>74</v>
      </c>
      <c r="B93" s="14">
        <f t="shared" si="12"/>
        <v>42310</v>
      </c>
      <c r="C93" s="13">
        <f t="shared" si="7"/>
        <v>513.98</v>
      </c>
      <c r="D93" s="13">
        <f t="shared" si="8"/>
        <v>182.07</v>
      </c>
      <c r="F93" s="13">
        <f t="shared" si="9"/>
        <v>0</v>
      </c>
      <c r="G93" s="13">
        <f t="shared" si="10"/>
        <v>77696.02000000032</v>
      </c>
      <c r="H93" s="13">
        <f t="shared" si="11"/>
        <v>77696.02000000032</v>
      </c>
      <c r="J93" s="4"/>
    </row>
    <row r="94" spans="1:10" ht="12.75">
      <c r="A94" s="12">
        <f ca="1" t="shared" si="13"/>
        <v>75</v>
      </c>
      <c r="B94" s="14">
        <f t="shared" si="12"/>
        <v>42324</v>
      </c>
      <c r="C94" s="13">
        <f t="shared" si="7"/>
        <v>513.98</v>
      </c>
      <c r="D94" s="13">
        <f t="shared" si="8"/>
        <v>181.29</v>
      </c>
      <c r="F94" s="13">
        <f t="shared" si="9"/>
        <v>0</v>
      </c>
      <c r="G94" s="13">
        <f t="shared" si="10"/>
        <v>77363.33000000032</v>
      </c>
      <c r="H94" s="13">
        <f t="shared" si="11"/>
        <v>77363.33000000032</v>
      </c>
      <c r="J94" s="4"/>
    </row>
    <row r="95" spans="1:10" ht="12.75">
      <c r="A95" s="12">
        <f ca="1" t="shared" si="13"/>
        <v>76</v>
      </c>
      <c r="B95" s="14">
        <f t="shared" si="12"/>
        <v>42338</v>
      </c>
      <c r="C95" s="13">
        <f t="shared" si="7"/>
        <v>513.98</v>
      </c>
      <c r="D95" s="13">
        <f t="shared" si="8"/>
        <v>180.51</v>
      </c>
      <c r="F95" s="13">
        <f t="shared" si="9"/>
        <v>0</v>
      </c>
      <c r="G95" s="13">
        <f t="shared" si="10"/>
        <v>77029.86000000032</v>
      </c>
      <c r="H95" s="13">
        <f t="shared" si="11"/>
        <v>77029.86000000032</v>
      </c>
      <c r="J95" s="4"/>
    </row>
    <row r="96" spans="1:10" ht="12.75">
      <c r="A96" s="12">
        <f ca="1" t="shared" si="13"/>
        <v>77</v>
      </c>
      <c r="B96" s="14">
        <f t="shared" si="12"/>
        <v>42352</v>
      </c>
      <c r="C96" s="13">
        <f t="shared" si="7"/>
        <v>513.98</v>
      </c>
      <c r="D96" s="13">
        <f t="shared" si="8"/>
        <v>179.74</v>
      </c>
      <c r="F96" s="13">
        <f t="shared" si="9"/>
        <v>0</v>
      </c>
      <c r="G96" s="13">
        <f t="shared" si="10"/>
        <v>76695.62000000033</v>
      </c>
      <c r="H96" s="13">
        <f t="shared" si="11"/>
        <v>76695.62000000033</v>
      </c>
      <c r="J96" s="4"/>
    </row>
    <row r="97" spans="1:10" ht="12.75">
      <c r="A97" s="12">
        <f ca="1" t="shared" si="13"/>
        <v>78</v>
      </c>
      <c r="B97" s="14">
        <f t="shared" si="12"/>
        <v>42366</v>
      </c>
      <c r="C97" s="13">
        <f t="shared" si="7"/>
        <v>513.98</v>
      </c>
      <c r="D97" s="13">
        <f t="shared" si="8"/>
        <v>178.96</v>
      </c>
      <c r="F97" s="13">
        <f t="shared" si="9"/>
        <v>0</v>
      </c>
      <c r="G97" s="13">
        <f t="shared" si="10"/>
        <v>76360.60000000034</v>
      </c>
      <c r="H97" s="13">
        <f t="shared" si="11"/>
        <v>76360.60000000034</v>
      </c>
      <c r="J97" s="4"/>
    </row>
    <row r="98" spans="1:10" ht="12.75">
      <c r="A98" s="12">
        <f ca="1" t="shared" si="13"/>
        <v>79</v>
      </c>
      <c r="B98" s="14">
        <f t="shared" si="12"/>
        <v>42380</v>
      </c>
      <c r="C98" s="13">
        <f t="shared" si="7"/>
        <v>513.98</v>
      </c>
      <c r="D98" s="13">
        <f t="shared" si="8"/>
        <v>178.17</v>
      </c>
      <c r="F98" s="13">
        <f t="shared" si="9"/>
        <v>0</v>
      </c>
      <c r="G98" s="13">
        <f t="shared" si="10"/>
        <v>76024.79000000034</v>
      </c>
      <c r="H98" s="13">
        <f t="shared" si="11"/>
        <v>76024.79000000034</v>
      </c>
      <c r="J98" s="4"/>
    </row>
    <row r="99" spans="1:10" ht="12.75">
      <c r="A99" s="12">
        <f ca="1" t="shared" si="13"/>
        <v>80</v>
      </c>
      <c r="B99" s="14">
        <f t="shared" si="12"/>
        <v>42394</v>
      </c>
      <c r="C99" s="13">
        <f t="shared" si="7"/>
        <v>513.98</v>
      </c>
      <c r="D99" s="13">
        <f t="shared" si="8"/>
        <v>177.39</v>
      </c>
      <c r="F99" s="13">
        <f t="shared" si="9"/>
        <v>0</v>
      </c>
      <c r="G99" s="13">
        <f t="shared" si="10"/>
        <v>75688.20000000035</v>
      </c>
      <c r="H99" s="13">
        <f t="shared" si="11"/>
        <v>75688.20000000035</v>
      </c>
      <c r="J99" s="4"/>
    </row>
    <row r="100" spans="1:10" ht="12.75">
      <c r="A100" s="12">
        <f ca="1" t="shared" si="13"/>
        <v>81</v>
      </c>
      <c r="B100" s="14">
        <f t="shared" si="12"/>
        <v>42408</v>
      </c>
      <c r="C100" s="13">
        <f t="shared" si="7"/>
        <v>513.98</v>
      </c>
      <c r="D100" s="13">
        <f t="shared" si="8"/>
        <v>176.61</v>
      </c>
      <c r="F100" s="13">
        <f t="shared" si="9"/>
        <v>0</v>
      </c>
      <c r="G100" s="13">
        <f t="shared" si="10"/>
        <v>75350.83000000035</v>
      </c>
      <c r="H100" s="13">
        <f t="shared" si="11"/>
        <v>75350.83000000035</v>
      </c>
      <c r="J100" s="4"/>
    </row>
    <row r="101" spans="1:10" ht="12.75">
      <c r="A101" s="12">
        <f ca="1" t="shared" si="13"/>
        <v>82</v>
      </c>
      <c r="B101" s="14">
        <f t="shared" si="12"/>
        <v>42422</v>
      </c>
      <c r="C101" s="13">
        <f t="shared" si="7"/>
        <v>513.98</v>
      </c>
      <c r="D101" s="13">
        <f t="shared" si="8"/>
        <v>175.82</v>
      </c>
      <c r="F101" s="13">
        <f t="shared" si="9"/>
        <v>0</v>
      </c>
      <c r="G101" s="13">
        <f t="shared" si="10"/>
        <v>75012.67000000036</v>
      </c>
      <c r="H101" s="13">
        <f t="shared" si="11"/>
        <v>75012.67000000036</v>
      </c>
      <c r="J101" s="4"/>
    </row>
    <row r="102" spans="1:10" ht="12.75">
      <c r="A102" s="12">
        <f ca="1" t="shared" si="13"/>
        <v>83</v>
      </c>
      <c r="B102" s="14">
        <f t="shared" si="12"/>
        <v>42436</v>
      </c>
      <c r="C102" s="13">
        <f t="shared" si="7"/>
        <v>513.98</v>
      </c>
      <c r="D102" s="13">
        <f t="shared" si="8"/>
        <v>175.03</v>
      </c>
      <c r="F102" s="13">
        <f t="shared" si="9"/>
        <v>0</v>
      </c>
      <c r="G102" s="13">
        <f t="shared" si="10"/>
        <v>74673.72000000036</v>
      </c>
      <c r="H102" s="13">
        <f t="shared" si="11"/>
        <v>74673.72000000036</v>
      </c>
      <c r="J102" s="4"/>
    </row>
    <row r="103" spans="1:10" ht="12.75">
      <c r="A103" s="12">
        <f ca="1" t="shared" si="13"/>
        <v>84</v>
      </c>
      <c r="B103" s="14">
        <f t="shared" si="12"/>
        <v>42450</v>
      </c>
      <c r="C103" s="13">
        <f t="shared" si="7"/>
        <v>513.98</v>
      </c>
      <c r="D103" s="13">
        <f t="shared" si="8"/>
        <v>174.24</v>
      </c>
      <c r="F103" s="13">
        <f t="shared" si="9"/>
        <v>0</v>
      </c>
      <c r="G103" s="13">
        <f t="shared" si="10"/>
        <v>74333.98000000037</v>
      </c>
      <c r="H103" s="13">
        <f t="shared" si="11"/>
        <v>74333.98000000037</v>
      </c>
      <c r="J103" s="4"/>
    </row>
    <row r="104" spans="1:10" ht="12.75">
      <c r="A104" s="12">
        <f ca="1" t="shared" si="13"/>
        <v>85</v>
      </c>
      <c r="B104" s="14">
        <f t="shared" si="12"/>
        <v>42464</v>
      </c>
      <c r="C104" s="13">
        <f t="shared" si="7"/>
        <v>513.98</v>
      </c>
      <c r="D104" s="13">
        <f t="shared" si="8"/>
        <v>173.45</v>
      </c>
      <c r="F104" s="13">
        <f t="shared" si="9"/>
        <v>0</v>
      </c>
      <c r="G104" s="13">
        <f t="shared" si="10"/>
        <v>73993.45000000038</v>
      </c>
      <c r="H104" s="13">
        <f t="shared" si="11"/>
        <v>73993.45000000038</v>
      </c>
      <c r="J104" s="4"/>
    </row>
    <row r="105" spans="1:10" ht="12.75">
      <c r="A105" s="12">
        <f ca="1" t="shared" si="13"/>
        <v>86</v>
      </c>
      <c r="B105" s="14">
        <f t="shared" si="12"/>
        <v>42478</v>
      </c>
      <c r="C105" s="13">
        <f t="shared" si="7"/>
        <v>513.98</v>
      </c>
      <c r="D105" s="13">
        <f t="shared" si="8"/>
        <v>172.65</v>
      </c>
      <c r="F105" s="13">
        <f t="shared" si="9"/>
        <v>0</v>
      </c>
      <c r="G105" s="13">
        <f t="shared" si="10"/>
        <v>73652.12000000037</v>
      </c>
      <c r="H105" s="13">
        <f t="shared" si="11"/>
        <v>73652.12000000037</v>
      </c>
      <c r="J105" s="4"/>
    </row>
    <row r="106" spans="1:10" ht="12.75">
      <c r="A106" s="12">
        <f ca="1" t="shared" si="13"/>
        <v>87</v>
      </c>
      <c r="B106" s="14">
        <f t="shared" si="12"/>
        <v>42492</v>
      </c>
      <c r="C106" s="13">
        <f t="shared" si="7"/>
        <v>513.98</v>
      </c>
      <c r="D106" s="13">
        <f t="shared" si="8"/>
        <v>171.85</v>
      </c>
      <c r="F106" s="13">
        <f t="shared" si="9"/>
        <v>0</v>
      </c>
      <c r="G106" s="13">
        <f t="shared" si="10"/>
        <v>73309.99000000038</v>
      </c>
      <c r="H106" s="13">
        <f t="shared" si="11"/>
        <v>73309.99000000038</v>
      </c>
      <c r="J106" s="4"/>
    </row>
    <row r="107" spans="1:10" ht="12.75">
      <c r="A107" s="12">
        <f ca="1" t="shared" si="13"/>
        <v>88</v>
      </c>
      <c r="B107" s="14">
        <f t="shared" si="12"/>
        <v>42506</v>
      </c>
      <c r="C107" s="13">
        <f t="shared" si="7"/>
        <v>513.98</v>
      </c>
      <c r="D107" s="13">
        <f t="shared" si="8"/>
        <v>171.06</v>
      </c>
      <c r="F107" s="13">
        <f t="shared" si="9"/>
        <v>0</v>
      </c>
      <c r="G107" s="13">
        <f t="shared" si="10"/>
        <v>72967.07000000039</v>
      </c>
      <c r="H107" s="13">
        <f t="shared" si="11"/>
        <v>72967.07000000039</v>
      </c>
      <c r="J107" s="4"/>
    </row>
    <row r="108" spans="1:10" ht="12.75">
      <c r="A108" s="12">
        <f ca="1" t="shared" si="13"/>
        <v>89</v>
      </c>
      <c r="B108" s="14">
        <f t="shared" si="12"/>
        <v>42520</v>
      </c>
      <c r="C108" s="13">
        <f t="shared" si="7"/>
        <v>513.98</v>
      </c>
      <c r="D108" s="13">
        <f t="shared" si="8"/>
        <v>170.26</v>
      </c>
      <c r="F108" s="13">
        <f t="shared" si="9"/>
        <v>0</v>
      </c>
      <c r="G108" s="13">
        <f t="shared" si="10"/>
        <v>72623.35000000038</v>
      </c>
      <c r="H108" s="13">
        <f t="shared" si="11"/>
        <v>72623.35000000038</v>
      </c>
      <c r="J108" s="4"/>
    </row>
    <row r="109" spans="1:10" ht="12.75">
      <c r="A109" s="12">
        <f ca="1" t="shared" si="13"/>
        <v>90</v>
      </c>
      <c r="B109" s="14">
        <f t="shared" si="12"/>
        <v>42534</v>
      </c>
      <c r="C109" s="13">
        <f t="shared" si="7"/>
        <v>513.98</v>
      </c>
      <c r="D109" s="13">
        <f t="shared" si="8"/>
        <v>169.45</v>
      </c>
      <c r="F109" s="13">
        <f t="shared" si="9"/>
        <v>0</v>
      </c>
      <c r="G109" s="13">
        <f t="shared" si="10"/>
        <v>72278.82000000039</v>
      </c>
      <c r="H109" s="13">
        <f t="shared" si="11"/>
        <v>72278.82000000039</v>
      </c>
      <c r="J109" s="4"/>
    </row>
    <row r="110" spans="1:10" ht="12.75">
      <c r="A110" s="12">
        <f ca="1" t="shared" si="13"/>
        <v>91</v>
      </c>
      <c r="B110" s="14">
        <f t="shared" si="12"/>
        <v>42548</v>
      </c>
      <c r="C110" s="13">
        <f t="shared" si="7"/>
        <v>513.98</v>
      </c>
      <c r="D110" s="13">
        <f t="shared" si="8"/>
        <v>168.65</v>
      </c>
      <c r="F110" s="13">
        <f t="shared" si="9"/>
        <v>0</v>
      </c>
      <c r="G110" s="13">
        <f t="shared" si="10"/>
        <v>71933.49000000038</v>
      </c>
      <c r="H110" s="13">
        <f t="shared" si="11"/>
        <v>71933.49000000038</v>
      </c>
      <c r="J110" s="4"/>
    </row>
    <row r="111" spans="1:10" ht="12.75">
      <c r="A111" s="12">
        <f ca="1" t="shared" si="13"/>
        <v>92</v>
      </c>
      <c r="B111" s="14">
        <f t="shared" si="12"/>
        <v>42562</v>
      </c>
      <c r="C111" s="13">
        <f t="shared" si="7"/>
        <v>513.98</v>
      </c>
      <c r="D111" s="13">
        <f t="shared" si="8"/>
        <v>167.84</v>
      </c>
      <c r="F111" s="13">
        <f t="shared" si="9"/>
        <v>0</v>
      </c>
      <c r="G111" s="13">
        <f t="shared" si="10"/>
        <v>71587.35000000038</v>
      </c>
      <c r="H111" s="13">
        <f t="shared" si="11"/>
        <v>71587.35000000038</v>
      </c>
      <c r="J111" s="4"/>
    </row>
    <row r="112" spans="1:10" ht="12.75">
      <c r="A112" s="12">
        <f ca="1" t="shared" si="13"/>
        <v>93</v>
      </c>
      <c r="B112" s="14">
        <f t="shared" si="12"/>
        <v>42576</v>
      </c>
      <c r="C112" s="13">
        <f t="shared" si="7"/>
        <v>513.98</v>
      </c>
      <c r="D112" s="13">
        <f t="shared" si="8"/>
        <v>167.04</v>
      </c>
      <c r="F112" s="13">
        <f t="shared" si="9"/>
        <v>0</v>
      </c>
      <c r="G112" s="13">
        <f t="shared" si="10"/>
        <v>71240.41000000038</v>
      </c>
      <c r="H112" s="13">
        <f t="shared" si="11"/>
        <v>71240.41000000038</v>
      </c>
      <c r="J112" s="4"/>
    </row>
    <row r="113" spans="1:10" ht="12.75">
      <c r="A113" s="12">
        <f ca="1" t="shared" si="13"/>
        <v>94</v>
      </c>
      <c r="B113" s="14">
        <f t="shared" si="12"/>
        <v>42590</v>
      </c>
      <c r="C113" s="13">
        <f t="shared" si="7"/>
        <v>513.98</v>
      </c>
      <c r="D113" s="13">
        <f t="shared" si="8"/>
        <v>166.23</v>
      </c>
      <c r="F113" s="13">
        <f t="shared" si="9"/>
        <v>0</v>
      </c>
      <c r="G113" s="13">
        <f t="shared" si="10"/>
        <v>70892.66000000038</v>
      </c>
      <c r="H113" s="13">
        <f t="shared" si="11"/>
        <v>70892.66000000038</v>
      </c>
      <c r="J113" s="4"/>
    </row>
    <row r="114" spans="1:10" ht="12.75">
      <c r="A114" s="12">
        <f ca="1" t="shared" si="13"/>
        <v>95</v>
      </c>
      <c r="B114" s="14">
        <f t="shared" si="12"/>
        <v>42604</v>
      </c>
      <c r="C114" s="13">
        <f t="shared" si="7"/>
        <v>513.98</v>
      </c>
      <c r="D114" s="13">
        <f t="shared" si="8"/>
        <v>165.42</v>
      </c>
      <c r="F114" s="13">
        <f t="shared" si="9"/>
        <v>0</v>
      </c>
      <c r="G114" s="13">
        <f t="shared" si="10"/>
        <v>70544.10000000038</v>
      </c>
      <c r="H114" s="13">
        <f t="shared" si="11"/>
        <v>70544.10000000038</v>
      </c>
      <c r="J114" s="4"/>
    </row>
    <row r="115" spans="1:10" ht="12.75">
      <c r="A115" s="12">
        <f ca="1" t="shared" si="13"/>
        <v>96</v>
      </c>
      <c r="B115" s="14">
        <f t="shared" si="12"/>
        <v>42618</v>
      </c>
      <c r="C115" s="13">
        <f t="shared" si="7"/>
        <v>513.98</v>
      </c>
      <c r="D115" s="13">
        <f t="shared" si="8"/>
        <v>164.6</v>
      </c>
      <c r="F115" s="13">
        <f t="shared" si="9"/>
        <v>0</v>
      </c>
      <c r="G115" s="13">
        <f t="shared" si="10"/>
        <v>70194.7200000004</v>
      </c>
      <c r="H115" s="13">
        <f t="shared" si="11"/>
        <v>70194.7200000004</v>
      </c>
      <c r="J115" s="4"/>
    </row>
    <row r="116" spans="1:10" ht="12.75">
      <c r="A116" s="12">
        <f ca="1" t="shared" si="13"/>
        <v>97</v>
      </c>
      <c r="B116" s="14">
        <f t="shared" si="12"/>
        <v>42632</v>
      </c>
      <c r="C116" s="13">
        <f t="shared" si="7"/>
        <v>513.98</v>
      </c>
      <c r="D116" s="13">
        <f t="shared" si="8"/>
        <v>163.79</v>
      </c>
      <c r="F116" s="13">
        <f t="shared" si="9"/>
        <v>0</v>
      </c>
      <c r="G116" s="13">
        <f t="shared" si="10"/>
        <v>69844.53000000039</v>
      </c>
      <c r="H116" s="13">
        <f t="shared" si="11"/>
        <v>69844.53000000039</v>
      </c>
      <c r="J116" s="4"/>
    </row>
    <row r="117" spans="1:10" ht="12.75">
      <c r="A117" s="12">
        <f ca="1" t="shared" si="13"/>
        <v>98</v>
      </c>
      <c r="B117" s="14">
        <f t="shared" si="12"/>
        <v>42646</v>
      </c>
      <c r="C117" s="13">
        <f t="shared" si="7"/>
        <v>513.98</v>
      </c>
      <c r="D117" s="13">
        <f t="shared" si="8"/>
        <v>162.97</v>
      </c>
      <c r="F117" s="13">
        <f t="shared" si="9"/>
        <v>0</v>
      </c>
      <c r="G117" s="13">
        <f t="shared" si="10"/>
        <v>69493.5200000004</v>
      </c>
      <c r="H117" s="13">
        <f t="shared" si="11"/>
        <v>69493.5200000004</v>
      </c>
      <c r="J117" s="4"/>
    </row>
    <row r="118" spans="1:10" ht="12.75">
      <c r="A118" s="12">
        <f ca="1" t="shared" si="13"/>
        <v>99</v>
      </c>
      <c r="B118" s="14">
        <f t="shared" si="12"/>
        <v>42660</v>
      </c>
      <c r="C118" s="13">
        <f t="shared" si="7"/>
        <v>513.98</v>
      </c>
      <c r="D118" s="13">
        <f t="shared" si="8"/>
        <v>162.15</v>
      </c>
      <c r="F118" s="13">
        <f t="shared" si="9"/>
        <v>0</v>
      </c>
      <c r="G118" s="13">
        <f t="shared" si="10"/>
        <v>69141.6900000004</v>
      </c>
      <c r="H118" s="13">
        <f t="shared" si="11"/>
        <v>69141.6900000004</v>
      </c>
      <c r="J118" s="4"/>
    </row>
    <row r="119" spans="1:10" ht="12.75">
      <c r="A119" s="12">
        <f ca="1" t="shared" si="13"/>
        <v>100</v>
      </c>
      <c r="B119" s="14">
        <f t="shared" si="12"/>
        <v>42674</v>
      </c>
      <c r="C119" s="13">
        <f t="shared" si="7"/>
        <v>513.98</v>
      </c>
      <c r="D119" s="13">
        <f t="shared" si="8"/>
        <v>161.33</v>
      </c>
      <c r="F119" s="13">
        <f t="shared" si="9"/>
        <v>0</v>
      </c>
      <c r="G119" s="13">
        <f t="shared" si="10"/>
        <v>68789.0400000004</v>
      </c>
      <c r="H119" s="13">
        <f t="shared" si="11"/>
        <v>68789.0400000004</v>
      </c>
      <c r="J119" s="4"/>
    </row>
    <row r="120" spans="1:10" ht="12.75">
      <c r="A120" s="12">
        <f ca="1" t="shared" si="13"/>
        <v>101</v>
      </c>
      <c r="B120" s="14">
        <f t="shared" si="12"/>
        <v>42688</v>
      </c>
      <c r="C120" s="13">
        <f t="shared" si="7"/>
        <v>513.98</v>
      </c>
      <c r="D120" s="13">
        <f t="shared" si="8"/>
        <v>160.51</v>
      </c>
      <c r="F120" s="13">
        <f t="shared" si="9"/>
        <v>0</v>
      </c>
      <c r="G120" s="13">
        <f t="shared" si="10"/>
        <v>68435.5700000004</v>
      </c>
      <c r="H120" s="13">
        <f t="shared" si="11"/>
        <v>68435.5700000004</v>
      </c>
      <c r="J120" s="4"/>
    </row>
    <row r="121" spans="1:10" ht="12.75">
      <c r="A121" s="12">
        <f ca="1" t="shared" si="13"/>
        <v>102</v>
      </c>
      <c r="B121" s="14">
        <f t="shared" si="12"/>
        <v>42702</v>
      </c>
      <c r="C121" s="13">
        <f t="shared" si="7"/>
        <v>513.98</v>
      </c>
      <c r="D121" s="13">
        <f t="shared" si="8"/>
        <v>159.68</v>
      </c>
      <c r="F121" s="13">
        <f t="shared" si="9"/>
        <v>0</v>
      </c>
      <c r="G121" s="13">
        <f t="shared" si="10"/>
        <v>68081.2700000004</v>
      </c>
      <c r="H121" s="13">
        <f t="shared" si="11"/>
        <v>68081.2700000004</v>
      </c>
      <c r="J121" s="4"/>
    </row>
    <row r="122" spans="1:10" ht="12.75">
      <c r="A122" s="12">
        <f ca="1" t="shared" si="13"/>
        <v>103</v>
      </c>
      <c r="B122" s="14">
        <f t="shared" si="12"/>
        <v>42716</v>
      </c>
      <c r="C122" s="13">
        <f t="shared" si="7"/>
        <v>513.98</v>
      </c>
      <c r="D122" s="13">
        <f t="shared" si="8"/>
        <v>158.86</v>
      </c>
      <c r="F122" s="13">
        <f t="shared" si="9"/>
        <v>0</v>
      </c>
      <c r="G122" s="13">
        <f t="shared" si="10"/>
        <v>67726.1500000004</v>
      </c>
      <c r="H122" s="13">
        <f t="shared" si="11"/>
        <v>67726.1500000004</v>
      </c>
      <c r="J122" s="4"/>
    </row>
    <row r="123" spans="1:10" ht="12.75">
      <c r="A123" s="12">
        <f ca="1" t="shared" si="13"/>
        <v>104</v>
      </c>
      <c r="B123" s="14">
        <f t="shared" si="12"/>
        <v>42730</v>
      </c>
      <c r="C123" s="13">
        <f t="shared" si="7"/>
        <v>513.98</v>
      </c>
      <c r="D123" s="13">
        <f t="shared" si="8"/>
        <v>158.03</v>
      </c>
      <c r="F123" s="13">
        <f t="shared" si="9"/>
        <v>0</v>
      </c>
      <c r="G123" s="13">
        <f t="shared" si="10"/>
        <v>67370.2000000004</v>
      </c>
      <c r="H123" s="13">
        <f t="shared" si="11"/>
        <v>67370.2000000004</v>
      </c>
      <c r="J123" s="4"/>
    </row>
    <row r="124" spans="1:10" ht="12.75">
      <c r="A124" s="12">
        <f ca="1" t="shared" si="13"/>
        <v>105</v>
      </c>
      <c r="B124" s="14">
        <f t="shared" si="12"/>
        <v>42744</v>
      </c>
      <c r="C124" s="13">
        <f t="shared" si="7"/>
        <v>513.98</v>
      </c>
      <c r="D124" s="13">
        <f t="shared" si="8"/>
        <v>157.2</v>
      </c>
      <c r="F124" s="13">
        <f t="shared" si="9"/>
        <v>0</v>
      </c>
      <c r="G124" s="13">
        <f t="shared" si="10"/>
        <v>67013.4200000004</v>
      </c>
      <c r="H124" s="13">
        <f t="shared" si="11"/>
        <v>67013.4200000004</v>
      </c>
      <c r="J124" s="4"/>
    </row>
    <row r="125" spans="1:10" ht="12.75">
      <c r="A125" s="12">
        <f ca="1" t="shared" si="13"/>
        <v>106</v>
      </c>
      <c r="B125" s="14">
        <f t="shared" si="12"/>
        <v>42758</v>
      </c>
      <c r="C125" s="13">
        <f t="shared" si="7"/>
        <v>513.98</v>
      </c>
      <c r="D125" s="13">
        <f t="shared" si="8"/>
        <v>156.36</v>
      </c>
      <c r="F125" s="13">
        <f t="shared" si="9"/>
        <v>0</v>
      </c>
      <c r="G125" s="13">
        <f t="shared" si="10"/>
        <v>66655.80000000041</v>
      </c>
      <c r="H125" s="13">
        <f t="shared" si="11"/>
        <v>66655.80000000041</v>
      </c>
      <c r="J125" s="4"/>
    </row>
    <row r="126" spans="1:10" ht="12.75">
      <c r="A126" s="12">
        <f ca="1" t="shared" si="13"/>
        <v>107</v>
      </c>
      <c r="B126" s="14">
        <f t="shared" si="12"/>
        <v>42772</v>
      </c>
      <c r="C126" s="13">
        <f t="shared" si="7"/>
        <v>513.98</v>
      </c>
      <c r="D126" s="13">
        <f t="shared" si="8"/>
        <v>155.53</v>
      </c>
      <c r="F126" s="13">
        <f t="shared" si="9"/>
        <v>0</v>
      </c>
      <c r="G126" s="13">
        <f t="shared" si="10"/>
        <v>66297.35000000041</v>
      </c>
      <c r="H126" s="13">
        <f t="shared" si="11"/>
        <v>66297.35000000041</v>
      </c>
      <c r="J126" s="4"/>
    </row>
    <row r="127" spans="1:10" ht="12.75">
      <c r="A127" s="12">
        <f ca="1" t="shared" si="13"/>
        <v>108</v>
      </c>
      <c r="B127" s="14">
        <f t="shared" si="12"/>
        <v>42786</v>
      </c>
      <c r="C127" s="13">
        <f t="shared" si="7"/>
        <v>513.98</v>
      </c>
      <c r="D127" s="13">
        <f t="shared" si="8"/>
        <v>154.69</v>
      </c>
      <c r="F127" s="13">
        <f t="shared" si="9"/>
        <v>0</v>
      </c>
      <c r="G127" s="13">
        <f t="shared" si="10"/>
        <v>65938.06000000042</v>
      </c>
      <c r="H127" s="13">
        <f t="shared" si="11"/>
        <v>65938.06000000042</v>
      </c>
      <c r="J127" s="4"/>
    </row>
    <row r="128" spans="1:10" ht="12.75">
      <c r="A128" s="12">
        <f ca="1" t="shared" si="13"/>
        <v>109</v>
      </c>
      <c r="B128" s="14">
        <f t="shared" si="12"/>
        <v>42800</v>
      </c>
      <c r="C128" s="13">
        <f t="shared" si="7"/>
        <v>513.98</v>
      </c>
      <c r="D128" s="13">
        <f t="shared" si="8"/>
        <v>153.86</v>
      </c>
      <c r="F128" s="13">
        <f t="shared" si="9"/>
        <v>0</v>
      </c>
      <c r="G128" s="13">
        <f t="shared" si="10"/>
        <v>65577.94000000042</v>
      </c>
      <c r="H128" s="13">
        <f t="shared" si="11"/>
        <v>65577.94000000042</v>
      </c>
      <c r="J128" s="4"/>
    </row>
    <row r="129" spans="1:10" ht="12.75">
      <c r="A129" s="12">
        <f ca="1" t="shared" si="13"/>
        <v>110</v>
      </c>
      <c r="B129" s="14">
        <f t="shared" si="12"/>
        <v>42814</v>
      </c>
      <c r="C129" s="13">
        <f t="shared" si="7"/>
        <v>513.98</v>
      </c>
      <c r="D129" s="13">
        <f t="shared" si="8"/>
        <v>153.02</v>
      </c>
      <c r="F129" s="13">
        <f t="shared" si="9"/>
        <v>0</v>
      </c>
      <c r="G129" s="13">
        <f t="shared" si="10"/>
        <v>65216.980000000425</v>
      </c>
      <c r="H129" s="13">
        <f t="shared" si="11"/>
        <v>65216.980000000425</v>
      </c>
      <c r="J129" s="4"/>
    </row>
    <row r="130" spans="1:10" ht="12.75">
      <c r="A130" s="12">
        <f ca="1" t="shared" si="13"/>
        <v>111</v>
      </c>
      <c r="B130" s="14">
        <f t="shared" si="12"/>
        <v>42828</v>
      </c>
      <c r="C130" s="13">
        <f t="shared" si="7"/>
        <v>513.98</v>
      </c>
      <c r="D130" s="13">
        <f t="shared" si="8"/>
        <v>152.17</v>
      </c>
      <c r="F130" s="13">
        <f t="shared" si="9"/>
        <v>0</v>
      </c>
      <c r="G130" s="13">
        <f t="shared" si="10"/>
        <v>64855.17000000042</v>
      </c>
      <c r="H130" s="13">
        <f t="shared" si="11"/>
        <v>64855.17000000042</v>
      </c>
      <c r="J130" s="4"/>
    </row>
    <row r="131" spans="1:10" ht="12.75">
      <c r="A131" s="12">
        <f ca="1" t="shared" si="13"/>
        <v>112</v>
      </c>
      <c r="B131" s="14">
        <f t="shared" si="12"/>
        <v>42842</v>
      </c>
      <c r="C131" s="13">
        <f t="shared" si="7"/>
        <v>513.98</v>
      </c>
      <c r="D131" s="13">
        <f t="shared" si="8"/>
        <v>151.33</v>
      </c>
      <c r="F131" s="13">
        <f t="shared" si="9"/>
        <v>0</v>
      </c>
      <c r="G131" s="13">
        <f t="shared" si="10"/>
        <v>64492.52000000042</v>
      </c>
      <c r="H131" s="13">
        <f t="shared" si="11"/>
        <v>64492.52000000042</v>
      </c>
      <c r="J131" s="4"/>
    </row>
    <row r="132" spans="1:10" ht="12.75">
      <c r="A132" s="12">
        <f ca="1" t="shared" si="13"/>
        <v>113</v>
      </c>
      <c r="B132" s="14">
        <f t="shared" si="12"/>
        <v>42856</v>
      </c>
      <c r="C132" s="13">
        <f t="shared" si="7"/>
        <v>513.98</v>
      </c>
      <c r="D132" s="13">
        <f t="shared" si="8"/>
        <v>150.48</v>
      </c>
      <c r="F132" s="13">
        <f t="shared" si="9"/>
        <v>0</v>
      </c>
      <c r="G132" s="13">
        <f t="shared" si="10"/>
        <v>64129.02000000042</v>
      </c>
      <c r="H132" s="13">
        <f t="shared" si="11"/>
        <v>64129.02000000042</v>
      </c>
      <c r="J132" s="4"/>
    </row>
    <row r="133" spans="1:10" ht="12.75">
      <c r="A133" s="12">
        <f ca="1" t="shared" si="13"/>
        <v>114</v>
      </c>
      <c r="B133" s="14">
        <f t="shared" si="12"/>
        <v>42870</v>
      </c>
      <c r="C133" s="13">
        <f t="shared" si="7"/>
        <v>513.98</v>
      </c>
      <c r="D133" s="13">
        <f t="shared" si="8"/>
        <v>149.63</v>
      </c>
      <c r="F133" s="13">
        <f t="shared" si="9"/>
        <v>0</v>
      </c>
      <c r="G133" s="13">
        <f t="shared" si="10"/>
        <v>63764.67000000041</v>
      </c>
      <c r="H133" s="13">
        <f t="shared" si="11"/>
        <v>63764.67000000041</v>
      </c>
      <c r="J133" s="4"/>
    </row>
    <row r="134" spans="1:10" ht="12.75">
      <c r="A134" s="12">
        <f ca="1" t="shared" si="13"/>
        <v>115</v>
      </c>
      <c r="B134" s="14">
        <f t="shared" si="12"/>
        <v>42884</v>
      </c>
      <c r="C134" s="13">
        <f t="shared" si="7"/>
        <v>513.98</v>
      </c>
      <c r="D134" s="13">
        <f t="shared" si="8"/>
        <v>148.78</v>
      </c>
      <c r="F134" s="13">
        <f t="shared" si="9"/>
        <v>0</v>
      </c>
      <c r="G134" s="13">
        <f t="shared" si="10"/>
        <v>63399.47000000041</v>
      </c>
      <c r="H134" s="13">
        <f t="shared" si="11"/>
        <v>63399.47000000041</v>
      </c>
      <c r="J134" s="4"/>
    </row>
    <row r="135" spans="1:10" ht="12.75">
      <c r="A135" s="12">
        <f ca="1" t="shared" si="13"/>
        <v>116</v>
      </c>
      <c r="B135" s="14">
        <f t="shared" si="12"/>
        <v>42898</v>
      </c>
      <c r="C135" s="13">
        <f t="shared" si="7"/>
        <v>513.98</v>
      </c>
      <c r="D135" s="13">
        <f t="shared" si="8"/>
        <v>147.93</v>
      </c>
      <c r="F135" s="13">
        <f t="shared" si="9"/>
        <v>0</v>
      </c>
      <c r="G135" s="13">
        <f t="shared" si="10"/>
        <v>63033.420000000406</v>
      </c>
      <c r="H135" s="13">
        <f t="shared" si="11"/>
        <v>63033.420000000406</v>
      </c>
      <c r="J135" s="4"/>
    </row>
    <row r="136" spans="1:10" ht="12.75">
      <c r="A136" s="12">
        <f ca="1" t="shared" si="13"/>
        <v>117</v>
      </c>
      <c r="B136" s="14">
        <f t="shared" si="12"/>
        <v>42912</v>
      </c>
      <c r="C136" s="13">
        <f t="shared" si="7"/>
        <v>513.98</v>
      </c>
      <c r="D136" s="13">
        <f t="shared" si="8"/>
        <v>147.08</v>
      </c>
      <c r="F136" s="13">
        <f t="shared" si="9"/>
        <v>0</v>
      </c>
      <c r="G136" s="13">
        <f t="shared" si="10"/>
        <v>62666.520000000404</v>
      </c>
      <c r="H136" s="13">
        <f t="shared" si="11"/>
        <v>62666.520000000404</v>
      </c>
      <c r="J136" s="4"/>
    </row>
    <row r="137" spans="1:10" ht="12.75">
      <c r="A137" s="12">
        <f ca="1" t="shared" si="13"/>
        <v>118</v>
      </c>
      <c r="B137" s="14">
        <f t="shared" si="12"/>
        <v>42926</v>
      </c>
      <c r="C137" s="13">
        <f t="shared" si="7"/>
        <v>513.98</v>
      </c>
      <c r="D137" s="13">
        <f t="shared" si="8"/>
        <v>146.22</v>
      </c>
      <c r="F137" s="13">
        <f t="shared" si="9"/>
        <v>0</v>
      </c>
      <c r="G137" s="13">
        <f t="shared" si="10"/>
        <v>62298.7600000004</v>
      </c>
      <c r="H137" s="13">
        <f t="shared" si="11"/>
        <v>62298.7600000004</v>
      </c>
      <c r="J137" s="4"/>
    </row>
    <row r="138" spans="1:10" ht="12.75">
      <c r="A138" s="12">
        <f ca="1" t="shared" si="13"/>
        <v>119</v>
      </c>
      <c r="B138" s="14">
        <f t="shared" si="12"/>
        <v>42940</v>
      </c>
      <c r="C138" s="13">
        <f t="shared" si="7"/>
        <v>513.98</v>
      </c>
      <c r="D138" s="13">
        <f t="shared" si="8"/>
        <v>145.36</v>
      </c>
      <c r="F138" s="13">
        <f t="shared" si="9"/>
        <v>0</v>
      </c>
      <c r="G138" s="13">
        <f t="shared" si="10"/>
        <v>61930.1400000004</v>
      </c>
      <c r="H138" s="13">
        <f t="shared" si="11"/>
        <v>61930.1400000004</v>
      </c>
      <c r="J138" s="4"/>
    </row>
    <row r="139" spans="1:10" ht="12.75">
      <c r="A139" s="12">
        <f ca="1" t="shared" si="13"/>
        <v>120</v>
      </c>
      <c r="B139" s="14">
        <f t="shared" si="12"/>
        <v>42954</v>
      </c>
      <c r="C139" s="13">
        <f t="shared" si="7"/>
        <v>513.98</v>
      </c>
      <c r="D139" s="13">
        <f t="shared" si="8"/>
        <v>144.5</v>
      </c>
      <c r="F139" s="13">
        <f t="shared" si="9"/>
        <v>0</v>
      </c>
      <c r="G139" s="13">
        <f t="shared" si="10"/>
        <v>61560.6600000004</v>
      </c>
      <c r="H139" s="13">
        <f t="shared" si="11"/>
        <v>61560.6600000004</v>
      </c>
      <c r="J139" s="4"/>
    </row>
    <row r="140" spans="1:10" ht="12.75">
      <c r="A140" s="12">
        <f ca="1" t="shared" si="13"/>
        <v>121</v>
      </c>
      <c r="B140" s="14">
        <f t="shared" si="12"/>
        <v>42968</v>
      </c>
      <c r="C140" s="13">
        <f t="shared" si="7"/>
        <v>513.98</v>
      </c>
      <c r="D140" s="13">
        <f t="shared" si="8"/>
        <v>143.64</v>
      </c>
      <c r="F140" s="13">
        <f t="shared" si="9"/>
        <v>0</v>
      </c>
      <c r="G140" s="13">
        <f t="shared" si="10"/>
        <v>61190.32000000039</v>
      </c>
      <c r="H140" s="13">
        <f t="shared" si="11"/>
        <v>61190.32000000039</v>
      </c>
      <c r="J140" s="4"/>
    </row>
    <row r="141" spans="1:10" ht="12.75">
      <c r="A141" s="12">
        <f ca="1" t="shared" si="13"/>
        <v>122</v>
      </c>
      <c r="B141" s="14">
        <f t="shared" si="12"/>
        <v>42982</v>
      </c>
      <c r="C141" s="13">
        <f t="shared" si="7"/>
        <v>513.98</v>
      </c>
      <c r="D141" s="13">
        <f t="shared" si="8"/>
        <v>142.78</v>
      </c>
      <c r="F141" s="13">
        <f t="shared" si="9"/>
        <v>0</v>
      </c>
      <c r="G141" s="13">
        <f t="shared" si="10"/>
        <v>60819.12000000039</v>
      </c>
      <c r="H141" s="13">
        <f t="shared" si="11"/>
        <v>60819.12000000039</v>
      </c>
      <c r="J141" s="4"/>
    </row>
    <row r="142" spans="1:10" ht="12.75">
      <c r="A142" s="12">
        <f ca="1" t="shared" si="13"/>
        <v>123</v>
      </c>
      <c r="B142" s="14">
        <f t="shared" si="12"/>
        <v>42996</v>
      </c>
      <c r="C142" s="13">
        <f t="shared" si="7"/>
        <v>513.98</v>
      </c>
      <c r="D142" s="13">
        <f t="shared" si="8"/>
        <v>141.91</v>
      </c>
      <c r="F142" s="13">
        <f t="shared" si="9"/>
        <v>0</v>
      </c>
      <c r="G142" s="13">
        <f t="shared" si="10"/>
        <v>60447.05000000039</v>
      </c>
      <c r="H142" s="13">
        <f t="shared" si="11"/>
        <v>60447.05000000039</v>
      </c>
      <c r="J142" s="4"/>
    </row>
    <row r="143" spans="1:10" ht="12.75">
      <c r="A143" s="12">
        <f ca="1" t="shared" si="13"/>
        <v>124</v>
      </c>
      <c r="B143" s="14">
        <f t="shared" si="12"/>
        <v>43010</v>
      </c>
      <c r="C143" s="13">
        <f t="shared" si="7"/>
        <v>513.98</v>
      </c>
      <c r="D143" s="13">
        <f t="shared" si="8"/>
        <v>141.04</v>
      </c>
      <c r="F143" s="13">
        <f t="shared" si="9"/>
        <v>0</v>
      </c>
      <c r="G143" s="13">
        <f t="shared" si="10"/>
        <v>60074.110000000386</v>
      </c>
      <c r="H143" s="13">
        <f t="shared" si="11"/>
        <v>60074.110000000386</v>
      </c>
      <c r="J143" s="4"/>
    </row>
    <row r="144" spans="1:10" ht="12.75">
      <c r="A144" s="12">
        <f ca="1" t="shared" si="13"/>
        <v>125</v>
      </c>
      <c r="B144" s="14">
        <f t="shared" si="12"/>
        <v>43024</v>
      </c>
      <c r="C144" s="13">
        <f t="shared" si="7"/>
        <v>513.98</v>
      </c>
      <c r="D144" s="13">
        <f t="shared" si="8"/>
        <v>140.17</v>
      </c>
      <c r="F144" s="13">
        <f t="shared" si="9"/>
        <v>0</v>
      </c>
      <c r="G144" s="13">
        <f t="shared" si="10"/>
        <v>59700.30000000038</v>
      </c>
      <c r="H144" s="13">
        <f t="shared" si="11"/>
        <v>59700.30000000038</v>
      </c>
      <c r="J144" s="4"/>
    </row>
    <row r="145" spans="1:10" ht="12.75">
      <c r="A145" s="12">
        <f ca="1" t="shared" si="13"/>
        <v>126</v>
      </c>
      <c r="B145" s="14">
        <f t="shared" si="12"/>
        <v>43038</v>
      </c>
      <c r="C145" s="13">
        <f t="shared" si="7"/>
        <v>513.98</v>
      </c>
      <c r="D145" s="13">
        <f t="shared" si="8"/>
        <v>139.3</v>
      </c>
      <c r="F145" s="13">
        <f t="shared" si="9"/>
        <v>0</v>
      </c>
      <c r="G145" s="13">
        <f t="shared" si="10"/>
        <v>59325.62000000038</v>
      </c>
      <c r="H145" s="13">
        <f t="shared" si="11"/>
        <v>59325.62000000038</v>
      </c>
      <c r="J145" s="4"/>
    </row>
    <row r="146" spans="1:10" ht="12.75">
      <c r="A146" s="12">
        <f ca="1" t="shared" si="13"/>
        <v>127</v>
      </c>
      <c r="B146" s="14">
        <f t="shared" si="12"/>
        <v>43052</v>
      </c>
      <c r="C146" s="13">
        <f t="shared" si="7"/>
        <v>513.98</v>
      </c>
      <c r="D146" s="13">
        <f t="shared" si="8"/>
        <v>138.43</v>
      </c>
      <c r="F146" s="13">
        <f t="shared" si="9"/>
        <v>0</v>
      </c>
      <c r="G146" s="13">
        <f t="shared" si="10"/>
        <v>58950.07000000038</v>
      </c>
      <c r="H146" s="13">
        <f t="shared" si="11"/>
        <v>58950.07000000038</v>
      </c>
      <c r="J146" s="4"/>
    </row>
    <row r="147" spans="1:10" ht="12.75">
      <c r="A147" s="12">
        <f ca="1" t="shared" si="13"/>
        <v>128</v>
      </c>
      <c r="B147" s="14">
        <f t="shared" si="12"/>
        <v>43066</v>
      </c>
      <c r="C147" s="13">
        <f t="shared" si="7"/>
        <v>513.98</v>
      </c>
      <c r="D147" s="13">
        <f t="shared" si="8"/>
        <v>137.55</v>
      </c>
      <c r="F147" s="13">
        <f t="shared" si="9"/>
        <v>0</v>
      </c>
      <c r="G147" s="13">
        <f t="shared" si="10"/>
        <v>58573.64000000038</v>
      </c>
      <c r="H147" s="13">
        <f t="shared" si="11"/>
        <v>58573.64000000038</v>
      </c>
      <c r="J147" s="4"/>
    </row>
    <row r="148" spans="1:10" ht="12.75">
      <c r="A148" s="12">
        <f ca="1" t="shared" si="13"/>
        <v>129</v>
      </c>
      <c r="B148" s="14">
        <f t="shared" si="12"/>
        <v>43080</v>
      </c>
      <c r="C148" s="13">
        <f aca="true" t="shared" si="14" ref="C148:C211">IF(A148="","",IF(A148=$D$12,H147+D148,IF(IF($E$15,$D$15,$D$14)&gt;H147+D148,H147+D148,IF($E$15,$D$15,$D$14))))</f>
        <v>513.98</v>
      </c>
      <c r="D148" s="13">
        <f aca="true" t="shared" si="15" ref="D148:D211">IF(B148="","",IF(roundOpt,ROUND((B148-B147)*$H$5*G147,2),(B148-B147)*$H$5*G147))</f>
        <v>136.67</v>
      </c>
      <c r="F148" s="13">
        <f aca="true" t="shared" si="16" ref="F148:F211">IF(B148="","",IF(C148&gt;F147+D148,0,F147+D148-C148))</f>
        <v>0</v>
      </c>
      <c r="G148" s="13">
        <f aca="true" t="shared" si="17" ref="G148:G211">IF(B148="","",IF(C148&gt;D148+F147,G147+F147+D148-C148,G147))</f>
        <v>58196.33000000037</v>
      </c>
      <c r="H148" s="13">
        <f aca="true" t="shared" si="18" ref="H148:H211">IF(B148="","",G148+F148)</f>
        <v>58196.33000000037</v>
      </c>
      <c r="J148" s="4"/>
    </row>
    <row r="149" spans="1:10" ht="12.75">
      <c r="A149" s="12">
        <f ca="1" t="shared" si="13"/>
        <v>130</v>
      </c>
      <c r="B149" s="14">
        <f aca="true" t="shared" si="19" ref="B149:B212">IF(A149="","",IF($K$13=26,(A149-1)*14+$D$9,IF($K$13=52,(A149-1)*7+$D$9,DATE(YEAR($D$9),MONTH($D$9)+(A149-1)*$L$13,IF($K$13=24,IF((MOD(A149-1,2))=1,DAY($D$9)+14,DAY($D$9)),DAY($D$9))))))</f>
        <v>43094</v>
      </c>
      <c r="C149" s="13">
        <f t="shared" si="14"/>
        <v>513.98</v>
      </c>
      <c r="D149" s="13">
        <f t="shared" si="15"/>
        <v>135.79</v>
      </c>
      <c r="F149" s="13">
        <f t="shared" si="16"/>
        <v>0</v>
      </c>
      <c r="G149" s="13">
        <f t="shared" si="17"/>
        <v>57818.14000000037</v>
      </c>
      <c r="H149" s="13">
        <f t="shared" si="18"/>
        <v>57818.14000000037</v>
      </c>
      <c r="J149" s="4"/>
    </row>
    <row r="150" spans="1:10" ht="12.75">
      <c r="A150" s="12">
        <f aca="true" ca="1" t="shared" si="20" ref="A150:A213">IF(OR(H149&lt;=0,H149=""),"",OFFSET(A150,-1,0,1,1)+1)</f>
        <v>131</v>
      </c>
      <c r="B150" s="14">
        <f t="shared" si="19"/>
        <v>43108</v>
      </c>
      <c r="C150" s="13">
        <f t="shared" si="14"/>
        <v>513.98</v>
      </c>
      <c r="D150" s="13">
        <f t="shared" si="15"/>
        <v>134.91</v>
      </c>
      <c r="F150" s="13">
        <f t="shared" si="16"/>
        <v>0</v>
      </c>
      <c r="G150" s="13">
        <f t="shared" si="17"/>
        <v>57439.07000000037</v>
      </c>
      <c r="H150" s="13">
        <f t="shared" si="18"/>
        <v>57439.07000000037</v>
      </c>
      <c r="J150" s="4"/>
    </row>
    <row r="151" spans="1:10" ht="12.75">
      <c r="A151" s="12">
        <f ca="1" t="shared" si="20"/>
        <v>132</v>
      </c>
      <c r="B151" s="14">
        <f t="shared" si="19"/>
        <v>43122</v>
      </c>
      <c r="C151" s="13">
        <f t="shared" si="14"/>
        <v>513.98</v>
      </c>
      <c r="D151" s="13">
        <f t="shared" si="15"/>
        <v>134.02</v>
      </c>
      <c r="F151" s="13">
        <f t="shared" si="16"/>
        <v>0</v>
      </c>
      <c r="G151" s="13">
        <f t="shared" si="17"/>
        <v>57059.110000000364</v>
      </c>
      <c r="H151" s="13">
        <f t="shared" si="18"/>
        <v>57059.110000000364</v>
      </c>
      <c r="J151" s="4"/>
    </row>
    <row r="152" spans="1:10" ht="12.75">
      <c r="A152" s="12">
        <f ca="1" t="shared" si="20"/>
        <v>133</v>
      </c>
      <c r="B152" s="14">
        <f t="shared" si="19"/>
        <v>43136</v>
      </c>
      <c r="C152" s="13">
        <f t="shared" si="14"/>
        <v>513.98</v>
      </c>
      <c r="D152" s="13">
        <f t="shared" si="15"/>
        <v>133.14</v>
      </c>
      <c r="F152" s="13">
        <f t="shared" si="16"/>
        <v>0</v>
      </c>
      <c r="G152" s="13">
        <f t="shared" si="17"/>
        <v>56678.27000000036</v>
      </c>
      <c r="H152" s="13">
        <f t="shared" si="18"/>
        <v>56678.27000000036</v>
      </c>
      <c r="J152" s="4"/>
    </row>
    <row r="153" spans="1:10" ht="12.75">
      <c r="A153" s="12">
        <f ca="1" t="shared" si="20"/>
        <v>134</v>
      </c>
      <c r="B153" s="14">
        <f t="shared" si="19"/>
        <v>43150</v>
      </c>
      <c r="C153" s="13">
        <f t="shared" si="14"/>
        <v>513.98</v>
      </c>
      <c r="D153" s="13">
        <f t="shared" si="15"/>
        <v>132.25</v>
      </c>
      <c r="F153" s="13">
        <f t="shared" si="16"/>
        <v>0</v>
      </c>
      <c r="G153" s="13">
        <f t="shared" si="17"/>
        <v>56296.54000000036</v>
      </c>
      <c r="H153" s="13">
        <f t="shared" si="18"/>
        <v>56296.54000000036</v>
      </c>
      <c r="J153" s="4"/>
    </row>
    <row r="154" spans="1:10" ht="12.75">
      <c r="A154" s="12">
        <f ca="1" t="shared" si="20"/>
        <v>135</v>
      </c>
      <c r="B154" s="14">
        <f t="shared" si="19"/>
        <v>43164</v>
      </c>
      <c r="C154" s="13">
        <f t="shared" si="14"/>
        <v>513.98</v>
      </c>
      <c r="D154" s="13">
        <f t="shared" si="15"/>
        <v>131.36</v>
      </c>
      <c r="F154" s="13">
        <f t="shared" si="16"/>
        <v>0</v>
      </c>
      <c r="G154" s="13">
        <f t="shared" si="17"/>
        <v>55913.920000000355</v>
      </c>
      <c r="H154" s="13">
        <f t="shared" si="18"/>
        <v>55913.920000000355</v>
      </c>
      <c r="J154" s="4"/>
    </row>
    <row r="155" spans="1:10" ht="12.75">
      <c r="A155" s="12">
        <f ca="1" t="shared" si="20"/>
        <v>136</v>
      </c>
      <c r="B155" s="14">
        <f t="shared" si="19"/>
        <v>43178</v>
      </c>
      <c r="C155" s="13">
        <f t="shared" si="14"/>
        <v>513.98</v>
      </c>
      <c r="D155" s="13">
        <f t="shared" si="15"/>
        <v>130.47</v>
      </c>
      <c r="F155" s="13">
        <f t="shared" si="16"/>
        <v>0</v>
      </c>
      <c r="G155" s="13">
        <f t="shared" si="17"/>
        <v>55530.41000000035</v>
      </c>
      <c r="H155" s="13">
        <f t="shared" si="18"/>
        <v>55530.41000000035</v>
      </c>
      <c r="J155" s="4"/>
    </row>
    <row r="156" spans="1:10" ht="12.75">
      <c r="A156" s="12">
        <f ca="1" t="shared" si="20"/>
        <v>137</v>
      </c>
      <c r="B156" s="14">
        <f t="shared" si="19"/>
        <v>43192</v>
      </c>
      <c r="C156" s="13">
        <f t="shared" si="14"/>
        <v>513.98</v>
      </c>
      <c r="D156" s="13">
        <f t="shared" si="15"/>
        <v>129.57</v>
      </c>
      <c r="F156" s="13">
        <f t="shared" si="16"/>
        <v>0</v>
      </c>
      <c r="G156" s="13">
        <f t="shared" si="17"/>
        <v>55146.00000000035</v>
      </c>
      <c r="H156" s="13">
        <f t="shared" si="18"/>
        <v>55146.00000000035</v>
      </c>
      <c r="J156" s="4"/>
    </row>
    <row r="157" spans="1:10" ht="12.75">
      <c r="A157" s="12">
        <f ca="1" t="shared" si="20"/>
        <v>138</v>
      </c>
      <c r="B157" s="14">
        <f t="shared" si="19"/>
        <v>43206</v>
      </c>
      <c r="C157" s="13">
        <f t="shared" si="14"/>
        <v>513.98</v>
      </c>
      <c r="D157" s="13">
        <f t="shared" si="15"/>
        <v>128.67</v>
      </c>
      <c r="F157" s="13">
        <f t="shared" si="16"/>
        <v>0</v>
      </c>
      <c r="G157" s="13">
        <f t="shared" si="17"/>
        <v>54760.690000000344</v>
      </c>
      <c r="H157" s="13">
        <f t="shared" si="18"/>
        <v>54760.690000000344</v>
      </c>
      <c r="J157" s="4"/>
    </row>
    <row r="158" spans="1:10" ht="12.75">
      <c r="A158" s="12">
        <f ca="1" t="shared" si="20"/>
        <v>139</v>
      </c>
      <c r="B158" s="14">
        <f t="shared" si="19"/>
        <v>43220</v>
      </c>
      <c r="C158" s="13">
        <f t="shared" si="14"/>
        <v>513.98</v>
      </c>
      <c r="D158" s="13">
        <f t="shared" si="15"/>
        <v>127.77</v>
      </c>
      <c r="F158" s="13">
        <f t="shared" si="16"/>
        <v>0</v>
      </c>
      <c r="G158" s="13">
        <f t="shared" si="17"/>
        <v>54374.48000000034</v>
      </c>
      <c r="H158" s="13">
        <f t="shared" si="18"/>
        <v>54374.48000000034</v>
      </c>
      <c r="J158" s="4"/>
    </row>
    <row r="159" spans="1:10" ht="12.75">
      <c r="A159" s="12">
        <f ca="1" t="shared" si="20"/>
        <v>140</v>
      </c>
      <c r="B159" s="14">
        <f t="shared" si="19"/>
        <v>43234</v>
      </c>
      <c r="C159" s="13">
        <f t="shared" si="14"/>
        <v>513.98</v>
      </c>
      <c r="D159" s="13">
        <f t="shared" si="15"/>
        <v>126.87</v>
      </c>
      <c r="F159" s="13">
        <f t="shared" si="16"/>
        <v>0</v>
      </c>
      <c r="G159" s="13">
        <f t="shared" si="17"/>
        <v>53987.37000000034</v>
      </c>
      <c r="H159" s="13">
        <f t="shared" si="18"/>
        <v>53987.37000000034</v>
      </c>
      <c r="J159" s="4"/>
    </row>
    <row r="160" spans="1:10" ht="12.75">
      <c r="A160" s="12">
        <f ca="1" t="shared" si="20"/>
        <v>141</v>
      </c>
      <c r="B160" s="14">
        <f t="shared" si="19"/>
        <v>43248</v>
      </c>
      <c r="C160" s="13">
        <f t="shared" si="14"/>
        <v>513.98</v>
      </c>
      <c r="D160" s="13">
        <f t="shared" si="15"/>
        <v>125.97</v>
      </c>
      <c r="F160" s="13">
        <f t="shared" si="16"/>
        <v>0</v>
      </c>
      <c r="G160" s="13">
        <f t="shared" si="17"/>
        <v>53599.360000000335</v>
      </c>
      <c r="H160" s="13">
        <f t="shared" si="18"/>
        <v>53599.360000000335</v>
      </c>
      <c r="J160" s="4"/>
    </row>
    <row r="161" spans="1:10" ht="12.75">
      <c r="A161" s="12">
        <f ca="1" t="shared" si="20"/>
        <v>142</v>
      </c>
      <c r="B161" s="14">
        <f t="shared" si="19"/>
        <v>43262</v>
      </c>
      <c r="C161" s="13">
        <f t="shared" si="14"/>
        <v>513.98</v>
      </c>
      <c r="D161" s="13">
        <f t="shared" si="15"/>
        <v>125.07</v>
      </c>
      <c r="F161" s="13">
        <f t="shared" si="16"/>
        <v>0</v>
      </c>
      <c r="G161" s="13">
        <f t="shared" si="17"/>
        <v>53210.45000000033</v>
      </c>
      <c r="H161" s="13">
        <f t="shared" si="18"/>
        <v>53210.45000000033</v>
      </c>
      <c r="J161" s="4"/>
    </row>
    <row r="162" spans="1:10" ht="12.75">
      <c r="A162" s="12">
        <f ca="1" t="shared" si="20"/>
        <v>143</v>
      </c>
      <c r="B162" s="14">
        <f t="shared" si="19"/>
        <v>43276</v>
      </c>
      <c r="C162" s="13">
        <f t="shared" si="14"/>
        <v>513.98</v>
      </c>
      <c r="D162" s="13">
        <f t="shared" si="15"/>
        <v>124.16</v>
      </c>
      <c r="F162" s="13">
        <f t="shared" si="16"/>
        <v>0</v>
      </c>
      <c r="G162" s="13">
        <f t="shared" si="17"/>
        <v>52820.63000000033</v>
      </c>
      <c r="H162" s="13">
        <f t="shared" si="18"/>
        <v>52820.63000000033</v>
      </c>
      <c r="J162" s="4"/>
    </row>
    <row r="163" spans="1:10" ht="12.75">
      <c r="A163" s="12">
        <f ca="1" t="shared" si="20"/>
        <v>144</v>
      </c>
      <c r="B163" s="14">
        <f t="shared" si="19"/>
        <v>43290</v>
      </c>
      <c r="C163" s="13">
        <f t="shared" si="14"/>
        <v>513.98</v>
      </c>
      <c r="D163" s="13">
        <f t="shared" si="15"/>
        <v>123.25</v>
      </c>
      <c r="F163" s="13">
        <f t="shared" si="16"/>
        <v>0</v>
      </c>
      <c r="G163" s="13">
        <f t="shared" si="17"/>
        <v>52429.90000000033</v>
      </c>
      <c r="H163" s="13">
        <f t="shared" si="18"/>
        <v>52429.90000000033</v>
      </c>
      <c r="J163" s="4"/>
    </row>
    <row r="164" spans="1:10" ht="12.75">
      <c r="A164" s="12">
        <f ca="1" t="shared" si="20"/>
        <v>145</v>
      </c>
      <c r="B164" s="14">
        <f t="shared" si="19"/>
        <v>43304</v>
      </c>
      <c r="C164" s="13">
        <f t="shared" si="14"/>
        <v>513.98</v>
      </c>
      <c r="D164" s="13">
        <f t="shared" si="15"/>
        <v>122.34</v>
      </c>
      <c r="F164" s="13">
        <f t="shared" si="16"/>
        <v>0</v>
      </c>
      <c r="G164" s="13">
        <f t="shared" si="17"/>
        <v>52038.26000000032</v>
      </c>
      <c r="H164" s="13">
        <f t="shared" si="18"/>
        <v>52038.26000000032</v>
      </c>
      <c r="J164" s="4"/>
    </row>
    <row r="165" spans="1:10" ht="12.75">
      <c r="A165" s="12">
        <f ca="1" t="shared" si="20"/>
        <v>146</v>
      </c>
      <c r="B165" s="14">
        <f t="shared" si="19"/>
        <v>43318</v>
      </c>
      <c r="C165" s="13">
        <f t="shared" si="14"/>
        <v>513.98</v>
      </c>
      <c r="D165" s="13">
        <f t="shared" si="15"/>
        <v>121.42</v>
      </c>
      <c r="F165" s="13">
        <f t="shared" si="16"/>
        <v>0</v>
      </c>
      <c r="G165" s="13">
        <f t="shared" si="17"/>
        <v>51645.70000000032</v>
      </c>
      <c r="H165" s="13">
        <f t="shared" si="18"/>
        <v>51645.70000000032</v>
      </c>
      <c r="J165" s="4"/>
    </row>
    <row r="166" spans="1:10" ht="12.75">
      <c r="A166" s="12">
        <f ca="1" t="shared" si="20"/>
        <v>147</v>
      </c>
      <c r="B166" s="14">
        <f t="shared" si="19"/>
        <v>43332</v>
      </c>
      <c r="C166" s="13">
        <f t="shared" si="14"/>
        <v>513.98</v>
      </c>
      <c r="D166" s="13">
        <f t="shared" si="15"/>
        <v>120.51</v>
      </c>
      <c r="F166" s="13">
        <f t="shared" si="16"/>
        <v>0</v>
      </c>
      <c r="G166" s="13">
        <f t="shared" si="17"/>
        <v>51252.230000000316</v>
      </c>
      <c r="H166" s="13">
        <f t="shared" si="18"/>
        <v>51252.230000000316</v>
      </c>
      <c r="J166" s="4"/>
    </row>
    <row r="167" spans="1:10" ht="12.75">
      <c r="A167" s="12">
        <f ca="1" t="shared" si="20"/>
        <v>148</v>
      </c>
      <c r="B167" s="14">
        <f t="shared" si="19"/>
        <v>43346</v>
      </c>
      <c r="C167" s="13">
        <f t="shared" si="14"/>
        <v>513.98</v>
      </c>
      <c r="D167" s="13">
        <f t="shared" si="15"/>
        <v>119.59</v>
      </c>
      <c r="F167" s="13">
        <f t="shared" si="16"/>
        <v>0</v>
      </c>
      <c r="G167" s="13">
        <f t="shared" si="17"/>
        <v>50857.84000000031</v>
      </c>
      <c r="H167" s="13">
        <f t="shared" si="18"/>
        <v>50857.84000000031</v>
      </c>
      <c r="J167" s="4"/>
    </row>
    <row r="168" spans="1:10" ht="12.75">
      <c r="A168" s="12">
        <f ca="1" t="shared" si="20"/>
        <v>149</v>
      </c>
      <c r="B168" s="14">
        <f t="shared" si="19"/>
        <v>43360</v>
      </c>
      <c r="C168" s="13">
        <f t="shared" si="14"/>
        <v>513.98</v>
      </c>
      <c r="D168" s="13">
        <f t="shared" si="15"/>
        <v>118.67</v>
      </c>
      <c r="F168" s="13">
        <f t="shared" si="16"/>
        <v>0</v>
      </c>
      <c r="G168" s="13">
        <f t="shared" si="17"/>
        <v>50462.530000000304</v>
      </c>
      <c r="H168" s="13">
        <f t="shared" si="18"/>
        <v>50462.530000000304</v>
      </c>
      <c r="J168" s="4"/>
    </row>
    <row r="169" spans="1:10" ht="12.75">
      <c r="A169" s="12">
        <f ca="1" t="shared" si="20"/>
        <v>150</v>
      </c>
      <c r="B169" s="14">
        <f t="shared" si="19"/>
        <v>43374</v>
      </c>
      <c r="C169" s="13">
        <f t="shared" si="14"/>
        <v>513.98</v>
      </c>
      <c r="D169" s="13">
        <f t="shared" si="15"/>
        <v>117.75</v>
      </c>
      <c r="F169" s="13">
        <f t="shared" si="16"/>
        <v>0</v>
      </c>
      <c r="G169" s="13">
        <f t="shared" si="17"/>
        <v>50066.3000000003</v>
      </c>
      <c r="H169" s="13">
        <f t="shared" si="18"/>
        <v>50066.3000000003</v>
      </c>
      <c r="J169" s="4"/>
    </row>
    <row r="170" spans="1:10" ht="12.75">
      <c r="A170" s="12">
        <f ca="1" t="shared" si="20"/>
        <v>151</v>
      </c>
      <c r="B170" s="14">
        <f t="shared" si="19"/>
        <v>43388</v>
      </c>
      <c r="C170" s="13">
        <f t="shared" si="14"/>
        <v>513.98</v>
      </c>
      <c r="D170" s="13">
        <f t="shared" si="15"/>
        <v>116.82</v>
      </c>
      <c r="F170" s="13">
        <f t="shared" si="16"/>
        <v>0</v>
      </c>
      <c r="G170" s="13">
        <f t="shared" si="17"/>
        <v>49669.1400000003</v>
      </c>
      <c r="H170" s="13">
        <f t="shared" si="18"/>
        <v>49669.1400000003</v>
      </c>
      <c r="J170" s="4"/>
    </row>
    <row r="171" spans="1:10" ht="12.75">
      <c r="A171" s="12">
        <f ca="1" t="shared" si="20"/>
        <v>152</v>
      </c>
      <c r="B171" s="14">
        <f t="shared" si="19"/>
        <v>43402</v>
      </c>
      <c r="C171" s="13">
        <f t="shared" si="14"/>
        <v>513.98</v>
      </c>
      <c r="D171" s="13">
        <f t="shared" si="15"/>
        <v>115.89</v>
      </c>
      <c r="F171" s="13">
        <f t="shared" si="16"/>
        <v>0</v>
      </c>
      <c r="G171" s="13">
        <f t="shared" si="17"/>
        <v>49271.050000000294</v>
      </c>
      <c r="H171" s="13">
        <f t="shared" si="18"/>
        <v>49271.050000000294</v>
      </c>
      <c r="J171" s="4"/>
    </row>
    <row r="172" spans="1:10" ht="12.75">
      <c r="A172" s="12">
        <f ca="1" t="shared" si="20"/>
        <v>153</v>
      </c>
      <c r="B172" s="14">
        <f t="shared" si="19"/>
        <v>43416</v>
      </c>
      <c r="C172" s="13">
        <f t="shared" si="14"/>
        <v>513.98</v>
      </c>
      <c r="D172" s="13">
        <f t="shared" si="15"/>
        <v>114.97</v>
      </c>
      <c r="F172" s="13">
        <f t="shared" si="16"/>
        <v>0</v>
      </c>
      <c r="G172" s="13">
        <f t="shared" si="17"/>
        <v>48872.04000000029</v>
      </c>
      <c r="H172" s="13">
        <f t="shared" si="18"/>
        <v>48872.04000000029</v>
      </c>
      <c r="J172" s="4"/>
    </row>
    <row r="173" spans="1:10" ht="12.75">
      <c r="A173" s="12">
        <f ca="1" t="shared" si="20"/>
        <v>154</v>
      </c>
      <c r="B173" s="14">
        <f t="shared" si="19"/>
        <v>43430</v>
      </c>
      <c r="C173" s="13">
        <f t="shared" si="14"/>
        <v>513.98</v>
      </c>
      <c r="D173" s="13">
        <f t="shared" si="15"/>
        <v>114.03</v>
      </c>
      <c r="F173" s="13">
        <f t="shared" si="16"/>
        <v>0</v>
      </c>
      <c r="G173" s="13">
        <f t="shared" si="17"/>
        <v>48472.09000000029</v>
      </c>
      <c r="H173" s="13">
        <f t="shared" si="18"/>
        <v>48472.09000000029</v>
      </c>
      <c r="J173" s="4"/>
    </row>
    <row r="174" spans="1:10" ht="12.75">
      <c r="A174" s="12">
        <f ca="1" t="shared" si="20"/>
        <v>155</v>
      </c>
      <c r="B174" s="14">
        <f t="shared" si="19"/>
        <v>43444</v>
      </c>
      <c r="C174" s="13">
        <f t="shared" si="14"/>
        <v>513.98</v>
      </c>
      <c r="D174" s="13">
        <f t="shared" si="15"/>
        <v>113.1</v>
      </c>
      <c r="F174" s="13">
        <f t="shared" si="16"/>
        <v>0</v>
      </c>
      <c r="G174" s="13">
        <f t="shared" si="17"/>
        <v>48071.21000000028</v>
      </c>
      <c r="H174" s="13">
        <f t="shared" si="18"/>
        <v>48071.21000000028</v>
      </c>
      <c r="J174" s="4"/>
    </row>
    <row r="175" spans="1:10" ht="12.75">
      <c r="A175" s="12">
        <f ca="1" t="shared" si="20"/>
        <v>156</v>
      </c>
      <c r="B175" s="14">
        <f t="shared" si="19"/>
        <v>43458</v>
      </c>
      <c r="C175" s="13">
        <f t="shared" si="14"/>
        <v>513.98</v>
      </c>
      <c r="D175" s="13">
        <f t="shared" si="15"/>
        <v>112.17</v>
      </c>
      <c r="F175" s="13">
        <f t="shared" si="16"/>
        <v>0</v>
      </c>
      <c r="G175" s="13">
        <f t="shared" si="17"/>
        <v>47669.40000000028</v>
      </c>
      <c r="H175" s="13">
        <f t="shared" si="18"/>
        <v>47669.40000000028</v>
      </c>
      <c r="J175" s="4"/>
    </row>
    <row r="176" spans="1:10" ht="12.75">
      <c r="A176" s="12">
        <f ca="1" t="shared" si="20"/>
        <v>157</v>
      </c>
      <c r="B176" s="14">
        <f t="shared" si="19"/>
        <v>43472</v>
      </c>
      <c r="C176" s="13">
        <f t="shared" si="14"/>
        <v>513.98</v>
      </c>
      <c r="D176" s="13">
        <f t="shared" si="15"/>
        <v>111.23</v>
      </c>
      <c r="F176" s="13">
        <f t="shared" si="16"/>
        <v>0</v>
      </c>
      <c r="G176" s="13">
        <f t="shared" si="17"/>
        <v>47266.65000000028</v>
      </c>
      <c r="H176" s="13">
        <f t="shared" si="18"/>
        <v>47266.65000000028</v>
      </c>
      <c r="J176" s="4"/>
    </row>
    <row r="177" spans="1:10" ht="12.75">
      <c r="A177" s="12">
        <f ca="1" t="shared" si="20"/>
        <v>158</v>
      </c>
      <c r="B177" s="14">
        <f t="shared" si="19"/>
        <v>43486</v>
      </c>
      <c r="C177" s="13">
        <f t="shared" si="14"/>
        <v>513.98</v>
      </c>
      <c r="D177" s="13">
        <f t="shared" si="15"/>
        <v>110.29</v>
      </c>
      <c r="F177" s="13">
        <f t="shared" si="16"/>
        <v>0</v>
      </c>
      <c r="G177" s="13">
        <f t="shared" si="17"/>
        <v>46862.960000000276</v>
      </c>
      <c r="H177" s="13">
        <f t="shared" si="18"/>
        <v>46862.960000000276</v>
      </c>
      <c r="J177" s="4"/>
    </row>
    <row r="178" spans="1:10" ht="12.75">
      <c r="A178" s="12">
        <f ca="1" t="shared" si="20"/>
        <v>159</v>
      </c>
      <c r="B178" s="14">
        <f t="shared" si="19"/>
        <v>43500</v>
      </c>
      <c r="C178" s="13">
        <f t="shared" si="14"/>
        <v>513.98</v>
      </c>
      <c r="D178" s="13">
        <f t="shared" si="15"/>
        <v>109.35</v>
      </c>
      <c r="F178" s="13">
        <f t="shared" si="16"/>
        <v>0</v>
      </c>
      <c r="G178" s="13">
        <f t="shared" si="17"/>
        <v>46458.33000000027</v>
      </c>
      <c r="H178" s="13">
        <f t="shared" si="18"/>
        <v>46458.33000000027</v>
      </c>
      <c r="J178" s="4"/>
    </row>
    <row r="179" spans="1:10" ht="12.75">
      <c r="A179" s="12">
        <f ca="1" t="shared" si="20"/>
        <v>160</v>
      </c>
      <c r="B179" s="14">
        <f t="shared" si="19"/>
        <v>43514</v>
      </c>
      <c r="C179" s="13">
        <f t="shared" si="14"/>
        <v>513.98</v>
      </c>
      <c r="D179" s="13">
        <f t="shared" si="15"/>
        <v>108.4</v>
      </c>
      <c r="F179" s="13">
        <f t="shared" si="16"/>
        <v>0</v>
      </c>
      <c r="G179" s="13">
        <f t="shared" si="17"/>
        <v>46052.75000000027</v>
      </c>
      <c r="H179" s="13">
        <f t="shared" si="18"/>
        <v>46052.75000000027</v>
      </c>
      <c r="J179" s="4"/>
    </row>
    <row r="180" spans="1:10" ht="12.75">
      <c r="A180" s="12">
        <f ca="1" t="shared" si="20"/>
        <v>161</v>
      </c>
      <c r="B180" s="14">
        <f t="shared" si="19"/>
        <v>43528</v>
      </c>
      <c r="C180" s="13">
        <f t="shared" si="14"/>
        <v>513.98</v>
      </c>
      <c r="D180" s="13">
        <f t="shared" si="15"/>
        <v>107.46</v>
      </c>
      <c r="F180" s="13">
        <f t="shared" si="16"/>
        <v>0</v>
      </c>
      <c r="G180" s="13">
        <f t="shared" si="17"/>
        <v>45646.230000000265</v>
      </c>
      <c r="H180" s="13">
        <f t="shared" si="18"/>
        <v>45646.230000000265</v>
      </c>
      <c r="J180" s="4"/>
    </row>
    <row r="181" spans="1:10" ht="12.75">
      <c r="A181" s="12">
        <f ca="1" t="shared" si="20"/>
        <v>162</v>
      </c>
      <c r="B181" s="14">
        <f t="shared" si="19"/>
        <v>43542</v>
      </c>
      <c r="C181" s="13">
        <f t="shared" si="14"/>
        <v>513.98</v>
      </c>
      <c r="D181" s="13">
        <f t="shared" si="15"/>
        <v>106.51</v>
      </c>
      <c r="F181" s="13">
        <f t="shared" si="16"/>
        <v>0</v>
      </c>
      <c r="G181" s="13">
        <f t="shared" si="17"/>
        <v>45238.760000000264</v>
      </c>
      <c r="H181" s="13">
        <f t="shared" si="18"/>
        <v>45238.760000000264</v>
      </c>
      <c r="J181" s="4"/>
    </row>
    <row r="182" spans="1:10" ht="12.75">
      <c r="A182" s="12">
        <f ca="1" t="shared" si="20"/>
        <v>163</v>
      </c>
      <c r="B182" s="14">
        <f t="shared" si="19"/>
        <v>43556</v>
      </c>
      <c r="C182" s="13">
        <f t="shared" si="14"/>
        <v>513.98</v>
      </c>
      <c r="D182" s="13">
        <f t="shared" si="15"/>
        <v>105.56</v>
      </c>
      <c r="F182" s="13">
        <f t="shared" si="16"/>
        <v>0</v>
      </c>
      <c r="G182" s="13">
        <f t="shared" si="17"/>
        <v>44830.34000000026</v>
      </c>
      <c r="H182" s="13">
        <f t="shared" si="18"/>
        <v>44830.34000000026</v>
      </c>
      <c r="J182" s="4"/>
    </row>
    <row r="183" spans="1:10" ht="12.75">
      <c r="A183" s="12">
        <f ca="1" t="shared" si="20"/>
        <v>164</v>
      </c>
      <c r="B183" s="14">
        <f t="shared" si="19"/>
        <v>43570</v>
      </c>
      <c r="C183" s="13">
        <f t="shared" si="14"/>
        <v>513.98</v>
      </c>
      <c r="D183" s="13">
        <f t="shared" si="15"/>
        <v>104.6</v>
      </c>
      <c r="F183" s="13">
        <f t="shared" si="16"/>
        <v>0</v>
      </c>
      <c r="G183" s="13">
        <f t="shared" si="17"/>
        <v>44420.960000000254</v>
      </c>
      <c r="H183" s="13">
        <f t="shared" si="18"/>
        <v>44420.960000000254</v>
      </c>
      <c r="J183" s="4"/>
    </row>
    <row r="184" spans="1:10" ht="12.75">
      <c r="A184" s="12">
        <f ca="1" t="shared" si="20"/>
        <v>165</v>
      </c>
      <c r="B184" s="14">
        <f t="shared" si="19"/>
        <v>43584</v>
      </c>
      <c r="C184" s="13">
        <f t="shared" si="14"/>
        <v>513.98</v>
      </c>
      <c r="D184" s="13">
        <f t="shared" si="15"/>
        <v>103.65</v>
      </c>
      <c r="F184" s="13">
        <f t="shared" si="16"/>
        <v>0</v>
      </c>
      <c r="G184" s="13">
        <f t="shared" si="17"/>
        <v>44010.63000000025</v>
      </c>
      <c r="H184" s="13">
        <f t="shared" si="18"/>
        <v>44010.63000000025</v>
      </c>
      <c r="J184" s="4"/>
    </row>
    <row r="185" spans="1:10" ht="12.75">
      <c r="A185" s="12">
        <f ca="1" t="shared" si="20"/>
        <v>166</v>
      </c>
      <c r="B185" s="14">
        <f t="shared" si="19"/>
        <v>43598</v>
      </c>
      <c r="C185" s="13">
        <f t="shared" si="14"/>
        <v>513.98</v>
      </c>
      <c r="D185" s="13">
        <f t="shared" si="15"/>
        <v>102.69</v>
      </c>
      <c r="F185" s="13">
        <f t="shared" si="16"/>
        <v>0</v>
      </c>
      <c r="G185" s="13">
        <f t="shared" si="17"/>
        <v>43599.34000000025</v>
      </c>
      <c r="H185" s="13">
        <f t="shared" si="18"/>
        <v>43599.34000000025</v>
      </c>
      <c r="J185" s="4"/>
    </row>
    <row r="186" spans="1:10" ht="12.75">
      <c r="A186" s="12">
        <f ca="1" t="shared" si="20"/>
        <v>167</v>
      </c>
      <c r="B186" s="14">
        <f t="shared" si="19"/>
        <v>43612</v>
      </c>
      <c r="C186" s="13">
        <f t="shared" si="14"/>
        <v>513.98</v>
      </c>
      <c r="D186" s="13">
        <f t="shared" si="15"/>
        <v>101.73</v>
      </c>
      <c r="F186" s="13">
        <f t="shared" si="16"/>
        <v>0</v>
      </c>
      <c r="G186" s="13">
        <f t="shared" si="17"/>
        <v>43187.09000000025</v>
      </c>
      <c r="H186" s="13">
        <f t="shared" si="18"/>
        <v>43187.09000000025</v>
      </c>
      <c r="J186" s="4"/>
    </row>
    <row r="187" spans="1:10" ht="12.75">
      <c r="A187" s="12">
        <f ca="1" t="shared" si="20"/>
        <v>168</v>
      </c>
      <c r="B187" s="14">
        <f t="shared" si="19"/>
        <v>43626</v>
      </c>
      <c r="C187" s="13">
        <f t="shared" si="14"/>
        <v>513.98</v>
      </c>
      <c r="D187" s="13">
        <f t="shared" si="15"/>
        <v>100.77</v>
      </c>
      <c r="F187" s="13">
        <f t="shared" si="16"/>
        <v>0</v>
      </c>
      <c r="G187" s="13">
        <f t="shared" si="17"/>
        <v>42773.880000000245</v>
      </c>
      <c r="H187" s="13">
        <f t="shared" si="18"/>
        <v>42773.880000000245</v>
      </c>
      <c r="J187" s="4"/>
    </row>
    <row r="188" spans="1:10" ht="12.75">
      <c r="A188" s="12">
        <f ca="1" t="shared" si="20"/>
        <v>169</v>
      </c>
      <c r="B188" s="14">
        <f t="shared" si="19"/>
        <v>43640</v>
      </c>
      <c r="C188" s="13">
        <f t="shared" si="14"/>
        <v>513.98</v>
      </c>
      <c r="D188" s="13">
        <f t="shared" si="15"/>
        <v>99.81</v>
      </c>
      <c r="F188" s="13">
        <f t="shared" si="16"/>
        <v>0</v>
      </c>
      <c r="G188" s="13">
        <f t="shared" si="17"/>
        <v>42359.71000000024</v>
      </c>
      <c r="H188" s="13">
        <f t="shared" si="18"/>
        <v>42359.71000000024</v>
      </c>
      <c r="J188" s="4"/>
    </row>
    <row r="189" spans="1:10" ht="12.75">
      <c r="A189" s="12">
        <f ca="1" t="shared" si="20"/>
        <v>170</v>
      </c>
      <c r="B189" s="14">
        <f t="shared" si="19"/>
        <v>43654</v>
      </c>
      <c r="C189" s="13">
        <f t="shared" si="14"/>
        <v>513.98</v>
      </c>
      <c r="D189" s="13">
        <f t="shared" si="15"/>
        <v>98.84</v>
      </c>
      <c r="F189" s="13">
        <f t="shared" si="16"/>
        <v>0</v>
      </c>
      <c r="G189" s="13">
        <f t="shared" si="17"/>
        <v>41944.57000000023</v>
      </c>
      <c r="H189" s="13">
        <f t="shared" si="18"/>
        <v>41944.57000000023</v>
      </c>
      <c r="J189" s="4"/>
    </row>
    <row r="190" spans="1:10" ht="12.75">
      <c r="A190" s="12">
        <f ca="1" t="shared" si="20"/>
        <v>171</v>
      </c>
      <c r="B190" s="14">
        <f t="shared" si="19"/>
        <v>43668</v>
      </c>
      <c r="C190" s="13">
        <f t="shared" si="14"/>
        <v>513.98</v>
      </c>
      <c r="D190" s="13">
        <f t="shared" si="15"/>
        <v>97.87</v>
      </c>
      <c r="F190" s="13">
        <f t="shared" si="16"/>
        <v>0</v>
      </c>
      <c r="G190" s="13">
        <f t="shared" si="17"/>
        <v>41528.46000000023</v>
      </c>
      <c r="H190" s="13">
        <f t="shared" si="18"/>
        <v>41528.46000000023</v>
      </c>
      <c r="J190" s="4"/>
    </row>
    <row r="191" spans="1:10" ht="12.75">
      <c r="A191" s="12">
        <f ca="1" t="shared" si="20"/>
        <v>172</v>
      </c>
      <c r="B191" s="14">
        <f t="shared" si="19"/>
        <v>43682</v>
      </c>
      <c r="C191" s="13">
        <f t="shared" si="14"/>
        <v>513.98</v>
      </c>
      <c r="D191" s="13">
        <f t="shared" si="15"/>
        <v>96.9</v>
      </c>
      <c r="F191" s="13">
        <f t="shared" si="16"/>
        <v>0</v>
      </c>
      <c r="G191" s="13">
        <f t="shared" si="17"/>
        <v>41111.38000000023</v>
      </c>
      <c r="H191" s="13">
        <f t="shared" si="18"/>
        <v>41111.38000000023</v>
      </c>
      <c r="J191" s="4"/>
    </row>
    <row r="192" spans="1:10" ht="12.75">
      <c r="A192" s="12">
        <f ca="1" t="shared" si="20"/>
        <v>173</v>
      </c>
      <c r="B192" s="14">
        <f t="shared" si="19"/>
        <v>43696</v>
      </c>
      <c r="C192" s="13">
        <f t="shared" si="14"/>
        <v>513.98</v>
      </c>
      <c r="D192" s="13">
        <f t="shared" si="15"/>
        <v>95.93</v>
      </c>
      <c r="F192" s="13">
        <f t="shared" si="16"/>
        <v>0</v>
      </c>
      <c r="G192" s="13">
        <f t="shared" si="17"/>
        <v>40693.33000000023</v>
      </c>
      <c r="H192" s="13">
        <f t="shared" si="18"/>
        <v>40693.33000000023</v>
      </c>
      <c r="J192" s="4"/>
    </row>
    <row r="193" spans="1:10" ht="12.75">
      <c r="A193" s="12">
        <f ca="1" t="shared" si="20"/>
        <v>174</v>
      </c>
      <c r="B193" s="14">
        <f t="shared" si="19"/>
        <v>43710</v>
      </c>
      <c r="C193" s="13">
        <f t="shared" si="14"/>
        <v>513.98</v>
      </c>
      <c r="D193" s="13">
        <f t="shared" si="15"/>
        <v>94.95</v>
      </c>
      <c r="F193" s="13">
        <f t="shared" si="16"/>
        <v>0</v>
      </c>
      <c r="G193" s="13">
        <f t="shared" si="17"/>
        <v>40274.30000000022</v>
      </c>
      <c r="H193" s="13">
        <f t="shared" si="18"/>
        <v>40274.30000000022</v>
      </c>
      <c r="J193" s="4"/>
    </row>
    <row r="194" spans="1:10" ht="12.75">
      <c r="A194" s="12">
        <f ca="1" t="shared" si="20"/>
        <v>175</v>
      </c>
      <c r="B194" s="14">
        <f t="shared" si="19"/>
        <v>43724</v>
      </c>
      <c r="C194" s="13">
        <f t="shared" si="14"/>
        <v>513.98</v>
      </c>
      <c r="D194" s="13">
        <f t="shared" si="15"/>
        <v>93.97</v>
      </c>
      <c r="F194" s="13">
        <f t="shared" si="16"/>
        <v>0</v>
      </c>
      <c r="G194" s="13">
        <f t="shared" si="17"/>
        <v>39854.29000000022</v>
      </c>
      <c r="H194" s="13">
        <f t="shared" si="18"/>
        <v>39854.29000000022</v>
      </c>
      <c r="J194" s="4"/>
    </row>
    <row r="195" spans="1:10" ht="12.75">
      <c r="A195" s="12">
        <f ca="1" t="shared" si="20"/>
        <v>176</v>
      </c>
      <c r="B195" s="14">
        <f t="shared" si="19"/>
        <v>43738</v>
      </c>
      <c r="C195" s="13">
        <f t="shared" si="14"/>
        <v>513.98</v>
      </c>
      <c r="D195" s="13">
        <f t="shared" si="15"/>
        <v>92.99</v>
      </c>
      <c r="F195" s="13">
        <f t="shared" si="16"/>
        <v>0</v>
      </c>
      <c r="G195" s="13">
        <f t="shared" si="17"/>
        <v>39433.300000000214</v>
      </c>
      <c r="H195" s="13">
        <f t="shared" si="18"/>
        <v>39433.300000000214</v>
      </c>
      <c r="J195" s="4"/>
    </row>
    <row r="196" spans="1:10" ht="12.75">
      <c r="A196" s="12">
        <f ca="1" t="shared" si="20"/>
        <v>177</v>
      </c>
      <c r="B196" s="14">
        <f t="shared" si="19"/>
        <v>43752</v>
      </c>
      <c r="C196" s="13">
        <f t="shared" si="14"/>
        <v>513.98</v>
      </c>
      <c r="D196" s="13">
        <f t="shared" si="15"/>
        <v>92.01</v>
      </c>
      <c r="F196" s="13">
        <f t="shared" si="16"/>
        <v>0</v>
      </c>
      <c r="G196" s="13">
        <f t="shared" si="17"/>
        <v>39011.33000000021</v>
      </c>
      <c r="H196" s="13">
        <f t="shared" si="18"/>
        <v>39011.33000000021</v>
      </c>
      <c r="J196" s="4"/>
    </row>
    <row r="197" spans="1:10" ht="12.75">
      <c r="A197" s="12">
        <f ca="1" t="shared" si="20"/>
        <v>178</v>
      </c>
      <c r="B197" s="14">
        <f t="shared" si="19"/>
        <v>43766</v>
      </c>
      <c r="C197" s="13">
        <f t="shared" si="14"/>
        <v>513.98</v>
      </c>
      <c r="D197" s="13">
        <f t="shared" si="15"/>
        <v>91.03</v>
      </c>
      <c r="F197" s="13">
        <f t="shared" si="16"/>
        <v>0</v>
      </c>
      <c r="G197" s="13">
        <f t="shared" si="17"/>
        <v>38588.38000000021</v>
      </c>
      <c r="H197" s="13">
        <f t="shared" si="18"/>
        <v>38588.38000000021</v>
      </c>
      <c r="J197" s="4"/>
    </row>
    <row r="198" spans="1:10" ht="12.75">
      <c r="A198" s="12">
        <f ca="1" t="shared" si="20"/>
        <v>179</v>
      </c>
      <c r="B198" s="14">
        <f t="shared" si="19"/>
        <v>43780</v>
      </c>
      <c r="C198" s="13">
        <f t="shared" si="14"/>
        <v>513.98</v>
      </c>
      <c r="D198" s="13">
        <f t="shared" si="15"/>
        <v>90.04</v>
      </c>
      <c r="F198" s="13">
        <f t="shared" si="16"/>
        <v>0</v>
      </c>
      <c r="G198" s="13">
        <f t="shared" si="17"/>
        <v>38164.440000000206</v>
      </c>
      <c r="H198" s="13">
        <f t="shared" si="18"/>
        <v>38164.440000000206</v>
      </c>
      <c r="J198" s="4"/>
    </row>
    <row r="199" spans="1:10" ht="12.75">
      <c r="A199" s="12">
        <f ca="1" t="shared" si="20"/>
        <v>180</v>
      </c>
      <c r="B199" s="14">
        <f t="shared" si="19"/>
        <v>43794</v>
      </c>
      <c r="C199" s="13">
        <f t="shared" si="14"/>
        <v>513.98</v>
      </c>
      <c r="D199" s="13">
        <f t="shared" si="15"/>
        <v>89.05</v>
      </c>
      <c r="F199" s="13">
        <f t="shared" si="16"/>
        <v>0</v>
      </c>
      <c r="G199" s="13">
        <f t="shared" si="17"/>
        <v>37739.510000000206</v>
      </c>
      <c r="H199" s="13">
        <f t="shared" si="18"/>
        <v>37739.510000000206</v>
      </c>
      <c r="J199" s="4"/>
    </row>
    <row r="200" spans="1:10" ht="12.75">
      <c r="A200" s="12">
        <f ca="1" t="shared" si="20"/>
        <v>181</v>
      </c>
      <c r="B200" s="14">
        <f t="shared" si="19"/>
        <v>43808</v>
      </c>
      <c r="C200" s="13">
        <f t="shared" si="14"/>
        <v>513.98</v>
      </c>
      <c r="D200" s="13">
        <f t="shared" si="15"/>
        <v>88.06</v>
      </c>
      <c r="F200" s="13">
        <f t="shared" si="16"/>
        <v>0</v>
      </c>
      <c r="G200" s="13">
        <f t="shared" si="17"/>
        <v>37313.5900000002</v>
      </c>
      <c r="H200" s="13">
        <f t="shared" si="18"/>
        <v>37313.5900000002</v>
      </c>
      <c r="J200" s="4"/>
    </row>
    <row r="201" spans="1:10" ht="12.75">
      <c r="A201" s="12">
        <f ca="1" t="shared" si="20"/>
        <v>182</v>
      </c>
      <c r="B201" s="14">
        <f t="shared" si="19"/>
        <v>43822</v>
      </c>
      <c r="C201" s="13">
        <f t="shared" si="14"/>
        <v>513.98</v>
      </c>
      <c r="D201" s="13">
        <f t="shared" si="15"/>
        <v>87.07</v>
      </c>
      <c r="F201" s="13">
        <f t="shared" si="16"/>
        <v>0</v>
      </c>
      <c r="G201" s="13">
        <f t="shared" si="17"/>
        <v>36886.6800000002</v>
      </c>
      <c r="H201" s="13">
        <f t="shared" si="18"/>
        <v>36886.6800000002</v>
      </c>
      <c r="J201" s="4"/>
    </row>
    <row r="202" spans="1:10" ht="12.75">
      <c r="A202" s="12">
        <f ca="1" t="shared" si="20"/>
        <v>183</v>
      </c>
      <c r="B202" s="14">
        <f t="shared" si="19"/>
        <v>43836</v>
      </c>
      <c r="C202" s="13">
        <f t="shared" si="14"/>
        <v>513.98</v>
      </c>
      <c r="D202" s="13">
        <f t="shared" si="15"/>
        <v>86.07</v>
      </c>
      <c r="F202" s="13">
        <f t="shared" si="16"/>
        <v>0</v>
      </c>
      <c r="G202" s="13">
        <f t="shared" si="17"/>
        <v>36458.77000000019</v>
      </c>
      <c r="H202" s="13">
        <f t="shared" si="18"/>
        <v>36458.77000000019</v>
      </c>
      <c r="J202" s="4"/>
    </row>
    <row r="203" spans="1:10" ht="12.75">
      <c r="A203" s="12">
        <f ca="1" t="shared" si="20"/>
        <v>184</v>
      </c>
      <c r="B203" s="14">
        <f t="shared" si="19"/>
        <v>43850</v>
      </c>
      <c r="C203" s="13">
        <f t="shared" si="14"/>
        <v>513.98</v>
      </c>
      <c r="D203" s="13">
        <f t="shared" si="15"/>
        <v>85.07</v>
      </c>
      <c r="F203" s="13">
        <f t="shared" si="16"/>
        <v>0</v>
      </c>
      <c r="G203" s="13">
        <f t="shared" si="17"/>
        <v>36029.86000000019</v>
      </c>
      <c r="H203" s="13">
        <f t="shared" si="18"/>
        <v>36029.86000000019</v>
      </c>
      <c r="J203" s="4"/>
    </row>
    <row r="204" spans="1:10" ht="12.75">
      <c r="A204" s="12">
        <f ca="1" t="shared" si="20"/>
        <v>185</v>
      </c>
      <c r="B204" s="14">
        <f t="shared" si="19"/>
        <v>43864</v>
      </c>
      <c r="C204" s="13">
        <f t="shared" si="14"/>
        <v>513.98</v>
      </c>
      <c r="D204" s="13">
        <f t="shared" si="15"/>
        <v>84.07</v>
      </c>
      <c r="F204" s="13">
        <f t="shared" si="16"/>
        <v>0</v>
      </c>
      <c r="G204" s="13">
        <f t="shared" si="17"/>
        <v>35599.950000000186</v>
      </c>
      <c r="H204" s="13">
        <f t="shared" si="18"/>
        <v>35599.950000000186</v>
      </c>
      <c r="J204" s="4"/>
    </row>
    <row r="205" spans="1:10" ht="12.75">
      <c r="A205" s="12">
        <f ca="1" t="shared" si="20"/>
        <v>186</v>
      </c>
      <c r="B205" s="14">
        <f t="shared" si="19"/>
        <v>43878</v>
      </c>
      <c r="C205" s="13">
        <f t="shared" si="14"/>
        <v>513.98</v>
      </c>
      <c r="D205" s="13">
        <f t="shared" si="15"/>
        <v>83.07</v>
      </c>
      <c r="F205" s="13">
        <f t="shared" si="16"/>
        <v>0</v>
      </c>
      <c r="G205" s="13">
        <f t="shared" si="17"/>
        <v>35169.04000000018</v>
      </c>
      <c r="H205" s="13">
        <f t="shared" si="18"/>
        <v>35169.04000000018</v>
      </c>
      <c r="J205" s="4"/>
    </row>
    <row r="206" spans="1:10" ht="12.75">
      <c r="A206" s="12">
        <f ca="1" t="shared" si="20"/>
        <v>187</v>
      </c>
      <c r="B206" s="14">
        <f t="shared" si="19"/>
        <v>43892</v>
      </c>
      <c r="C206" s="13">
        <f t="shared" si="14"/>
        <v>513.98</v>
      </c>
      <c r="D206" s="13">
        <f t="shared" si="15"/>
        <v>82.06</v>
      </c>
      <c r="F206" s="13">
        <f t="shared" si="16"/>
        <v>0</v>
      </c>
      <c r="G206" s="13">
        <f t="shared" si="17"/>
        <v>34737.12000000018</v>
      </c>
      <c r="H206" s="13">
        <f t="shared" si="18"/>
        <v>34737.12000000018</v>
      </c>
      <c r="J206" s="4"/>
    </row>
    <row r="207" spans="1:10" ht="12.75">
      <c r="A207" s="12">
        <f ca="1" t="shared" si="20"/>
        <v>188</v>
      </c>
      <c r="B207" s="14">
        <f t="shared" si="19"/>
        <v>43906</v>
      </c>
      <c r="C207" s="13">
        <f t="shared" si="14"/>
        <v>513.98</v>
      </c>
      <c r="D207" s="13">
        <f t="shared" si="15"/>
        <v>81.05</v>
      </c>
      <c r="F207" s="13">
        <f t="shared" si="16"/>
        <v>0</v>
      </c>
      <c r="G207" s="13">
        <f t="shared" si="17"/>
        <v>34304.19000000018</v>
      </c>
      <c r="H207" s="13">
        <f t="shared" si="18"/>
        <v>34304.19000000018</v>
      </c>
      <c r="J207" s="4"/>
    </row>
    <row r="208" spans="1:10" ht="12.75">
      <c r="A208" s="12">
        <f ca="1" t="shared" si="20"/>
        <v>189</v>
      </c>
      <c r="B208" s="14">
        <f t="shared" si="19"/>
        <v>43920</v>
      </c>
      <c r="C208" s="13">
        <f t="shared" si="14"/>
        <v>513.98</v>
      </c>
      <c r="D208" s="13">
        <f t="shared" si="15"/>
        <v>80.04</v>
      </c>
      <c r="F208" s="13">
        <f t="shared" si="16"/>
        <v>0</v>
      </c>
      <c r="G208" s="13">
        <f t="shared" si="17"/>
        <v>33870.250000000175</v>
      </c>
      <c r="H208" s="13">
        <f t="shared" si="18"/>
        <v>33870.250000000175</v>
      </c>
      <c r="J208" s="4"/>
    </row>
    <row r="209" spans="1:10" ht="12.75">
      <c r="A209" s="12">
        <f ca="1" t="shared" si="20"/>
        <v>190</v>
      </c>
      <c r="B209" s="14">
        <f t="shared" si="19"/>
        <v>43934</v>
      </c>
      <c r="C209" s="13">
        <f t="shared" si="14"/>
        <v>513.98</v>
      </c>
      <c r="D209" s="13">
        <f t="shared" si="15"/>
        <v>79.03</v>
      </c>
      <c r="F209" s="13">
        <f t="shared" si="16"/>
        <v>0</v>
      </c>
      <c r="G209" s="13">
        <f t="shared" si="17"/>
        <v>33435.30000000017</v>
      </c>
      <c r="H209" s="13">
        <f t="shared" si="18"/>
        <v>33435.30000000017</v>
      </c>
      <c r="J209" s="4"/>
    </row>
    <row r="210" spans="1:10" ht="12.75">
      <c r="A210" s="12">
        <f ca="1" t="shared" si="20"/>
        <v>191</v>
      </c>
      <c r="B210" s="14">
        <f t="shared" si="19"/>
        <v>43948</v>
      </c>
      <c r="C210" s="13">
        <f t="shared" si="14"/>
        <v>513.98</v>
      </c>
      <c r="D210" s="13">
        <f t="shared" si="15"/>
        <v>78.02</v>
      </c>
      <c r="F210" s="13">
        <f t="shared" si="16"/>
        <v>0</v>
      </c>
      <c r="G210" s="13">
        <f t="shared" si="17"/>
        <v>32999.340000000164</v>
      </c>
      <c r="H210" s="13">
        <f t="shared" si="18"/>
        <v>32999.340000000164</v>
      </c>
      <c r="J210" s="4"/>
    </row>
    <row r="211" spans="1:10" ht="12.75">
      <c r="A211" s="12">
        <f ca="1" t="shared" si="20"/>
        <v>192</v>
      </c>
      <c r="B211" s="14">
        <f t="shared" si="19"/>
        <v>43962</v>
      </c>
      <c r="C211" s="13">
        <f t="shared" si="14"/>
        <v>513.98</v>
      </c>
      <c r="D211" s="13">
        <f t="shared" si="15"/>
        <v>77</v>
      </c>
      <c r="F211" s="13">
        <f t="shared" si="16"/>
        <v>0</v>
      </c>
      <c r="G211" s="13">
        <f t="shared" si="17"/>
        <v>32562.360000000164</v>
      </c>
      <c r="H211" s="13">
        <f t="shared" si="18"/>
        <v>32562.360000000164</v>
      </c>
      <c r="J211" s="4"/>
    </row>
    <row r="212" spans="1:10" ht="12.75">
      <c r="A212" s="12">
        <f ca="1" t="shared" si="20"/>
        <v>193</v>
      </c>
      <c r="B212" s="14">
        <f t="shared" si="19"/>
        <v>43976</v>
      </c>
      <c r="C212" s="13">
        <f aca="true" t="shared" si="21" ref="C212:C275">IF(A212="","",IF(A212=$D$12,H211+D212,IF(IF($E$15,$D$15,$D$14)&gt;H211+D212,H211+D212,IF($E$15,$D$15,$D$14))))</f>
        <v>513.98</v>
      </c>
      <c r="D212" s="13">
        <f aca="true" t="shared" si="22" ref="D212:D275">IF(B212="","",IF(roundOpt,ROUND((B212-B211)*$H$5*G211,2),(B212-B211)*$H$5*G211))</f>
        <v>75.98</v>
      </c>
      <c r="F212" s="13">
        <f aca="true" t="shared" si="23" ref="F212:F275">IF(B212="","",IF(C212&gt;F211+D212,0,F211+D212-C212))</f>
        <v>0</v>
      </c>
      <c r="G212" s="13">
        <f aca="true" t="shared" si="24" ref="G212:G275">IF(B212="","",IF(C212&gt;D212+F211,G211+F211+D212-C212,G211))</f>
        <v>32124.360000000164</v>
      </c>
      <c r="H212" s="13">
        <f aca="true" t="shared" si="25" ref="H212:H275">IF(B212="","",G212+F212)</f>
        <v>32124.360000000164</v>
      </c>
      <c r="J212" s="4"/>
    </row>
    <row r="213" spans="1:10" ht="12.75">
      <c r="A213" s="12">
        <f ca="1" t="shared" si="20"/>
        <v>194</v>
      </c>
      <c r="B213" s="14">
        <f aca="true" t="shared" si="26" ref="B213:B276">IF(A213="","",IF($K$13=26,(A213-1)*14+$D$9,IF($K$13=52,(A213-1)*7+$D$9,DATE(YEAR($D$9),MONTH($D$9)+(A213-1)*$L$13,IF($K$13=24,IF((MOD(A213-1,2))=1,DAY($D$9)+14,DAY($D$9)),DAY($D$9))))))</f>
        <v>43990</v>
      </c>
      <c r="C213" s="13">
        <f t="shared" si="21"/>
        <v>513.98</v>
      </c>
      <c r="D213" s="13">
        <f t="shared" si="22"/>
        <v>74.96</v>
      </c>
      <c r="F213" s="13">
        <f t="shared" si="23"/>
        <v>0</v>
      </c>
      <c r="G213" s="13">
        <f t="shared" si="24"/>
        <v>31685.340000000164</v>
      </c>
      <c r="H213" s="13">
        <f t="shared" si="25"/>
        <v>31685.340000000164</v>
      </c>
      <c r="J213" s="4"/>
    </row>
    <row r="214" spans="1:10" ht="12.75">
      <c r="A214" s="12">
        <f aca="true" ca="1" t="shared" si="27" ref="A214:A277">IF(OR(H213&lt;=0,H213=""),"",OFFSET(A214,-1,0,1,1)+1)</f>
        <v>195</v>
      </c>
      <c r="B214" s="14">
        <f t="shared" si="26"/>
        <v>44004</v>
      </c>
      <c r="C214" s="13">
        <f t="shared" si="21"/>
        <v>513.98</v>
      </c>
      <c r="D214" s="13">
        <f t="shared" si="22"/>
        <v>73.93</v>
      </c>
      <c r="F214" s="13">
        <f t="shared" si="23"/>
        <v>0</v>
      </c>
      <c r="G214" s="13">
        <f t="shared" si="24"/>
        <v>31245.290000000165</v>
      </c>
      <c r="H214" s="13">
        <f t="shared" si="25"/>
        <v>31245.290000000165</v>
      </c>
      <c r="J214" s="4"/>
    </row>
    <row r="215" spans="1:10" ht="12.75">
      <c r="A215" s="12">
        <f ca="1" t="shared" si="27"/>
        <v>196</v>
      </c>
      <c r="B215" s="14">
        <f t="shared" si="26"/>
        <v>44018</v>
      </c>
      <c r="C215" s="13">
        <f t="shared" si="21"/>
        <v>513.98</v>
      </c>
      <c r="D215" s="13">
        <f t="shared" si="22"/>
        <v>72.91</v>
      </c>
      <c r="F215" s="13">
        <f t="shared" si="23"/>
        <v>0</v>
      </c>
      <c r="G215" s="13">
        <f t="shared" si="24"/>
        <v>30804.220000000165</v>
      </c>
      <c r="H215" s="13">
        <f t="shared" si="25"/>
        <v>30804.220000000165</v>
      </c>
      <c r="J215" s="4"/>
    </row>
    <row r="216" spans="1:10" ht="12.75">
      <c r="A216" s="12">
        <f ca="1" t="shared" si="27"/>
        <v>197</v>
      </c>
      <c r="B216" s="14">
        <f t="shared" si="26"/>
        <v>44032</v>
      </c>
      <c r="C216" s="13">
        <f t="shared" si="21"/>
        <v>513.98</v>
      </c>
      <c r="D216" s="13">
        <f t="shared" si="22"/>
        <v>71.88</v>
      </c>
      <c r="F216" s="13">
        <f t="shared" si="23"/>
        <v>0</v>
      </c>
      <c r="G216" s="13">
        <f t="shared" si="24"/>
        <v>30362.120000000166</v>
      </c>
      <c r="H216" s="13">
        <f t="shared" si="25"/>
        <v>30362.120000000166</v>
      </c>
      <c r="J216" s="4"/>
    </row>
    <row r="217" spans="1:10" ht="12.75">
      <c r="A217" s="12">
        <f ca="1" t="shared" si="27"/>
        <v>198</v>
      </c>
      <c r="B217" s="14">
        <f t="shared" si="26"/>
        <v>44046</v>
      </c>
      <c r="C217" s="13">
        <f t="shared" si="21"/>
        <v>513.98</v>
      </c>
      <c r="D217" s="13">
        <f t="shared" si="22"/>
        <v>70.84</v>
      </c>
      <c r="F217" s="13">
        <f t="shared" si="23"/>
        <v>0</v>
      </c>
      <c r="G217" s="13">
        <f t="shared" si="24"/>
        <v>29918.980000000167</v>
      </c>
      <c r="H217" s="13">
        <f t="shared" si="25"/>
        <v>29918.980000000167</v>
      </c>
      <c r="J217" s="4"/>
    </row>
    <row r="218" spans="1:10" ht="12.75">
      <c r="A218" s="12">
        <f ca="1" t="shared" si="27"/>
        <v>199</v>
      </c>
      <c r="B218" s="14">
        <f t="shared" si="26"/>
        <v>44060</v>
      </c>
      <c r="C218" s="13">
        <f t="shared" si="21"/>
        <v>513.98</v>
      </c>
      <c r="D218" s="13">
        <f t="shared" si="22"/>
        <v>69.81</v>
      </c>
      <c r="F218" s="13">
        <f t="shared" si="23"/>
        <v>0</v>
      </c>
      <c r="G218" s="13">
        <f t="shared" si="24"/>
        <v>29474.81000000017</v>
      </c>
      <c r="H218" s="13">
        <f t="shared" si="25"/>
        <v>29474.81000000017</v>
      </c>
      <c r="J218" s="4"/>
    </row>
    <row r="219" spans="1:10" ht="12.75">
      <c r="A219" s="12">
        <f ca="1" t="shared" si="27"/>
        <v>200</v>
      </c>
      <c r="B219" s="14">
        <f t="shared" si="26"/>
        <v>44074</v>
      </c>
      <c r="C219" s="13">
        <f t="shared" si="21"/>
        <v>513.98</v>
      </c>
      <c r="D219" s="13">
        <f t="shared" si="22"/>
        <v>68.77</v>
      </c>
      <c r="F219" s="13">
        <f t="shared" si="23"/>
        <v>0</v>
      </c>
      <c r="G219" s="13">
        <f t="shared" si="24"/>
        <v>29029.60000000017</v>
      </c>
      <c r="H219" s="13">
        <f t="shared" si="25"/>
        <v>29029.60000000017</v>
      </c>
      <c r="J219" s="4"/>
    </row>
    <row r="220" spans="1:10" ht="12.75">
      <c r="A220" s="12">
        <f ca="1" t="shared" si="27"/>
        <v>201</v>
      </c>
      <c r="B220" s="14">
        <f t="shared" si="26"/>
        <v>44088</v>
      </c>
      <c r="C220" s="13">
        <f t="shared" si="21"/>
        <v>513.98</v>
      </c>
      <c r="D220" s="13">
        <f t="shared" si="22"/>
        <v>67.74</v>
      </c>
      <c r="F220" s="13">
        <f t="shared" si="23"/>
        <v>0</v>
      </c>
      <c r="G220" s="13">
        <f t="shared" si="24"/>
        <v>28583.36000000017</v>
      </c>
      <c r="H220" s="13">
        <f t="shared" si="25"/>
        <v>28583.36000000017</v>
      </c>
      <c r="J220" s="4"/>
    </row>
    <row r="221" spans="1:10" ht="12.75">
      <c r="A221" s="12">
        <f ca="1" t="shared" si="27"/>
        <v>202</v>
      </c>
      <c r="B221" s="14">
        <f t="shared" si="26"/>
        <v>44102</v>
      </c>
      <c r="C221" s="13">
        <f t="shared" si="21"/>
        <v>513.98</v>
      </c>
      <c r="D221" s="13">
        <f t="shared" si="22"/>
        <v>66.69</v>
      </c>
      <c r="F221" s="13">
        <f t="shared" si="23"/>
        <v>0</v>
      </c>
      <c r="G221" s="13">
        <f t="shared" si="24"/>
        <v>28136.07000000017</v>
      </c>
      <c r="H221" s="13">
        <f t="shared" si="25"/>
        <v>28136.07000000017</v>
      </c>
      <c r="J221" s="4"/>
    </row>
    <row r="222" spans="1:10" ht="12.75">
      <c r="A222" s="12">
        <f ca="1" t="shared" si="27"/>
        <v>203</v>
      </c>
      <c r="B222" s="14">
        <f t="shared" si="26"/>
        <v>44116</v>
      </c>
      <c r="C222" s="13">
        <f t="shared" si="21"/>
        <v>513.98</v>
      </c>
      <c r="D222" s="13">
        <f t="shared" si="22"/>
        <v>65.65</v>
      </c>
      <c r="F222" s="13">
        <f t="shared" si="23"/>
        <v>0</v>
      </c>
      <c r="G222" s="13">
        <f t="shared" si="24"/>
        <v>27687.740000000173</v>
      </c>
      <c r="H222" s="13">
        <f t="shared" si="25"/>
        <v>27687.740000000173</v>
      </c>
      <c r="J222" s="4"/>
    </row>
    <row r="223" spans="1:10" ht="12.75">
      <c r="A223" s="12">
        <f ca="1" t="shared" si="27"/>
        <v>204</v>
      </c>
      <c r="B223" s="14">
        <f t="shared" si="26"/>
        <v>44130</v>
      </c>
      <c r="C223" s="13">
        <f t="shared" si="21"/>
        <v>513.98</v>
      </c>
      <c r="D223" s="13">
        <f t="shared" si="22"/>
        <v>64.6</v>
      </c>
      <c r="F223" s="13">
        <f t="shared" si="23"/>
        <v>0</v>
      </c>
      <c r="G223" s="13">
        <f t="shared" si="24"/>
        <v>27238.36000000017</v>
      </c>
      <c r="H223" s="13">
        <f t="shared" si="25"/>
        <v>27238.36000000017</v>
      </c>
      <c r="J223" s="4"/>
    </row>
    <row r="224" spans="1:10" ht="12.75">
      <c r="A224" s="12">
        <f ca="1" t="shared" si="27"/>
        <v>205</v>
      </c>
      <c r="B224" s="14">
        <f t="shared" si="26"/>
        <v>44144</v>
      </c>
      <c r="C224" s="13">
        <f t="shared" si="21"/>
        <v>513.98</v>
      </c>
      <c r="D224" s="13">
        <f t="shared" si="22"/>
        <v>63.56</v>
      </c>
      <c r="F224" s="13">
        <f t="shared" si="23"/>
        <v>0</v>
      </c>
      <c r="G224" s="13">
        <f t="shared" si="24"/>
        <v>26787.940000000173</v>
      </c>
      <c r="H224" s="13">
        <f t="shared" si="25"/>
        <v>26787.940000000173</v>
      </c>
      <c r="J224" s="4"/>
    </row>
    <row r="225" spans="1:10" ht="12.75">
      <c r="A225" s="12">
        <f ca="1" t="shared" si="27"/>
        <v>206</v>
      </c>
      <c r="B225" s="14">
        <f t="shared" si="26"/>
        <v>44158</v>
      </c>
      <c r="C225" s="13">
        <f t="shared" si="21"/>
        <v>513.98</v>
      </c>
      <c r="D225" s="13">
        <f t="shared" si="22"/>
        <v>62.51</v>
      </c>
      <c r="F225" s="13">
        <f t="shared" si="23"/>
        <v>0</v>
      </c>
      <c r="G225" s="13">
        <f t="shared" si="24"/>
        <v>26336.470000000172</v>
      </c>
      <c r="H225" s="13">
        <f t="shared" si="25"/>
        <v>26336.470000000172</v>
      </c>
      <c r="J225" s="4"/>
    </row>
    <row r="226" spans="1:10" ht="12.75">
      <c r="A226" s="12">
        <f ca="1" t="shared" si="27"/>
        <v>207</v>
      </c>
      <c r="B226" s="14">
        <f t="shared" si="26"/>
        <v>44172</v>
      </c>
      <c r="C226" s="13">
        <f t="shared" si="21"/>
        <v>513.98</v>
      </c>
      <c r="D226" s="13">
        <f t="shared" si="22"/>
        <v>61.45</v>
      </c>
      <c r="F226" s="13">
        <f t="shared" si="23"/>
        <v>0</v>
      </c>
      <c r="G226" s="13">
        <f t="shared" si="24"/>
        <v>25883.940000000173</v>
      </c>
      <c r="H226" s="13">
        <f t="shared" si="25"/>
        <v>25883.940000000173</v>
      </c>
      <c r="J226" s="4"/>
    </row>
    <row r="227" spans="1:10" ht="12.75">
      <c r="A227" s="12">
        <f ca="1" t="shared" si="27"/>
        <v>208</v>
      </c>
      <c r="B227" s="14">
        <f t="shared" si="26"/>
        <v>44186</v>
      </c>
      <c r="C227" s="13">
        <f t="shared" si="21"/>
        <v>513.98</v>
      </c>
      <c r="D227" s="13">
        <f t="shared" si="22"/>
        <v>60.4</v>
      </c>
      <c r="F227" s="13">
        <f t="shared" si="23"/>
        <v>0</v>
      </c>
      <c r="G227" s="13">
        <f t="shared" si="24"/>
        <v>25430.360000000175</v>
      </c>
      <c r="H227" s="13">
        <f t="shared" si="25"/>
        <v>25430.360000000175</v>
      </c>
      <c r="J227" s="4"/>
    </row>
    <row r="228" spans="1:10" ht="12.75">
      <c r="A228" s="12">
        <f ca="1" t="shared" si="27"/>
        <v>209</v>
      </c>
      <c r="B228" s="14">
        <f t="shared" si="26"/>
        <v>44200</v>
      </c>
      <c r="C228" s="13">
        <f t="shared" si="21"/>
        <v>513.98</v>
      </c>
      <c r="D228" s="13">
        <f t="shared" si="22"/>
        <v>59.34</v>
      </c>
      <c r="F228" s="13">
        <f t="shared" si="23"/>
        <v>0</v>
      </c>
      <c r="G228" s="13">
        <f t="shared" si="24"/>
        <v>24975.720000000176</v>
      </c>
      <c r="H228" s="13">
        <f t="shared" si="25"/>
        <v>24975.720000000176</v>
      </c>
      <c r="J228" s="4"/>
    </row>
    <row r="229" spans="1:10" ht="12.75">
      <c r="A229" s="12">
        <f ca="1" t="shared" si="27"/>
        <v>210</v>
      </c>
      <c r="B229" s="14">
        <f t="shared" si="26"/>
        <v>44214</v>
      </c>
      <c r="C229" s="13">
        <f t="shared" si="21"/>
        <v>513.98</v>
      </c>
      <c r="D229" s="13">
        <f t="shared" si="22"/>
        <v>58.28</v>
      </c>
      <c r="F229" s="13">
        <f t="shared" si="23"/>
        <v>0</v>
      </c>
      <c r="G229" s="13">
        <f t="shared" si="24"/>
        <v>24520.020000000175</v>
      </c>
      <c r="H229" s="13">
        <f t="shared" si="25"/>
        <v>24520.020000000175</v>
      </c>
      <c r="J229" s="4"/>
    </row>
    <row r="230" spans="1:10" ht="12.75">
      <c r="A230" s="12">
        <f ca="1" t="shared" si="27"/>
        <v>211</v>
      </c>
      <c r="B230" s="14">
        <f t="shared" si="26"/>
        <v>44228</v>
      </c>
      <c r="C230" s="13">
        <f t="shared" si="21"/>
        <v>513.98</v>
      </c>
      <c r="D230" s="13">
        <f t="shared" si="22"/>
        <v>57.21</v>
      </c>
      <c r="F230" s="13">
        <f t="shared" si="23"/>
        <v>0</v>
      </c>
      <c r="G230" s="13">
        <f t="shared" si="24"/>
        <v>24063.250000000175</v>
      </c>
      <c r="H230" s="13">
        <f t="shared" si="25"/>
        <v>24063.250000000175</v>
      </c>
      <c r="J230" s="4"/>
    </row>
    <row r="231" spans="1:10" ht="12.75">
      <c r="A231" s="12">
        <f ca="1" t="shared" si="27"/>
        <v>212</v>
      </c>
      <c r="B231" s="14">
        <f t="shared" si="26"/>
        <v>44242</v>
      </c>
      <c r="C231" s="13">
        <f t="shared" si="21"/>
        <v>513.98</v>
      </c>
      <c r="D231" s="13">
        <f t="shared" si="22"/>
        <v>56.15</v>
      </c>
      <c r="F231" s="13">
        <f t="shared" si="23"/>
        <v>0</v>
      </c>
      <c r="G231" s="13">
        <f t="shared" si="24"/>
        <v>23605.420000000177</v>
      </c>
      <c r="H231" s="13">
        <f t="shared" si="25"/>
        <v>23605.420000000177</v>
      </c>
      <c r="J231" s="4"/>
    </row>
    <row r="232" spans="1:10" ht="12.75">
      <c r="A232" s="12">
        <f ca="1" t="shared" si="27"/>
        <v>213</v>
      </c>
      <c r="B232" s="14">
        <f t="shared" si="26"/>
        <v>44256</v>
      </c>
      <c r="C232" s="13">
        <f t="shared" si="21"/>
        <v>513.98</v>
      </c>
      <c r="D232" s="13">
        <f t="shared" si="22"/>
        <v>55.08</v>
      </c>
      <c r="F232" s="13">
        <f t="shared" si="23"/>
        <v>0</v>
      </c>
      <c r="G232" s="13">
        <f t="shared" si="24"/>
        <v>23146.52000000018</v>
      </c>
      <c r="H232" s="13">
        <f t="shared" si="25"/>
        <v>23146.52000000018</v>
      </c>
      <c r="J232" s="4"/>
    </row>
    <row r="233" spans="1:10" ht="12.75">
      <c r="A233" s="12">
        <f ca="1" t="shared" si="27"/>
        <v>214</v>
      </c>
      <c r="B233" s="14">
        <f t="shared" si="26"/>
        <v>44270</v>
      </c>
      <c r="C233" s="13">
        <f t="shared" si="21"/>
        <v>513.98</v>
      </c>
      <c r="D233" s="13">
        <f t="shared" si="22"/>
        <v>54.01</v>
      </c>
      <c r="F233" s="13">
        <f t="shared" si="23"/>
        <v>0</v>
      </c>
      <c r="G233" s="13">
        <f t="shared" si="24"/>
        <v>22686.550000000178</v>
      </c>
      <c r="H233" s="13">
        <f t="shared" si="25"/>
        <v>22686.550000000178</v>
      </c>
      <c r="J233" s="4"/>
    </row>
    <row r="234" spans="1:10" ht="12.75">
      <c r="A234" s="12">
        <f ca="1" t="shared" si="27"/>
        <v>215</v>
      </c>
      <c r="B234" s="14">
        <f t="shared" si="26"/>
        <v>44284</v>
      </c>
      <c r="C234" s="13">
        <f t="shared" si="21"/>
        <v>513.98</v>
      </c>
      <c r="D234" s="13">
        <f t="shared" si="22"/>
        <v>52.94</v>
      </c>
      <c r="F234" s="13">
        <f t="shared" si="23"/>
        <v>0</v>
      </c>
      <c r="G234" s="13">
        <f t="shared" si="24"/>
        <v>22225.510000000177</v>
      </c>
      <c r="H234" s="13">
        <f t="shared" si="25"/>
        <v>22225.510000000177</v>
      </c>
      <c r="J234" s="4"/>
    </row>
    <row r="235" spans="1:10" ht="12.75">
      <c r="A235" s="12">
        <f ca="1" t="shared" si="27"/>
        <v>216</v>
      </c>
      <c r="B235" s="14">
        <f t="shared" si="26"/>
        <v>44298</v>
      </c>
      <c r="C235" s="13">
        <f t="shared" si="21"/>
        <v>513.98</v>
      </c>
      <c r="D235" s="13">
        <f t="shared" si="22"/>
        <v>51.86</v>
      </c>
      <c r="F235" s="13">
        <f t="shared" si="23"/>
        <v>0</v>
      </c>
      <c r="G235" s="13">
        <f t="shared" si="24"/>
        <v>21763.390000000178</v>
      </c>
      <c r="H235" s="13">
        <f t="shared" si="25"/>
        <v>21763.390000000178</v>
      </c>
      <c r="J235" s="4"/>
    </row>
    <row r="236" spans="1:10" ht="12.75">
      <c r="A236" s="12">
        <f ca="1" t="shared" si="27"/>
        <v>217</v>
      </c>
      <c r="B236" s="14">
        <f t="shared" si="26"/>
        <v>44312</v>
      </c>
      <c r="C236" s="13">
        <f t="shared" si="21"/>
        <v>513.98</v>
      </c>
      <c r="D236" s="13">
        <f t="shared" si="22"/>
        <v>50.78</v>
      </c>
      <c r="F236" s="13">
        <f t="shared" si="23"/>
        <v>0</v>
      </c>
      <c r="G236" s="13">
        <f t="shared" si="24"/>
        <v>21300.190000000177</v>
      </c>
      <c r="H236" s="13">
        <f t="shared" si="25"/>
        <v>21300.190000000177</v>
      </c>
      <c r="J236" s="4"/>
    </row>
    <row r="237" spans="1:10" ht="12.75">
      <c r="A237" s="12">
        <f ca="1" t="shared" si="27"/>
        <v>218</v>
      </c>
      <c r="B237" s="14">
        <f t="shared" si="26"/>
        <v>44326</v>
      </c>
      <c r="C237" s="13">
        <f t="shared" si="21"/>
        <v>513.98</v>
      </c>
      <c r="D237" s="13">
        <f t="shared" si="22"/>
        <v>49.7</v>
      </c>
      <c r="F237" s="13">
        <f t="shared" si="23"/>
        <v>0</v>
      </c>
      <c r="G237" s="13">
        <f t="shared" si="24"/>
        <v>20835.910000000178</v>
      </c>
      <c r="H237" s="13">
        <f t="shared" si="25"/>
        <v>20835.910000000178</v>
      </c>
      <c r="J237" s="4"/>
    </row>
    <row r="238" spans="1:10" ht="12.75">
      <c r="A238" s="12">
        <f ca="1" t="shared" si="27"/>
        <v>219</v>
      </c>
      <c r="B238" s="14">
        <f t="shared" si="26"/>
        <v>44340</v>
      </c>
      <c r="C238" s="13">
        <f t="shared" si="21"/>
        <v>513.98</v>
      </c>
      <c r="D238" s="13">
        <f t="shared" si="22"/>
        <v>48.62</v>
      </c>
      <c r="F238" s="13">
        <f t="shared" si="23"/>
        <v>0</v>
      </c>
      <c r="G238" s="13">
        <f t="shared" si="24"/>
        <v>20370.550000000178</v>
      </c>
      <c r="H238" s="13">
        <f t="shared" si="25"/>
        <v>20370.550000000178</v>
      </c>
      <c r="J238" s="4"/>
    </row>
    <row r="239" spans="1:10" ht="12.75">
      <c r="A239" s="12">
        <f ca="1" t="shared" si="27"/>
        <v>220</v>
      </c>
      <c r="B239" s="14">
        <f t="shared" si="26"/>
        <v>44354</v>
      </c>
      <c r="C239" s="13">
        <f t="shared" si="21"/>
        <v>513.98</v>
      </c>
      <c r="D239" s="13">
        <f t="shared" si="22"/>
        <v>47.53</v>
      </c>
      <c r="F239" s="13">
        <f t="shared" si="23"/>
        <v>0</v>
      </c>
      <c r="G239" s="13">
        <f t="shared" si="24"/>
        <v>19904.100000000177</v>
      </c>
      <c r="H239" s="13">
        <f t="shared" si="25"/>
        <v>19904.100000000177</v>
      </c>
      <c r="J239" s="4"/>
    </row>
    <row r="240" spans="1:10" ht="12.75">
      <c r="A240" s="12">
        <f ca="1" t="shared" si="27"/>
        <v>221</v>
      </c>
      <c r="B240" s="14">
        <f t="shared" si="26"/>
        <v>44368</v>
      </c>
      <c r="C240" s="13">
        <f t="shared" si="21"/>
        <v>513.98</v>
      </c>
      <c r="D240" s="13">
        <f t="shared" si="22"/>
        <v>46.44</v>
      </c>
      <c r="F240" s="13">
        <f t="shared" si="23"/>
        <v>0</v>
      </c>
      <c r="G240" s="13">
        <f t="shared" si="24"/>
        <v>19436.560000000176</v>
      </c>
      <c r="H240" s="13">
        <f t="shared" si="25"/>
        <v>19436.560000000176</v>
      </c>
      <c r="J240" s="4"/>
    </row>
    <row r="241" spans="1:10" ht="12.75">
      <c r="A241" s="12">
        <f ca="1" t="shared" si="27"/>
        <v>222</v>
      </c>
      <c r="B241" s="14">
        <f t="shared" si="26"/>
        <v>44382</v>
      </c>
      <c r="C241" s="13">
        <f t="shared" si="21"/>
        <v>513.98</v>
      </c>
      <c r="D241" s="13">
        <f t="shared" si="22"/>
        <v>45.35</v>
      </c>
      <c r="F241" s="13">
        <f t="shared" si="23"/>
        <v>0</v>
      </c>
      <c r="G241" s="13">
        <f t="shared" si="24"/>
        <v>18967.930000000175</v>
      </c>
      <c r="H241" s="13">
        <f t="shared" si="25"/>
        <v>18967.930000000175</v>
      </c>
      <c r="J241" s="4"/>
    </row>
    <row r="242" spans="1:10" ht="12.75">
      <c r="A242" s="12">
        <f ca="1" t="shared" si="27"/>
        <v>223</v>
      </c>
      <c r="B242" s="14">
        <f t="shared" si="26"/>
        <v>44396</v>
      </c>
      <c r="C242" s="13">
        <f t="shared" si="21"/>
        <v>513.98</v>
      </c>
      <c r="D242" s="13">
        <f t="shared" si="22"/>
        <v>44.26</v>
      </c>
      <c r="F242" s="13">
        <f t="shared" si="23"/>
        <v>0</v>
      </c>
      <c r="G242" s="13">
        <f t="shared" si="24"/>
        <v>18498.210000000174</v>
      </c>
      <c r="H242" s="13">
        <f t="shared" si="25"/>
        <v>18498.210000000174</v>
      </c>
      <c r="J242" s="4"/>
    </row>
    <row r="243" spans="1:10" ht="12.75">
      <c r="A243" s="12">
        <f ca="1" t="shared" si="27"/>
        <v>224</v>
      </c>
      <c r="B243" s="14">
        <f t="shared" si="26"/>
        <v>44410</v>
      </c>
      <c r="C243" s="13">
        <f t="shared" si="21"/>
        <v>513.98</v>
      </c>
      <c r="D243" s="13">
        <f t="shared" si="22"/>
        <v>43.16</v>
      </c>
      <c r="F243" s="13">
        <f t="shared" si="23"/>
        <v>0</v>
      </c>
      <c r="G243" s="13">
        <f t="shared" si="24"/>
        <v>18027.390000000174</v>
      </c>
      <c r="H243" s="13">
        <f t="shared" si="25"/>
        <v>18027.390000000174</v>
      </c>
      <c r="J243" s="4"/>
    </row>
    <row r="244" spans="1:10" ht="12.75">
      <c r="A244" s="12">
        <f ca="1" t="shared" si="27"/>
        <v>225</v>
      </c>
      <c r="B244" s="14">
        <f t="shared" si="26"/>
        <v>44424</v>
      </c>
      <c r="C244" s="13">
        <f t="shared" si="21"/>
        <v>513.98</v>
      </c>
      <c r="D244" s="13">
        <f t="shared" si="22"/>
        <v>42.06</v>
      </c>
      <c r="F244" s="13">
        <f t="shared" si="23"/>
        <v>0</v>
      </c>
      <c r="G244" s="13">
        <f t="shared" si="24"/>
        <v>17555.470000000176</v>
      </c>
      <c r="H244" s="13">
        <f t="shared" si="25"/>
        <v>17555.470000000176</v>
      </c>
      <c r="J244" s="4"/>
    </row>
    <row r="245" spans="1:10" ht="12.75">
      <c r="A245" s="12">
        <f ca="1" t="shared" si="27"/>
        <v>226</v>
      </c>
      <c r="B245" s="14">
        <f t="shared" si="26"/>
        <v>44438</v>
      </c>
      <c r="C245" s="13">
        <f t="shared" si="21"/>
        <v>513.98</v>
      </c>
      <c r="D245" s="13">
        <f t="shared" si="22"/>
        <v>40.96</v>
      </c>
      <c r="F245" s="13">
        <f t="shared" si="23"/>
        <v>0</v>
      </c>
      <c r="G245" s="13">
        <f t="shared" si="24"/>
        <v>17082.450000000175</v>
      </c>
      <c r="H245" s="13">
        <f t="shared" si="25"/>
        <v>17082.450000000175</v>
      </c>
      <c r="J245" s="4"/>
    </row>
    <row r="246" spans="1:10" ht="12.75">
      <c r="A246" s="12">
        <f ca="1" t="shared" si="27"/>
        <v>227</v>
      </c>
      <c r="B246" s="14">
        <f t="shared" si="26"/>
        <v>44452</v>
      </c>
      <c r="C246" s="13">
        <f t="shared" si="21"/>
        <v>513.98</v>
      </c>
      <c r="D246" s="13">
        <f t="shared" si="22"/>
        <v>39.86</v>
      </c>
      <c r="F246" s="13">
        <f t="shared" si="23"/>
        <v>0</v>
      </c>
      <c r="G246" s="13">
        <f t="shared" si="24"/>
        <v>16608.330000000176</v>
      </c>
      <c r="H246" s="13">
        <f t="shared" si="25"/>
        <v>16608.330000000176</v>
      </c>
      <c r="J246" s="4"/>
    </row>
    <row r="247" spans="1:10" ht="12.75">
      <c r="A247" s="12">
        <f ca="1" t="shared" si="27"/>
        <v>228</v>
      </c>
      <c r="B247" s="14">
        <f t="shared" si="26"/>
        <v>44466</v>
      </c>
      <c r="C247" s="13">
        <f t="shared" si="21"/>
        <v>513.98</v>
      </c>
      <c r="D247" s="13">
        <f t="shared" si="22"/>
        <v>38.75</v>
      </c>
      <c r="F247" s="13">
        <f t="shared" si="23"/>
        <v>0</v>
      </c>
      <c r="G247" s="13">
        <f t="shared" si="24"/>
        <v>16133.100000000177</v>
      </c>
      <c r="H247" s="13">
        <f t="shared" si="25"/>
        <v>16133.100000000177</v>
      </c>
      <c r="J247" s="4"/>
    </row>
    <row r="248" spans="1:10" ht="12.75">
      <c r="A248" s="12">
        <f ca="1" t="shared" si="27"/>
        <v>229</v>
      </c>
      <c r="B248" s="14">
        <f t="shared" si="26"/>
        <v>44480</v>
      </c>
      <c r="C248" s="13">
        <f t="shared" si="21"/>
        <v>513.98</v>
      </c>
      <c r="D248" s="13">
        <f t="shared" si="22"/>
        <v>37.64</v>
      </c>
      <c r="F248" s="13">
        <f t="shared" si="23"/>
        <v>0</v>
      </c>
      <c r="G248" s="13">
        <f t="shared" si="24"/>
        <v>15656.760000000177</v>
      </c>
      <c r="H248" s="13">
        <f t="shared" si="25"/>
        <v>15656.760000000177</v>
      </c>
      <c r="J248" s="4"/>
    </row>
    <row r="249" spans="1:10" ht="12.75">
      <c r="A249" s="12">
        <f ca="1" t="shared" si="27"/>
        <v>230</v>
      </c>
      <c r="B249" s="14">
        <f t="shared" si="26"/>
        <v>44494</v>
      </c>
      <c r="C249" s="13">
        <f t="shared" si="21"/>
        <v>513.98</v>
      </c>
      <c r="D249" s="13">
        <f t="shared" si="22"/>
        <v>36.53</v>
      </c>
      <c r="F249" s="13">
        <f t="shared" si="23"/>
        <v>0</v>
      </c>
      <c r="G249" s="13">
        <f t="shared" si="24"/>
        <v>15179.310000000178</v>
      </c>
      <c r="H249" s="13">
        <f t="shared" si="25"/>
        <v>15179.310000000178</v>
      </c>
      <c r="J249" s="4"/>
    </row>
    <row r="250" spans="1:10" ht="12.75">
      <c r="A250" s="12">
        <f ca="1" t="shared" si="27"/>
        <v>231</v>
      </c>
      <c r="B250" s="14">
        <f t="shared" si="26"/>
        <v>44508</v>
      </c>
      <c r="C250" s="13">
        <f t="shared" si="21"/>
        <v>513.98</v>
      </c>
      <c r="D250" s="13">
        <f t="shared" si="22"/>
        <v>35.42</v>
      </c>
      <c r="F250" s="13">
        <f t="shared" si="23"/>
        <v>0</v>
      </c>
      <c r="G250" s="13">
        <f t="shared" si="24"/>
        <v>14700.750000000178</v>
      </c>
      <c r="H250" s="13">
        <f t="shared" si="25"/>
        <v>14700.750000000178</v>
      </c>
      <c r="J250" s="4"/>
    </row>
    <row r="251" spans="1:10" ht="12.75">
      <c r="A251" s="12">
        <f ca="1" t="shared" si="27"/>
        <v>232</v>
      </c>
      <c r="B251" s="14">
        <f t="shared" si="26"/>
        <v>44522</v>
      </c>
      <c r="C251" s="13">
        <f t="shared" si="21"/>
        <v>513.98</v>
      </c>
      <c r="D251" s="13">
        <f t="shared" si="22"/>
        <v>34.3</v>
      </c>
      <c r="F251" s="13">
        <f t="shared" si="23"/>
        <v>0</v>
      </c>
      <c r="G251" s="13">
        <f t="shared" si="24"/>
        <v>14221.070000000178</v>
      </c>
      <c r="H251" s="13">
        <f t="shared" si="25"/>
        <v>14221.070000000178</v>
      </c>
      <c r="J251" s="4"/>
    </row>
    <row r="252" spans="1:10" ht="12.75">
      <c r="A252" s="12">
        <f ca="1" t="shared" si="27"/>
        <v>233</v>
      </c>
      <c r="B252" s="14">
        <f t="shared" si="26"/>
        <v>44536</v>
      </c>
      <c r="C252" s="13">
        <f t="shared" si="21"/>
        <v>513.98</v>
      </c>
      <c r="D252" s="13">
        <f t="shared" si="22"/>
        <v>33.18</v>
      </c>
      <c r="F252" s="13">
        <f t="shared" si="23"/>
        <v>0</v>
      </c>
      <c r="G252" s="13">
        <f t="shared" si="24"/>
        <v>13740.270000000179</v>
      </c>
      <c r="H252" s="13">
        <f t="shared" si="25"/>
        <v>13740.270000000179</v>
      </c>
      <c r="J252" s="4"/>
    </row>
    <row r="253" spans="1:10" ht="12.75">
      <c r="A253" s="12">
        <f ca="1" t="shared" si="27"/>
        <v>234</v>
      </c>
      <c r="B253" s="14">
        <f t="shared" si="26"/>
        <v>44550</v>
      </c>
      <c r="C253" s="13">
        <f t="shared" si="21"/>
        <v>513.98</v>
      </c>
      <c r="D253" s="13">
        <f t="shared" si="22"/>
        <v>32.06</v>
      </c>
      <c r="F253" s="13">
        <f t="shared" si="23"/>
        <v>0</v>
      </c>
      <c r="G253" s="13">
        <f t="shared" si="24"/>
        <v>13258.350000000179</v>
      </c>
      <c r="H253" s="13">
        <f t="shared" si="25"/>
        <v>13258.350000000179</v>
      </c>
      <c r="J253" s="4"/>
    </row>
    <row r="254" spans="1:10" ht="12.75">
      <c r="A254" s="12">
        <f ca="1" t="shared" si="27"/>
        <v>235</v>
      </c>
      <c r="B254" s="14">
        <f t="shared" si="26"/>
        <v>44564</v>
      </c>
      <c r="C254" s="13">
        <f t="shared" si="21"/>
        <v>513.98</v>
      </c>
      <c r="D254" s="13">
        <f t="shared" si="22"/>
        <v>30.94</v>
      </c>
      <c r="F254" s="13">
        <f t="shared" si="23"/>
        <v>0</v>
      </c>
      <c r="G254" s="13">
        <f t="shared" si="24"/>
        <v>12775.31000000018</v>
      </c>
      <c r="H254" s="13">
        <f t="shared" si="25"/>
        <v>12775.31000000018</v>
      </c>
      <c r="J254" s="4"/>
    </row>
    <row r="255" spans="1:10" ht="12.75">
      <c r="A255" s="12">
        <f ca="1" t="shared" si="27"/>
        <v>236</v>
      </c>
      <c r="B255" s="14">
        <f t="shared" si="26"/>
        <v>44578</v>
      </c>
      <c r="C255" s="13">
        <f t="shared" si="21"/>
        <v>513.98</v>
      </c>
      <c r="D255" s="13">
        <f t="shared" si="22"/>
        <v>29.81</v>
      </c>
      <c r="F255" s="13">
        <f t="shared" si="23"/>
        <v>0</v>
      </c>
      <c r="G255" s="13">
        <f t="shared" si="24"/>
        <v>12291.14000000018</v>
      </c>
      <c r="H255" s="13">
        <f t="shared" si="25"/>
        <v>12291.14000000018</v>
      </c>
      <c r="J255" s="4"/>
    </row>
    <row r="256" spans="1:10" ht="12.75">
      <c r="A256" s="12">
        <f ca="1" t="shared" si="27"/>
        <v>237</v>
      </c>
      <c r="B256" s="14">
        <f t="shared" si="26"/>
        <v>44592</v>
      </c>
      <c r="C256" s="13">
        <f t="shared" si="21"/>
        <v>513.98</v>
      </c>
      <c r="D256" s="13">
        <f t="shared" si="22"/>
        <v>28.68</v>
      </c>
      <c r="F256" s="13">
        <f t="shared" si="23"/>
        <v>0</v>
      </c>
      <c r="G256" s="13">
        <f t="shared" si="24"/>
        <v>11805.84000000018</v>
      </c>
      <c r="H256" s="13">
        <f t="shared" si="25"/>
        <v>11805.84000000018</v>
      </c>
      <c r="J256" s="4"/>
    </row>
    <row r="257" spans="1:10" ht="12.75">
      <c r="A257" s="12">
        <f ca="1" t="shared" si="27"/>
        <v>238</v>
      </c>
      <c r="B257" s="14">
        <f t="shared" si="26"/>
        <v>44606</v>
      </c>
      <c r="C257" s="13">
        <f t="shared" si="21"/>
        <v>513.98</v>
      </c>
      <c r="D257" s="13">
        <f t="shared" si="22"/>
        <v>27.55</v>
      </c>
      <c r="F257" s="13">
        <f t="shared" si="23"/>
        <v>0</v>
      </c>
      <c r="G257" s="13">
        <f t="shared" si="24"/>
        <v>11319.41000000018</v>
      </c>
      <c r="H257" s="13">
        <f t="shared" si="25"/>
        <v>11319.41000000018</v>
      </c>
      <c r="J257" s="4"/>
    </row>
    <row r="258" spans="1:10" ht="12.75">
      <c r="A258" s="12">
        <f ca="1" t="shared" si="27"/>
        <v>239</v>
      </c>
      <c r="B258" s="14">
        <f t="shared" si="26"/>
        <v>44620</v>
      </c>
      <c r="C258" s="13">
        <f t="shared" si="21"/>
        <v>513.98</v>
      </c>
      <c r="D258" s="13">
        <f t="shared" si="22"/>
        <v>26.41</v>
      </c>
      <c r="F258" s="13">
        <f t="shared" si="23"/>
        <v>0</v>
      </c>
      <c r="G258" s="13">
        <f t="shared" si="24"/>
        <v>10831.84000000018</v>
      </c>
      <c r="H258" s="13">
        <f t="shared" si="25"/>
        <v>10831.84000000018</v>
      </c>
      <c r="J258" s="4"/>
    </row>
    <row r="259" spans="1:10" ht="12.75">
      <c r="A259" s="12">
        <f ca="1" t="shared" si="27"/>
        <v>240</v>
      </c>
      <c r="B259" s="14">
        <f t="shared" si="26"/>
        <v>44634</v>
      </c>
      <c r="C259" s="13">
        <f t="shared" si="21"/>
        <v>513.98</v>
      </c>
      <c r="D259" s="13">
        <f t="shared" si="22"/>
        <v>25.27</v>
      </c>
      <c r="F259" s="13">
        <f t="shared" si="23"/>
        <v>0</v>
      </c>
      <c r="G259" s="13">
        <f t="shared" si="24"/>
        <v>10343.130000000181</v>
      </c>
      <c r="H259" s="13">
        <f t="shared" si="25"/>
        <v>10343.130000000181</v>
      </c>
      <c r="J259" s="4"/>
    </row>
    <row r="260" spans="1:10" ht="12.75">
      <c r="A260" s="12">
        <f ca="1" t="shared" si="27"/>
        <v>241</v>
      </c>
      <c r="B260" s="14">
        <f t="shared" si="26"/>
        <v>44648</v>
      </c>
      <c r="C260" s="13">
        <f t="shared" si="21"/>
        <v>513.98</v>
      </c>
      <c r="D260" s="13">
        <f t="shared" si="22"/>
        <v>24.13</v>
      </c>
      <c r="F260" s="13">
        <f t="shared" si="23"/>
        <v>0</v>
      </c>
      <c r="G260" s="13">
        <f t="shared" si="24"/>
        <v>9853.28000000018</v>
      </c>
      <c r="H260" s="13">
        <f t="shared" si="25"/>
        <v>9853.28000000018</v>
      </c>
      <c r="J260" s="4"/>
    </row>
    <row r="261" spans="1:10" ht="12.75">
      <c r="A261" s="12">
        <f ca="1" t="shared" si="27"/>
        <v>242</v>
      </c>
      <c r="B261" s="14">
        <f t="shared" si="26"/>
        <v>44662</v>
      </c>
      <c r="C261" s="13">
        <f t="shared" si="21"/>
        <v>513.98</v>
      </c>
      <c r="D261" s="13">
        <f t="shared" si="22"/>
        <v>22.99</v>
      </c>
      <c r="F261" s="13">
        <f t="shared" si="23"/>
        <v>0</v>
      </c>
      <c r="G261" s="13">
        <f t="shared" si="24"/>
        <v>9362.290000000181</v>
      </c>
      <c r="H261" s="13">
        <f t="shared" si="25"/>
        <v>9362.290000000181</v>
      </c>
      <c r="J261" s="4"/>
    </row>
    <row r="262" spans="1:10" ht="12.75">
      <c r="A262" s="12">
        <f ca="1" t="shared" si="27"/>
        <v>243</v>
      </c>
      <c r="B262" s="14">
        <f t="shared" si="26"/>
        <v>44676</v>
      </c>
      <c r="C262" s="13">
        <f t="shared" si="21"/>
        <v>513.98</v>
      </c>
      <c r="D262" s="13">
        <f t="shared" si="22"/>
        <v>21.85</v>
      </c>
      <c r="F262" s="13">
        <f t="shared" si="23"/>
        <v>0</v>
      </c>
      <c r="G262" s="13">
        <f t="shared" si="24"/>
        <v>8870.160000000182</v>
      </c>
      <c r="H262" s="13">
        <f t="shared" si="25"/>
        <v>8870.160000000182</v>
      </c>
      <c r="J262" s="4"/>
    </row>
    <row r="263" spans="1:10" ht="12.75">
      <c r="A263" s="12">
        <f ca="1" t="shared" si="27"/>
        <v>244</v>
      </c>
      <c r="B263" s="14">
        <f t="shared" si="26"/>
        <v>44690</v>
      </c>
      <c r="C263" s="13">
        <f t="shared" si="21"/>
        <v>513.98</v>
      </c>
      <c r="D263" s="13">
        <f t="shared" si="22"/>
        <v>20.7</v>
      </c>
      <c r="F263" s="13">
        <f t="shared" si="23"/>
        <v>0</v>
      </c>
      <c r="G263" s="13">
        <f t="shared" si="24"/>
        <v>8376.880000000183</v>
      </c>
      <c r="H263" s="13">
        <f t="shared" si="25"/>
        <v>8376.880000000183</v>
      </c>
      <c r="J263" s="4"/>
    </row>
    <row r="264" spans="1:10" ht="12.75">
      <c r="A264" s="12">
        <f ca="1" t="shared" si="27"/>
        <v>245</v>
      </c>
      <c r="B264" s="14">
        <f t="shared" si="26"/>
        <v>44704</v>
      </c>
      <c r="C264" s="13">
        <f t="shared" si="21"/>
        <v>513.98</v>
      </c>
      <c r="D264" s="13">
        <f t="shared" si="22"/>
        <v>19.55</v>
      </c>
      <c r="F264" s="13">
        <f t="shared" si="23"/>
        <v>0</v>
      </c>
      <c r="G264" s="13">
        <f t="shared" si="24"/>
        <v>7882.450000000183</v>
      </c>
      <c r="H264" s="13">
        <f t="shared" si="25"/>
        <v>7882.450000000183</v>
      </c>
      <c r="J264" s="4"/>
    </row>
    <row r="265" spans="1:10" ht="12.75">
      <c r="A265" s="12">
        <f ca="1" t="shared" si="27"/>
        <v>246</v>
      </c>
      <c r="B265" s="14">
        <f t="shared" si="26"/>
        <v>44718</v>
      </c>
      <c r="C265" s="13">
        <f t="shared" si="21"/>
        <v>513.98</v>
      </c>
      <c r="D265" s="13">
        <f t="shared" si="22"/>
        <v>18.39</v>
      </c>
      <c r="F265" s="13">
        <f t="shared" si="23"/>
        <v>0</v>
      </c>
      <c r="G265" s="13">
        <f t="shared" si="24"/>
        <v>7386.8600000001825</v>
      </c>
      <c r="H265" s="13">
        <f t="shared" si="25"/>
        <v>7386.8600000001825</v>
      </c>
      <c r="J265" s="4"/>
    </row>
    <row r="266" spans="1:10" ht="12.75">
      <c r="A266" s="12">
        <f ca="1" t="shared" si="27"/>
        <v>247</v>
      </c>
      <c r="B266" s="14">
        <f t="shared" si="26"/>
        <v>44732</v>
      </c>
      <c r="C266" s="13">
        <f t="shared" si="21"/>
        <v>513.98</v>
      </c>
      <c r="D266" s="13">
        <f t="shared" si="22"/>
        <v>17.24</v>
      </c>
      <c r="F266" s="13">
        <f t="shared" si="23"/>
        <v>0</v>
      </c>
      <c r="G266" s="13">
        <f t="shared" si="24"/>
        <v>6890.120000000183</v>
      </c>
      <c r="H266" s="13">
        <f t="shared" si="25"/>
        <v>6890.120000000183</v>
      </c>
      <c r="J266" s="4"/>
    </row>
    <row r="267" spans="1:10" ht="12.75">
      <c r="A267" s="12">
        <f ca="1" t="shared" si="27"/>
        <v>248</v>
      </c>
      <c r="B267" s="14">
        <f t="shared" si="26"/>
        <v>44746</v>
      </c>
      <c r="C267" s="13">
        <f t="shared" si="21"/>
        <v>513.98</v>
      </c>
      <c r="D267" s="13">
        <f t="shared" si="22"/>
        <v>16.08</v>
      </c>
      <c r="F267" s="13">
        <f t="shared" si="23"/>
        <v>0</v>
      </c>
      <c r="G267" s="13">
        <f t="shared" si="24"/>
        <v>6392.220000000183</v>
      </c>
      <c r="H267" s="13">
        <f t="shared" si="25"/>
        <v>6392.220000000183</v>
      </c>
      <c r="J267" s="4"/>
    </row>
    <row r="268" spans="1:10" ht="12.75">
      <c r="A268" s="12">
        <f ca="1" t="shared" si="27"/>
        <v>249</v>
      </c>
      <c r="B268" s="14">
        <f t="shared" si="26"/>
        <v>44760</v>
      </c>
      <c r="C268" s="13">
        <f t="shared" si="21"/>
        <v>513.98</v>
      </c>
      <c r="D268" s="13">
        <f t="shared" si="22"/>
        <v>14.92</v>
      </c>
      <c r="F268" s="13">
        <f t="shared" si="23"/>
        <v>0</v>
      </c>
      <c r="G268" s="13">
        <f t="shared" si="24"/>
        <v>5893.160000000184</v>
      </c>
      <c r="H268" s="13">
        <f t="shared" si="25"/>
        <v>5893.160000000184</v>
      </c>
      <c r="J268" s="4"/>
    </row>
    <row r="269" spans="1:10" ht="12.75">
      <c r="A269" s="12">
        <f ca="1" t="shared" si="27"/>
        <v>250</v>
      </c>
      <c r="B269" s="14">
        <f t="shared" si="26"/>
        <v>44774</v>
      </c>
      <c r="C269" s="13">
        <f t="shared" si="21"/>
        <v>513.98</v>
      </c>
      <c r="D269" s="13">
        <f t="shared" si="22"/>
        <v>13.75</v>
      </c>
      <c r="F269" s="13">
        <f t="shared" si="23"/>
        <v>0</v>
      </c>
      <c r="G269" s="13">
        <f t="shared" si="24"/>
        <v>5392.930000000184</v>
      </c>
      <c r="H269" s="13">
        <f t="shared" si="25"/>
        <v>5392.930000000184</v>
      </c>
      <c r="J269" s="4"/>
    </row>
    <row r="270" spans="1:10" ht="12.75">
      <c r="A270" s="12">
        <f ca="1" t="shared" si="27"/>
        <v>251</v>
      </c>
      <c r="B270" s="14">
        <f t="shared" si="26"/>
        <v>44788</v>
      </c>
      <c r="C270" s="13">
        <f t="shared" si="21"/>
        <v>513.98</v>
      </c>
      <c r="D270" s="13">
        <f t="shared" si="22"/>
        <v>12.58</v>
      </c>
      <c r="F270" s="13">
        <f t="shared" si="23"/>
        <v>0</v>
      </c>
      <c r="G270" s="13">
        <f t="shared" si="24"/>
        <v>4891.530000000184</v>
      </c>
      <c r="H270" s="13">
        <f t="shared" si="25"/>
        <v>4891.530000000184</v>
      </c>
      <c r="J270" s="4"/>
    </row>
    <row r="271" spans="1:10" ht="12.75">
      <c r="A271" s="12">
        <f ca="1" t="shared" si="27"/>
        <v>252</v>
      </c>
      <c r="B271" s="14">
        <f t="shared" si="26"/>
        <v>44802</v>
      </c>
      <c r="C271" s="13">
        <f t="shared" si="21"/>
        <v>513.98</v>
      </c>
      <c r="D271" s="13">
        <f t="shared" si="22"/>
        <v>11.41</v>
      </c>
      <c r="F271" s="13">
        <f t="shared" si="23"/>
        <v>0</v>
      </c>
      <c r="G271" s="13">
        <f t="shared" si="24"/>
        <v>4388.960000000185</v>
      </c>
      <c r="H271" s="13">
        <f t="shared" si="25"/>
        <v>4388.960000000185</v>
      </c>
      <c r="J271" s="4"/>
    </row>
    <row r="272" spans="1:10" ht="12.75">
      <c r="A272" s="12">
        <f ca="1" t="shared" si="27"/>
        <v>253</v>
      </c>
      <c r="B272" s="14">
        <f t="shared" si="26"/>
        <v>44816</v>
      </c>
      <c r="C272" s="13">
        <f t="shared" si="21"/>
        <v>513.98</v>
      </c>
      <c r="D272" s="13">
        <f t="shared" si="22"/>
        <v>10.24</v>
      </c>
      <c r="F272" s="13">
        <f t="shared" si="23"/>
        <v>0</v>
      </c>
      <c r="G272" s="13">
        <f t="shared" si="24"/>
        <v>3885.2200000001844</v>
      </c>
      <c r="H272" s="13">
        <f t="shared" si="25"/>
        <v>3885.2200000001844</v>
      </c>
      <c r="J272" s="4"/>
    </row>
    <row r="273" spans="1:10" ht="12.75">
      <c r="A273" s="12">
        <f ca="1" t="shared" si="27"/>
        <v>254</v>
      </c>
      <c r="B273" s="14">
        <f t="shared" si="26"/>
        <v>44830</v>
      </c>
      <c r="C273" s="13">
        <f t="shared" si="21"/>
        <v>513.98</v>
      </c>
      <c r="D273" s="13">
        <f t="shared" si="22"/>
        <v>9.07</v>
      </c>
      <c r="F273" s="13">
        <f t="shared" si="23"/>
        <v>0</v>
      </c>
      <c r="G273" s="13">
        <f t="shared" si="24"/>
        <v>3380.3100000001846</v>
      </c>
      <c r="H273" s="13">
        <f t="shared" si="25"/>
        <v>3380.3100000001846</v>
      </c>
      <c r="J273" s="4"/>
    </row>
    <row r="274" spans="1:10" ht="12.75">
      <c r="A274" s="12">
        <f ca="1" t="shared" si="27"/>
        <v>255</v>
      </c>
      <c r="B274" s="14">
        <f t="shared" si="26"/>
        <v>44844</v>
      </c>
      <c r="C274" s="13">
        <f t="shared" si="21"/>
        <v>513.98</v>
      </c>
      <c r="D274" s="13">
        <f t="shared" si="22"/>
        <v>7.89</v>
      </c>
      <c r="F274" s="13">
        <f t="shared" si="23"/>
        <v>0</v>
      </c>
      <c r="G274" s="13">
        <f t="shared" si="24"/>
        <v>2874.2200000001844</v>
      </c>
      <c r="H274" s="13">
        <f t="shared" si="25"/>
        <v>2874.2200000001844</v>
      </c>
      <c r="J274" s="4"/>
    </row>
    <row r="275" spans="1:10" ht="12.75">
      <c r="A275" s="12">
        <f ca="1" t="shared" si="27"/>
        <v>256</v>
      </c>
      <c r="B275" s="14">
        <f t="shared" si="26"/>
        <v>44858</v>
      </c>
      <c r="C275" s="13">
        <f t="shared" si="21"/>
        <v>513.98</v>
      </c>
      <c r="D275" s="13">
        <f t="shared" si="22"/>
        <v>6.71</v>
      </c>
      <c r="F275" s="13">
        <f t="shared" si="23"/>
        <v>0</v>
      </c>
      <c r="G275" s="13">
        <f t="shared" si="24"/>
        <v>2366.9500000001844</v>
      </c>
      <c r="H275" s="13">
        <f t="shared" si="25"/>
        <v>2366.9500000001844</v>
      </c>
      <c r="J275" s="4"/>
    </row>
    <row r="276" spans="1:10" ht="12.75">
      <c r="A276" s="12">
        <f ca="1" t="shared" si="27"/>
        <v>257</v>
      </c>
      <c r="B276" s="14">
        <f t="shared" si="26"/>
        <v>44872</v>
      </c>
      <c r="C276" s="13">
        <f aca="true" t="shared" si="28" ref="C276:C339">IF(A276="","",IF(A276=$D$12,H275+D276,IF(IF($E$15,$D$15,$D$14)&gt;H275+D276,H275+D276,IF($E$15,$D$15,$D$14))))</f>
        <v>513.98</v>
      </c>
      <c r="D276" s="13">
        <f aca="true" t="shared" si="29" ref="D276:D339">IF(B276="","",IF(roundOpt,ROUND((B276-B275)*$H$5*G275,2),(B276-B275)*$H$5*G275))</f>
        <v>5.52</v>
      </c>
      <c r="F276" s="13">
        <f aca="true" t="shared" si="30" ref="F276:F339">IF(B276="","",IF(C276&gt;F275+D276,0,F275+D276-C276))</f>
        <v>0</v>
      </c>
      <c r="G276" s="13">
        <f aca="true" t="shared" si="31" ref="G276:G339">IF(B276="","",IF(C276&gt;D276+F275,G275+F275+D276-C276,G275))</f>
        <v>1858.4900000001844</v>
      </c>
      <c r="H276" s="13">
        <f aca="true" t="shared" si="32" ref="H276:H339">IF(B276="","",G276+F276)</f>
        <v>1858.4900000001844</v>
      </c>
      <c r="J276" s="4"/>
    </row>
    <row r="277" spans="1:10" ht="12.75">
      <c r="A277" s="12">
        <f ca="1" t="shared" si="27"/>
        <v>258</v>
      </c>
      <c r="B277" s="14">
        <f aca="true" t="shared" si="33" ref="B277:B340">IF(A277="","",IF($K$13=26,(A277-1)*14+$D$9,IF($K$13=52,(A277-1)*7+$D$9,DATE(YEAR($D$9),MONTH($D$9)+(A277-1)*$L$13,IF($K$13=24,IF((MOD(A277-1,2))=1,DAY($D$9)+14,DAY($D$9)),DAY($D$9))))))</f>
        <v>44886</v>
      </c>
      <c r="C277" s="13">
        <f t="shared" si="28"/>
        <v>513.98</v>
      </c>
      <c r="D277" s="13">
        <f t="shared" si="29"/>
        <v>4.34</v>
      </c>
      <c r="F277" s="13">
        <f t="shared" si="30"/>
        <v>0</v>
      </c>
      <c r="G277" s="13">
        <f t="shared" si="31"/>
        <v>1348.8500000001843</v>
      </c>
      <c r="H277" s="13">
        <f t="shared" si="32"/>
        <v>1348.8500000001843</v>
      </c>
      <c r="J277" s="4"/>
    </row>
    <row r="278" spans="1:10" ht="12.75">
      <c r="A278" s="12">
        <f aca="true" ca="1" t="shared" si="34" ref="A278:A341">IF(OR(H277&lt;=0,H277=""),"",OFFSET(A278,-1,0,1,1)+1)</f>
        <v>259</v>
      </c>
      <c r="B278" s="14">
        <f t="shared" si="33"/>
        <v>44900</v>
      </c>
      <c r="C278" s="13">
        <f t="shared" si="28"/>
        <v>513.98</v>
      </c>
      <c r="D278" s="13">
        <f t="shared" si="29"/>
        <v>3.15</v>
      </c>
      <c r="F278" s="13">
        <f t="shared" si="30"/>
        <v>0</v>
      </c>
      <c r="G278" s="13">
        <f t="shared" si="31"/>
        <v>838.0200000001844</v>
      </c>
      <c r="H278" s="13">
        <f t="shared" si="32"/>
        <v>838.0200000001844</v>
      </c>
      <c r="J278" s="4"/>
    </row>
    <row r="279" spans="1:10" ht="12.75">
      <c r="A279" s="12">
        <f ca="1" t="shared" si="34"/>
        <v>260</v>
      </c>
      <c r="B279" s="14">
        <f t="shared" si="33"/>
        <v>44914</v>
      </c>
      <c r="C279" s="13">
        <f t="shared" si="28"/>
        <v>513.98</v>
      </c>
      <c r="D279" s="13">
        <f t="shared" si="29"/>
        <v>1.96</v>
      </c>
      <c r="F279" s="13">
        <f t="shared" si="30"/>
        <v>0</v>
      </c>
      <c r="G279" s="13">
        <f t="shared" si="31"/>
        <v>326.0000000001844</v>
      </c>
      <c r="H279" s="13">
        <f t="shared" si="32"/>
        <v>326.0000000001844</v>
      </c>
      <c r="J279" s="4"/>
    </row>
    <row r="280" spans="1:10" ht="12.75">
      <c r="A280" s="12">
        <f ca="1" t="shared" si="34"/>
        <v>261</v>
      </c>
      <c r="B280" s="14">
        <f t="shared" si="33"/>
        <v>44928</v>
      </c>
      <c r="C280" s="13">
        <f t="shared" si="28"/>
        <v>326.7600000001844</v>
      </c>
      <c r="D280" s="13">
        <f t="shared" si="29"/>
        <v>0.76</v>
      </c>
      <c r="F280" s="13">
        <f t="shared" si="30"/>
        <v>0</v>
      </c>
      <c r="G280" s="13">
        <f t="shared" si="31"/>
        <v>0</v>
      </c>
      <c r="H280" s="13">
        <f t="shared" si="32"/>
        <v>0</v>
      </c>
      <c r="J280" s="4"/>
    </row>
    <row r="281" spans="1:10" ht="12.75">
      <c r="A281" s="12">
        <f ca="1" t="shared" si="34"/>
      </c>
      <c r="B281" s="14">
        <f t="shared" si="33"/>
      </c>
      <c r="C281" s="13">
        <f t="shared" si="28"/>
      </c>
      <c r="D281" s="13">
        <f t="shared" si="29"/>
      </c>
      <c r="F281" s="13">
        <f t="shared" si="30"/>
      </c>
      <c r="G281" s="13">
        <f t="shared" si="31"/>
      </c>
      <c r="H281" s="13">
        <f t="shared" si="32"/>
      </c>
      <c r="J281" s="4"/>
    </row>
    <row r="282" spans="1:10" ht="12.75">
      <c r="A282" s="12">
        <f ca="1" t="shared" si="34"/>
      </c>
      <c r="B282" s="14">
        <f t="shared" si="33"/>
      </c>
      <c r="C282" s="13">
        <f t="shared" si="28"/>
      </c>
      <c r="D282" s="13">
        <f t="shared" si="29"/>
      </c>
      <c r="F282" s="13">
        <f t="shared" si="30"/>
      </c>
      <c r="G282" s="13">
        <f t="shared" si="31"/>
      </c>
      <c r="H282" s="13">
        <f t="shared" si="32"/>
      </c>
      <c r="J282" s="4"/>
    </row>
    <row r="283" spans="1:10" ht="12.75">
      <c r="A283" s="12">
        <f ca="1" t="shared" si="34"/>
      </c>
      <c r="B283" s="14">
        <f t="shared" si="33"/>
      </c>
      <c r="C283" s="13">
        <f t="shared" si="28"/>
      </c>
      <c r="D283" s="13">
        <f t="shared" si="29"/>
      </c>
      <c r="F283" s="13">
        <f t="shared" si="30"/>
      </c>
      <c r="G283" s="13">
        <f t="shared" si="31"/>
      </c>
      <c r="H283" s="13">
        <f t="shared" si="32"/>
      </c>
      <c r="J283" s="4"/>
    </row>
    <row r="284" spans="1:10" ht="12.75">
      <c r="A284" s="12">
        <f ca="1" t="shared" si="34"/>
      </c>
      <c r="B284" s="14">
        <f t="shared" si="33"/>
      </c>
      <c r="C284" s="13">
        <f t="shared" si="28"/>
      </c>
      <c r="D284" s="13">
        <f t="shared" si="29"/>
      </c>
      <c r="F284" s="13">
        <f t="shared" si="30"/>
      </c>
      <c r="G284" s="13">
        <f t="shared" si="31"/>
      </c>
      <c r="H284" s="13">
        <f t="shared" si="32"/>
      </c>
      <c r="J284" s="4"/>
    </row>
    <row r="285" spans="1:10" ht="12.75">
      <c r="A285" s="12">
        <f ca="1" t="shared" si="34"/>
      </c>
      <c r="B285" s="14">
        <f t="shared" si="33"/>
      </c>
      <c r="C285" s="13">
        <f t="shared" si="28"/>
      </c>
      <c r="D285" s="13">
        <f t="shared" si="29"/>
      </c>
      <c r="F285" s="13">
        <f t="shared" si="30"/>
      </c>
      <c r="G285" s="13">
        <f t="shared" si="31"/>
      </c>
      <c r="H285" s="13">
        <f t="shared" si="32"/>
      </c>
      <c r="J285" s="4"/>
    </row>
    <row r="286" spans="1:10" ht="12.75">
      <c r="A286" s="12">
        <f ca="1" t="shared" si="34"/>
      </c>
      <c r="B286" s="14">
        <f t="shared" si="33"/>
      </c>
      <c r="C286" s="13">
        <f t="shared" si="28"/>
      </c>
      <c r="D286" s="13">
        <f t="shared" si="29"/>
      </c>
      <c r="F286" s="13">
        <f t="shared" si="30"/>
      </c>
      <c r="G286" s="13">
        <f t="shared" si="31"/>
      </c>
      <c r="H286" s="13">
        <f t="shared" si="32"/>
      </c>
      <c r="J286" s="4"/>
    </row>
    <row r="287" spans="1:10" ht="12.75">
      <c r="A287" s="12">
        <f ca="1" t="shared" si="34"/>
      </c>
      <c r="B287" s="14">
        <f t="shared" si="33"/>
      </c>
      <c r="C287" s="13">
        <f t="shared" si="28"/>
      </c>
      <c r="D287" s="13">
        <f t="shared" si="29"/>
      </c>
      <c r="F287" s="13">
        <f t="shared" si="30"/>
      </c>
      <c r="G287" s="13">
        <f t="shared" si="31"/>
      </c>
      <c r="H287" s="13">
        <f t="shared" si="32"/>
      </c>
      <c r="J287" s="4"/>
    </row>
    <row r="288" spans="1:10" ht="12.75">
      <c r="A288" s="12">
        <f ca="1" t="shared" si="34"/>
      </c>
      <c r="B288" s="14">
        <f t="shared" si="33"/>
      </c>
      <c r="C288" s="13">
        <f t="shared" si="28"/>
      </c>
      <c r="D288" s="13">
        <f t="shared" si="29"/>
      </c>
      <c r="F288" s="13">
        <f t="shared" si="30"/>
      </c>
      <c r="G288" s="13">
        <f t="shared" si="31"/>
      </c>
      <c r="H288" s="13">
        <f t="shared" si="32"/>
      </c>
      <c r="J288" s="4"/>
    </row>
    <row r="289" spans="1:10" ht="12.75">
      <c r="A289" s="12">
        <f ca="1" t="shared" si="34"/>
      </c>
      <c r="B289" s="14">
        <f t="shared" si="33"/>
      </c>
      <c r="C289" s="13">
        <f t="shared" si="28"/>
      </c>
      <c r="D289" s="13">
        <f t="shared" si="29"/>
      </c>
      <c r="F289" s="13">
        <f t="shared" si="30"/>
      </c>
      <c r="G289" s="13">
        <f t="shared" si="31"/>
      </c>
      <c r="H289" s="13">
        <f t="shared" si="32"/>
      </c>
      <c r="J289" s="4"/>
    </row>
    <row r="290" spans="1:10" ht="12.75">
      <c r="A290" s="12">
        <f ca="1" t="shared" si="34"/>
      </c>
      <c r="B290" s="14">
        <f t="shared" si="33"/>
      </c>
      <c r="C290" s="13">
        <f t="shared" si="28"/>
      </c>
      <c r="D290" s="13">
        <f t="shared" si="29"/>
      </c>
      <c r="F290" s="13">
        <f t="shared" si="30"/>
      </c>
      <c r="G290" s="13">
        <f t="shared" si="31"/>
      </c>
      <c r="H290" s="13">
        <f t="shared" si="32"/>
      </c>
      <c r="J290" s="4"/>
    </row>
    <row r="291" spans="1:10" ht="12.75">
      <c r="A291" s="12">
        <f ca="1" t="shared" si="34"/>
      </c>
      <c r="B291" s="14">
        <f t="shared" si="33"/>
      </c>
      <c r="C291" s="13">
        <f t="shared" si="28"/>
      </c>
      <c r="D291" s="13">
        <f t="shared" si="29"/>
      </c>
      <c r="F291" s="13">
        <f t="shared" si="30"/>
      </c>
      <c r="G291" s="13">
        <f t="shared" si="31"/>
      </c>
      <c r="H291" s="13">
        <f t="shared" si="32"/>
      </c>
      <c r="J291" s="4"/>
    </row>
    <row r="292" spans="1:10" ht="12.75">
      <c r="A292" s="12">
        <f ca="1" t="shared" si="34"/>
      </c>
      <c r="B292" s="14">
        <f t="shared" si="33"/>
      </c>
      <c r="C292" s="13">
        <f t="shared" si="28"/>
      </c>
      <c r="D292" s="13">
        <f t="shared" si="29"/>
      </c>
      <c r="F292" s="13">
        <f t="shared" si="30"/>
      </c>
      <c r="G292" s="13">
        <f t="shared" si="31"/>
      </c>
      <c r="H292" s="13">
        <f t="shared" si="32"/>
      </c>
      <c r="J292" s="4"/>
    </row>
    <row r="293" spans="1:10" ht="12.75">
      <c r="A293" s="12">
        <f ca="1" t="shared" si="34"/>
      </c>
      <c r="B293" s="14">
        <f t="shared" si="33"/>
      </c>
      <c r="C293" s="13">
        <f t="shared" si="28"/>
      </c>
      <c r="D293" s="13">
        <f t="shared" si="29"/>
      </c>
      <c r="F293" s="13">
        <f t="shared" si="30"/>
      </c>
      <c r="G293" s="13">
        <f t="shared" si="31"/>
      </c>
      <c r="H293" s="13">
        <f t="shared" si="32"/>
      </c>
      <c r="J293" s="4"/>
    </row>
    <row r="294" spans="1:10" ht="12.75">
      <c r="A294" s="12">
        <f ca="1" t="shared" si="34"/>
      </c>
      <c r="B294" s="14">
        <f t="shared" si="33"/>
      </c>
      <c r="C294" s="13">
        <f t="shared" si="28"/>
      </c>
      <c r="D294" s="13">
        <f t="shared" si="29"/>
      </c>
      <c r="F294" s="13">
        <f t="shared" si="30"/>
      </c>
      <c r="G294" s="13">
        <f t="shared" si="31"/>
      </c>
      <c r="H294" s="13">
        <f t="shared" si="32"/>
      </c>
      <c r="J294" s="4"/>
    </row>
    <row r="295" spans="1:10" ht="12.75">
      <c r="A295" s="12">
        <f ca="1" t="shared" si="34"/>
      </c>
      <c r="B295" s="14">
        <f t="shared" si="33"/>
      </c>
      <c r="C295" s="13">
        <f t="shared" si="28"/>
      </c>
      <c r="D295" s="13">
        <f t="shared" si="29"/>
      </c>
      <c r="F295" s="13">
        <f t="shared" si="30"/>
      </c>
      <c r="G295" s="13">
        <f t="shared" si="31"/>
      </c>
      <c r="H295" s="13">
        <f t="shared" si="32"/>
      </c>
      <c r="J295" s="4"/>
    </row>
    <row r="296" spans="1:10" ht="12.75">
      <c r="A296" s="12">
        <f ca="1" t="shared" si="34"/>
      </c>
      <c r="B296" s="14">
        <f t="shared" si="33"/>
      </c>
      <c r="C296" s="13">
        <f t="shared" si="28"/>
      </c>
      <c r="D296" s="13">
        <f t="shared" si="29"/>
      </c>
      <c r="F296" s="13">
        <f t="shared" si="30"/>
      </c>
      <c r="G296" s="13">
        <f t="shared" si="31"/>
      </c>
      <c r="H296" s="13">
        <f t="shared" si="32"/>
      </c>
      <c r="J296" s="4"/>
    </row>
    <row r="297" spans="1:10" ht="12.75">
      <c r="A297" s="12">
        <f ca="1" t="shared" si="34"/>
      </c>
      <c r="B297" s="14">
        <f t="shared" si="33"/>
      </c>
      <c r="C297" s="13">
        <f t="shared" si="28"/>
      </c>
      <c r="D297" s="13">
        <f t="shared" si="29"/>
      </c>
      <c r="F297" s="13">
        <f t="shared" si="30"/>
      </c>
      <c r="G297" s="13">
        <f t="shared" si="31"/>
      </c>
      <c r="H297" s="13">
        <f t="shared" si="32"/>
      </c>
      <c r="J297" s="4"/>
    </row>
    <row r="298" spans="1:10" ht="12.75">
      <c r="A298" s="12">
        <f ca="1" t="shared" si="34"/>
      </c>
      <c r="B298" s="14">
        <f t="shared" si="33"/>
      </c>
      <c r="C298" s="13">
        <f t="shared" si="28"/>
      </c>
      <c r="D298" s="13">
        <f t="shared" si="29"/>
      </c>
      <c r="F298" s="13">
        <f t="shared" si="30"/>
      </c>
      <c r="G298" s="13">
        <f t="shared" si="31"/>
      </c>
      <c r="H298" s="13">
        <f t="shared" si="32"/>
      </c>
      <c r="J298" s="4"/>
    </row>
    <row r="299" spans="1:10" ht="12.75">
      <c r="A299" s="12">
        <f ca="1" t="shared" si="34"/>
      </c>
      <c r="B299" s="14">
        <f t="shared" si="33"/>
      </c>
      <c r="C299" s="13">
        <f t="shared" si="28"/>
      </c>
      <c r="D299" s="13">
        <f t="shared" si="29"/>
      </c>
      <c r="F299" s="13">
        <f t="shared" si="30"/>
      </c>
      <c r="G299" s="13">
        <f t="shared" si="31"/>
      </c>
      <c r="H299" s="13">
        <f t="shared" si="32"/>
      </c>
      <c r="J299" s="4"/>
    </row>
    <row r="300" spans="1:10" ht="12.75">
      <c r="A300" s="12">
        <f ca="1" t="shared" si="34"/>
      </c>
      <c r="B300" s="14">
        <f t="shared" si="33"/>
      </c>
      <c r="C300" s="13">
        <f t="shared" si="28"/>
      </c>
      <c r="D300" s="13">
        <f t="shared" si="29"/>
      </c>
      <c r="F300" s="13">
        <f t="shared" si="30"/>
      </c>
      <c r="G300" s="13">
        <f t="shared" si="31"/>
      </c>
      <c r="H300" s="13">
        <f t="shared" si="32"/>
      </c>
      <c r="J300" s="4"/>
    </row>
    <row r="301" spans="1:10" ht="12.75">
      <c r="A301" s="12">
        <f ca="1" t="shared" si="34"/>
      </c>
      <c r="B301" s="14">
        <f t="shared" si="33"/>
      </c>
      <c r="C301" s="13">
        <f t="shared" si="28"/>
      </c>
      <c r="D301" s="13">
        <f t="shared" si="29"/>
      </c>
      <c r="F301" s="13">
        <f t="shared" si="30"/>
      </c>
      <c r="G301" s="13">
        <f t="shared" si="31"/>
      </c>
      <c r="H301" s="13">
        <f t="shared" si="32"/>
      </c>
      <c r="J301" s="4"/>
    </row>
    <row r="302" spans="1:10" ht="12.75">
      <c r="A302" s="12">
        <f ca="1" t="shared" si="34"/>
      </c>
      <c r="B302" s="14">
        <f t="shared" si="33"/>
      </c>
      <c r="C302" s="13">
        <f t="shared" si="28"/>
      </c>
      <c r="D302" s="13">
        <f t="shared" si="29"/>
      </c>
      <c r="F302" s="13">
        <f t="shared" si="30"/>
      </c>
      <c r="G302" s="13">
        <f t="shared" si="31"/>
      </c>
      <c r="H302" s="13">
        <f t="shared" si="32"/>
      </c>
      <c r="J302" s="4"/>
    </row>
    <row r="303" spans="1:10" ht="12.75">
      <c r="A303" s="12">
        <f ca="1" t="shared" si="34"/>
      </c>
      <c r="B303" s="14">
        <f t="shared" si="33"/>
      </c>
      <c r="C303" s="13">
        <f t="shared" si="28"/>
      </c>
      <c r="D303" s="13">
        <f t="shared" si="29"/>
      </c>
      <c r="F303" s="13">
        <f t="shared" si="30"/>
      </c>
      <c r="G303" s="13">
        <f t="shared" si="31"/>
      </c>
      <c r="H303" s="13">
        <f t="shared" si="32"/>
      </c>
      <c r="J303" s="4"/>
    </row>
    <row r="304" spans="1:10" ht="12.75">
      <c r="A304" s="12">
        <f ca="1" t="shared" si="34"/>
      </c>
      <c r="B304" s="14">
        <f t="shared" si="33"/>
      </c>
      <c r="C304" s="13">
        <f t="shared" si="28"/>
      </c>
      <c r="D304" s="13">
        <f t="shared" si="29"/>
      </c>
      <c r="F304" s="13">
        <f t="shared" si="30"/>
      </c>
      <c r="G304" s="13">
        <f t="shared" si="31"/>
      </c>
      <c r="H304" s="13">
        <f t="shared" si="32"/>
      </c>
      <c r="J304" s="4"/>
    </row>
    <row r="305" spans="1:10" ht="12.75">
      <c r="A305" s="12">
        <f ca="1" t="shared" si="34"/>
      </c>
      <c r="B305" s="14">
        <f t="shared" si="33"/>
      </c>
      <c r="C305" s="13">
        <f t="shared" si="28"/>
      </c>
      <c r="D305" s="13">
        <f t="shared" si="29"/>
      </c>
      <c r="F305" s="13">
        <f t="shared" si="30"/>
      </c>
      <c r="G305" s="13">
        <f t="shared" si="31"/>
      </c>
      <c r="H305" s="13">
        <f t="shared" si="32"/>
      </c>
      <c r="J305" s="4"/>
    </row>
    <row r="306" spans="1:10" ht="12.75">
      <c r="A306" s="12">
        <f ca="1" t="shared" si="34"/>
      </c>
      <c r="B306" s="14">
        <f t="shared" si="33"/>
      </c>
      <c r="C306" s="13">
        <f t="shared" si="28"/>
      </c>
      <c r="D306" s="13">
        <f t="shared" si="29"/>
      </c>
      <c r="F306" s="13">
        <f t="shared" si="30"/>
      </c>
      <c r="G306" s="13">
        <f t="shared" si="31"/>
      </c>
      <c r="H306" s="13">
        <f t="shared" si="32"/>
      </c>
      <c r="J306" s="4"/>
    </row>
    <row r="307" spans="1:10" ht="12.75">
      <c r="A307" s="12">
        <f ca="1" t="shared" si="34"/>
      </c>
      <c r="B307" s="14">
        <f t="shared" si="33"/>
      </c>
      <c r="C307" s="13">
        <f t="shared" si="28"/>
      </c>
      <c r="D307" s="13">
        <f t="shared" si="29"/>
      </c>
      <c r="F307" s="13">
        <f t="shared" si="30"/>
      </c>
      <c r="G307" s="13">
        <f t="shared" si="31"/>
      </c>
      <c r="H307" s="13">
        <f t="shared" si="32"/>
      </c>
      <c r="J307" s="4"/>
    </row>
    <row r="308" spans="1:10" ht="12.75">
      <c r="A308" s="12">
        <f ca="1" t="shared" si="34"/>
      </c>
      <c r="B308" s="14">
        <f t="shared" si="33"/>
      </c>
      <c r="C308" s="13">
        <f t="shared" si="28"/>
      </c>
      <c r="D308" s="13">
        <f t="shared" si="29"/>
      </c>
      <c r="F308" s="13">
        <f t="shared" si="30"/>
      </c>
      <c r="G308" s="13">
        <f t="shared" si="31"/>
      </c>
      <c r="H308" s="13">
        <f t="shared" si="32"/>
      </c>
      <c r="J308" s="4"/>
    </row>
    <row r="309" spans="1:10" ht="12.75">
      <c r="A309" s="12">
        <f ca="1" t="shared" si="34"/>
      </c>
      <c r="B309" s="14">
        <f t="shared" si="33"/>
      </c>
      <c r="C309" s="13">
        <f t="shared" si="28"/>
      </c>
      <c r="D309" s="13">
        <f t="shared" si="29"/>
      </c>
      <c r="F309" s="13">
        <f t="shared" si="30"/>
      </c>
      <c r="G309" s="13">
        <f t="shared" si="31"/>
      </c>
      <c r="H309" s="13">
        <f t="shared" si="32"/>
      </c>
      <c r="J309" s="4"/>
    </row>
    <row r="310" spans="1:10" ht="12.75">
      <c r="A310" s="12">
        <f ca="1" t="shared" si="34"/>
      </c>
      <c r="B310" s="14">
        <f t="shared" si="33"/>
      </c>
      <c r="C310" s="13">
        <f t="shared" si="28"/>
      </c>
      <c r="D310" s="13">
        <f t="shared" si="29"/>
      </c>
      <c r="F310" s="13">
        <f t="shared" si="30"/>
      </c>
      <c r="G310" s="13">
        <f t="shared" si="31"/>
      </c>
      <c r="H310" s="13">
        <f t="shared" si="32"/>
      </c>
      <c r="J310" s="4"/>
    </row>
    <row r="311" spans="1:10" ht="12.75">
      <c r="A311" s="12">
        <f ca="1" t="shared" si="34"/>
      </c>
      <c r="B311" s="14">
        <f t="shared" si="33"/>
      </c>
      <c r="C311" s="13">
        <f t="shared" si="28"/>
      </c>
      <c r="D311" s="13">
        <f t="shared" si="29"/>
      </c>
      <c r="F311" s="13">
        <f t="shared" si="30"/>
      </c>
      <c r="G311" s="13">
        <f t="shared" si="31"/>
      </c>
      <c r="H311" s="13">
        <f t="shared" si="32"/>
      </c>
      <c r="J311" s="4"/>
    </row>
    <row r="312" spans="1:10" ht="12.75">
      <c r="A312" s="12">
        <f ca="1" t="shared" si="34"/>
      </c>
      <c r="B312" s="14">
        <f t="shared" si="33"/>
      </c>
      <c r="C312" s="13">
        <f t="shared" si="28"/>
      </c>
      <c r="D312" s="13">
        <f t="shared" si="29"/>
      </c>
      <c r="F312" s="13">
        <f t="shared" si="30"/>
      </c>
      <c r="G312" s="13">
        <f t="shared" si="31"/>
      </c>
      <c r="H312" s="13">
        <f t="shared" si="32"/>
      </c>
      <c r="J312" s="4"/>
    </row>
    <row r="313" spans="1:10" ht="12.75">
      <c r="A313" s="12">
        <f ca="1" t="shared" si="34"/>
      </c>
      <c r="B313" s="14">
        <f t="shared" si="33"/>
      </c>
      <c r="C313" s="13">
        <f t="shared" si="28"/>
      </c>
      <c r="D313" s="13">
        <f t="shared" si="29"/>
      </c>
      <c r="F313" s="13">
        <f t="shared" si="30"/>
      </c>
      <c r="G313" s="13">
        <f t="shared" si="31"/>
      </c>
      <c r="H313" s="13">
        <f t="shared" si="32"/>
      </c>
      <c r="J313" s="4"/>
    </row>
    <row r="314" spans="1:10" ht="12.75">
      <c r="A314" s="12">
        <f ca="1" t="shared" si="34"/>
      </c>
      <c r="B314" s="14">
        <f t="shared" si="33"/>
      </c>
      <c r="C314" s="13">
        <f t="shared" si="28"/>
      </c>
      <c r="D314" s="13">
        <f t="shared" si="29"/>
      </c>
      <c r="F314" s="13">
        <f t="shared" si="30"/>
      </c>
      <c r="G314" s="13">
        <f t="shared" si="31"/>
      </c>
      <c r="H314" s="13">
        <f t="shared" si="32"/>
      </c>
      <c r="J314" s="4"/>
    </row>
    <row r="315" spans="1:10" ht="12.75">
      <c r="A315" s="12">
        <f ca="1" t="shared" si="34"/>
      </c>
      <c r="B315" s="14">
        <f t="shared" si="33"/>
      </c>
      <c r="C315" s="13">
        <f t="shared" si="28"/>
      </c>
      <c r="D315" s="13">
        <f t="shared" si="29"/>
      </c>
      <c r="F315" s="13">
        <f t="shared" si="30"/>
      </c>
      <c r="G315" s="13">
        <f t="shared" si="31"/>
      </c>
      <c r="H315" s="13">
        <f t="shared" si="32"/>
      </c>
      <c r="J315" s="4"/>
    </row>
    <row r="316" spans="1:10" ht="12.75">
      <c r="A316" s="12">
        <f ca="1" t="shared" si="34"/>
      </c>
      <c r="B316" s="14">
        <f t="shared" si="33"/>
      </c>
      <c r="C316" s="13">
        <f t="shared" si="28"/>
      </c>
      <c r="D316" s="13">
        <f t="shared" si="29"/>
      </c>
      <c r="F316" s="13">
        <f t="shared" si="30"/>
      </c>
      <c r="G316" s="13">
        <f t="shared" si="31"/>
      </c>
      <c r="H316" s="13">
        <f t="shared" si="32"/>
      </c>
      <c r="J316" s="4"/>
    </row>
    <row r="317" spans="1:10" ht="12.75">
      <c r="A317" s="12">
        <f ca="1" t="shared" si="34"/>
      </c>
      <c r="B317" s="14">
        <f t="shared" si="33"/>
      </c>
      <c r="C317" s="13">
        <f t="shared" si="28"/>
      </c>
      <c r="D317" s="13">
        <f t="shared" si="29"/>
      </c>
      <c r="F317" s="13">
        <f t="shared" si="30"/>
      </c>
      <c r="G317" s="13">
        <f t="shared" si="31"/>
      </c>
      <c r="H317" s="13">
        <f t="shared" si="32"/>
      </c>
      <c r="J317" s="4"/>
    </row>
    <row r="318" spans="1:10" ht="12.75">
      <c r="A318" s="12">
        <f ca="1" t="shared" si="34"/>
      </c>
      <c r="B318" s="14">
        <f t="shared" si="33"/>
      </c>
      <c r="C318" s="13">
        <f t="shared" si="28"/>
      </c>
      <c r="D318" s="13">
        <f t="shared" si="29"/>
      </c>
      <c r="F318" s="13">
        <f t="shared" si="30"/>
      </c>
      <c r="G318" s="13">
        <f t="shared" si="31"/>
      </c>
      <c r="H318" s="13">
        <f t="shared" si="32"/>
      </c>
      <c r="J318" s="4"/>
    </row>
    <row r="319" spans="1:10" ht="12.75">
      <c r="A319" s="12">
        <f ca="1" t="shared" si="34"/>
      </c>
      <c r="B319" s="14">
        <f t="shared" si="33"/>
      </c>
      <c r="C319" s="13">
        <f t="shared" si="28"/>
      </c>
      <c r="D319" s="13">
        <f t="shared" si="29"/>
      </c>
      <c r="F319" s="13">
        <f t="shared" si="30"/>
      </c>
      <c r="G319" s="13">
        <f t="shared" si="31"/>
      </c>
      <c r="H319" s="13">
        <f t="shared" si="32"/>
      </c>
      <c r="J319" s="4"/>
    </row>
    <row r="320" spans="1:10" ht="12.75">
      <c r="A320" s="12">
        <f ca="1" t="shared" si="34"/>
      </c>
      <c r="B320" s="14">
        <f t="shared" si="33"/>
      </c>
      <c r="C320" s="13">
        <f t="shared" si="28"/>
      </c>
      <c r="D320" s="13">
        <f t="shared" si="29"/>
      </c>
      <c r="F320" s="13">
        <f t="shared" si="30"/>
      </c>
      <c r="G320" s="13">
        <f t="shared" si="31"/>
      </c>
      <c r="H320" s="13">
        <f t="shared" si="32"/>
      </c>
      <c r="J320" s="4"/>
    </row>
    <row r="321" spans="1:10" ht="12.75">
      <c r="A321" s="12">
        <f ca="1" t="shared" si="34"/>
      </c>
      <c r="B321" s="14">
        <f t="shared" si="33"/>
      </c>
      <c r="C321" s="13">
        <f t="shared" si="28"/>
      </c>
      <c r="D321" s="13">
        <f t="shared" si="29"/>
      </c>
      <c r="F321" s="13">
        <f t="shared" si="30"/>
      </c>
      <c r="G321" s="13">
        <f t="shared" si="31"/>
      </c>
      <c r="H321" s="13">
        <f t="shared" si="32"/>
      </c>
      <c r="J321" s="4"/>
    </row>
    <row r="322" spans="1:10" ht="12.75">
      <c r="A322" s="12">
        <f ca="1" t="shared" si="34"/>
      </c>
      <c r="B322" s="14">
        <f t="shared" si="33"/>
      </c>
      <c r="C322" s="13">
        <f t="shared" si="28"/>
      </c>
      <c r="D322" s="13">
        <f t="shared" si="29"/>
      </c>
      <c r="F322" s="13">
        <f t="shared" si="30"/>
      </c>
      <c r="G322" s="13">
        <f t="shared" si="31"/>
      </c>
      <c r="H322" s="13">
        <f t="shared" si="32"/>
      </c>
      <c r="J322" s="4"/>
    </row>
    <row r="323" spans="1:10" ht="12.75">
      <c r="A323" s="12">
        <f ca="1" t="shared" si="34"/>
      </c>
      <c r="B323" s="14">
        <f t="shared" si="33"/>
      </c>
      <c r="C323" s="13">
        <f t="shared" si="28"/>
      </c>
      <c r="D323" s="13">
        <f t="shared" si="29"/>
      </c>
      <c r="F323" s="13">
        <f t="shared" si="30"/>
      </c>
      <c r="G323" s="13">
        <f t="shared" si="31"/>
      </c>
      <c r="H323" s="13">
        <f t="shared" si="32"/>
      </c>
      <c r="J323" s="4"/>
    </row>
    <row r="324" spans="1:10" ht="12.75">
      <c r="A324" s="12">
        <f ca="1" t="shared" si="34"/>
      </c>
      <c r="B324" s="14">
        <f t="shared" si="33"/>
      </c>
      <c r="C324" s="13">
        <f t="shared" si="28"/>
      </c>
      <c r="D324" s="13">
        <f t="shared" si="29"/>
      </c>
      <c r="F324" s="13">
        <f t="shared" si="30"/>
      </c>
      <c r="G324" s="13">
        <f t="shared" si="31"/>
      </c>
      <c r="H324" s="13">
        <f t="shared" si="32"/>
      </c>
      <c r="J324" s="4"/>
    </row>
    <row r="325" spans="1:10" ht="12.75">
      <c r="A325" s="12">
        <f ca="1" t="shared" si="34"/>
      </c>
      <c r="B325" s="14">
        <f t="shared" si="33"/>
      </c>
      <c r="C325" s="13">
        <f t="shared" si="28"/>
      </c>
      <c r="D325" s="13">
        <f t="shared" si="29"/>
      </c>
      <c r="F325" s="13">
        <f t="shared" si="30"/>
      </c>
      <c r="G325" s="13">
        <f t="shared" si="31"/>
      </c>
      <c r="H325" s="13">
        <f t="shared" si="32"/>
      </c>
      <c r="J325" s="4"/>
    </row>
    <row r="326" spans="1:10" ht="12.75">
      <c r="A326" s="12">
        <f ca="1" t="shared" si="34"/>
      </c>
      <c r="B326" s="14">
        <f t="shared" si="33"/>
      </c>
      <c r="C326" s="13">
        <f t="shared" si="28"/>
      </c>
      <c r="D326" s="13">
        <f t="shared" si="29"/>
      </c>
      <c r="F326" s="13">
        <f t="shared" si="30"/>
      </c>
      <c r="G326" s="13">
        <f t="shared" si="31"/>
      </c>
      <c r="H326" s="13">
        <f t="shared" si="32"/>
      </c>
      <c r="J326" s="4"/>
    </row>
    <row r="327" spans="1:10" ht="12.75">
      <c r="A327" s="12">
        <f ca="1" t="shared" si="34"/>
      </c>
      <c r="B327" s="14">
        <f t="shared" si="33"/>
      </c>
      <c r="C327" s="13">
        <f t="shared" si="28"/>
      </c>
      <c r="D327" s="13">
        <f t="shared" si="29"/>
      </c>
      <c r="F327" s="13">
        <f t="shared" si="30"/>
      </c>
      <c r="G327" s="13">
        <f t="shared" si="31"/>
      </c>
      <c r="H327" s="13">
        <f t="shared" si="32"/>
      </c>
      <c r="J327" s="4"/>
    </row>
    <row r="328" spans="1:10" ht="12.75">
      <c r="A328" s="12">
        <f ca="1" t="shared" si="34"/>
      </c>
      <c r="B328" s="14">
        <f t="shared" si="33"/>
      </c>
      <c r="C328" s="13">
        <f t="shared" si="28"/>
      </c>
      <c r="D328" s="13">
        <f t="shared" si="29"/>
      </c>
      <c r="F328" s="13">
        <f t="shared" si="30"/>
      </c>
      <c r="G328" s="13">
        <f t="shared" si="31"/>
      </c>
      <c r="H328" s="13">
        <f t="shared" si="32"/>
      </c>
      <c r="J328" s="4"/>
    </row>
    <row r="329" spans="1:10" ht="12.75">
      <c r="A329" s="12">
        <f ca="1" t="shared" si="34"/>
      </c>
      <c r="B329" s="14">
        <f t="shared" si="33"/>
      </c>
      <c r="C329" s="13">
        <f t="shared" si="28"/>
      </c>
      <c r="D329" s="13">
        <f t="shared" si="29"/>
      </c>
      <c r="F329" s="13">
        <f t="shared" si="30"/>
      </c>
      <c r="G329" s="13">
        <f t="shared" si="31"/>
      </c>
      <c r="H329" s="13">
        <f t="shared" si="32"/>
      </c>
      <c r="J329" s="4"/>
    </row>
    <row r="330" spans="1:10" ht="12.75">
      <c r="A330" s="12">
        <f ca="1" t="shared" si="34"/>
      </c>
      <c r="B330" s="14">
        <f t="shared" si="33"/>
      </c>
      <c r="C330" s="13">
        <f t="shared" si="28"/>
      </c>
      <c r="D330" s="13">
        <f t="shared" si="29"/>
      </c>
      <c r="F330" s="13">
        <f t="shared" si="30"/>
      </c>
      <c r="G330" s="13">
        <f t="shared" si="31"/>
      </c>
      <c r="H330" s="13">
        <f t="shared" si="32"/>
      </c>
      <c r="J330" s="4"/>
    </row>
    <row r="331" spans="1:10" ht="12.75">
      <c r="A331" s="12">
        <f ca="1" t="shared" si="34"/>
      </c>
      <c r="B331" s="14">
        <f t="shared" si="33"/>
      </c>
      <c r="C331" s="13">
        <f t="shared" si="28"/>
      </c>
      <c r="D331" s="13">
        <f t="shared" si="29"/>
      </c>
      <c r="F331" s="13">
        <f t="shared" si="30"/>
      </c>
      <c r="G331" s="13">
        <f t="shared" si="31"/>
      </c>
      <c r="H331" s="13">
        <f t="shared" si="32"/>
      </c>
      <c r="J331" s="4"/>
    </row>
    <row r="332" spans="1:10" ht="12.75">
      <c r="A332" s="12">
        <f ca="1" t="shared" si="34"/>
      </c>
      <c r="B332" s="14">
        <f t="shared" si="33"/>
      </c>
      <c r="C332" s="13">
        <f t="shared" si="28"/>
      </c>
      <c r="D332" s="13">
        <f t="shared" si="29"/>
      </c>
      <c r="F332" s="13">
        <f t="shared" si="30"/>
      </c>
      <c r="G332" s="13">
        <f t="shared" si="31"/>
      </c>
      <c r="H332" s="13">
        <f t="shared" si="32"/>
      </c>
      <c r="J332" s="4"/>
    </row>
    <row r="333" spans="1:10" ht="12.75">
      <c r="A333" s="12">
        <f ca="1" t="shared" si="34"/>
      </c>
      <c r="B333" s="14">
        <f t="shared" si="33"/>
      </c>
      <c r="C333" s="13">
        <f t="shared" si="28"/>
      </c>
      <c r="D333" s="13">
        <f t="shared" si="29"/>
      </c>
      <c r="F333" s="13">
        <f t="shared" si="30"/>
      </c>
      <c r="G333" s="13">
        <f t="shared" si="31"/>
      </c>
      <c r="H333" s="13">
        <f t="shared" si="32"/>
      </c>
      <c r="J333" s="4"/>
    </row>
    <row r="334" spans="1:10" ht="12.75">
      <c r="A334" s="12">
        <f ca="1" t="shared" si="34"/>
      </c>
      <c r="B334" s="14">
        <f t="shared" si="33"/>
      </c>
      <c r="C334" s="13">
        <f t="shared" si="28"/>
      </c>
      <c r="D334" s="13">
        <f t="shared" si="29"/>
      </c>
      <c r="F334" s="13">
        <f t="shared" si="30"/>
      </c>
      <c r="G334" s="13">
        <f t="shared" si="31"/>
      </c>
      <c r="H334" s="13">
        <f t="shared" si="32"/>
      </c>
      <c r="J334" s="4"/>
    </row>
    <row r="335" spans="1:10" ht="12.75">
      <c r="A335" s="12">
        <f ca="1" t="shared" si="34"/>
      </c>
      <c r="B335" s="14">
        <f t="shared" si="33"/>
      </c>
      <c r="C335" s="13">
        <f t="shared" si="28"/>
      </c>
      <c r="D335" s="13">
        <f t="shared" si="29"/>
      </c>
      <c r="F335" s="13">
        <f t="shared" si="30"/>
      </c>
      <c r="G335" s="13">
        <f t="shared" si="31"/>
      </c>
      <c r="H335" s="13">
        <f t="shared" si="32"/>
      </c>
      <c r="J335" s="4"/>
    </row>
    <row r="336" spans="1:10" ht="12.75">
      <c r="A336" s="12">
        <f ca="1" t="shared" si="34"/>
      </c>
      <c r="B336" s="14">
        <f t="shared" si="33"/>
      </c>
      <c r="C336" s="13">
        <f t="shared" si="28"/>
      </c>
      <c r="D336" s="13">
        <f t="shared" si="29"/>
      </c>
      <c r="F336" s="13">
        <f t="shared" si="30"/>
      </c>
      <c r="G336" s="13">
        <f t="shared" si="31"/>
      </c>
      <c r="H336" s="13">
        <f t="shared" si="32"/>
      </c>
      <c r="J336" s="4"/>
    </row>
    <row r="337" spans="1:10" ht="12.75">
      <c r="A337" s="12">
        <f ca="1" t="shared" si="34"/>
      </c>
      <c r="B337" s="14">
        <f t="shared" si="33"/>
      </c>
      <c r="C337" s="13">
        <f t="shared" si="28"/>
      </c>
      <c r="D337" s="13">
        <f t="shared" si="29"/>
      </c>
      <c r="F337" s="13">
        <f t="shared" si="30"/>
      </c>
      <c r="G337" s="13">
        <f t="shared" si="31"/>
      </c>
      <c r="H337" s="13">
        <f t="shared" si="32"/>
      </c>
      <c r="J337" s="4"/>
    </row>
    <row r="338" spans="1:10" ht="12.75">
      <c r="A338" s="12">
        <f ca="1" t="shared" si="34"/>
      </c>
      <c r="B338" s="14">
        <f t="shared" si="33"/>
      </c>
      <c r="C338" s="13">
        <f t="shared" si="28"/>
      </c>
      <c r="D338" s="13">
        <f t="shared" si="29"/>
      </c>
      <c r="F338" s="13">
        <f t="shared" si="30"/>
      </c>
      <c r="G338" s="13">
        <f t="shared" si="31"/>
      </c>
      <c r="H338" s="13">
        <f t="shared" si="32"/>
      </c>
      <c r="J338" s="4"/>
    </row>
    <row r="339" spans="1:10" ht="12.75">
      <c r="A339" s="12">
        <f ca="1" t="shared" si="34"/>
      </c>
      <c r="B339" s="14">
        <f t="shared" si="33"/>
      </c>
      <c r="C339" s="13">
        <f t="shared" si="28"/>
      </c>
      <c r="D339" s="13">
        <f t="shared" si="29"/>
      </c>
      <c r="F339" s="13">
        <f t="shared" si="30"/>
      </c>
      <c r="G339" s="13">
        <f t="shared" si="31"/>
      </c>
      <c r="H339" s="13">
        <f t="shared" si="32"/>
      </c>
      <c r="J339" s="4"/>
    </row>
    <row r="340" spans="1:10" ht="12.75">
      <c r="A340" s="12">
        <f ca="1" t="shared" si="34"/>
      </c>
      <c r="B340" s="14">
        <f t="shared" si="33"/>
      </c>
      <c r="C340" s="13">
        <f aca="true" t="shared" si="35" ref="C340:C403">IF(A340="","",IF(A340=$D$12,H339+D340,IF(IF($E$15,$D$15,$D$14)&gt;H339+D340,H339+D340,IF($E$15,$D$15,$D$14))))</f>
      </c>
      <c r="D340" s="13">
        <f aca="true" t="shared" si="36" ref="D340:D403">IF(B340="","",IF(roundOpt,ROUND((B340-B339)*$H$5*G339,2),(B340-B339)*$H$5*G339))</f>
      </c>
      <c r="F340" s="13">
        <f aca="true" t="shared" si="37" ref="F340:F403">IF(B340="","",IF(C340&gt;F339+D340,0,F339+D340-C340))</f>
      </c>
      <c r="G340" s="13">
        <f aca="true" t="shared" si="38" ref="G340:G403">IF(B340="","",IF(C340&gt;D340+F339,G339+F339+D340-C340,G339))</f>
      </c>
      <c r="H340" s="13">
        <f aca="true" t="shared" si="39" ref="H340:H403">IF(B340="","",G340+F340)</f>
      </c>
      <c r="J340" s="4"/>
    </row>
    <row r="341" spans="1:10" ht="12.75">
      <c r="A341" s="12">
        <f ca="1" t="shared" si="34"/>
      </c>
      <c r="B341" s="14">
        <f aca="true" t="shared" si="40" ref="B341:B404">IF(A341="","",IF($K$13=26,(A341-1)*14+$D$9,IF($K$13=52,(A341-1)*7+$D$9,DATE(YEAR($D$9),MONTH($D$9)+(A341-1)*$L$13,IF($K$13=24,IF((MOD(A341-1,2))=1,DAY($D$9)+14,DAY($D$9)),DAY($D$9))))))</f>
      </c>
      <c r="C341" s="13">
        <f t="shared" si="35"/>
      </c>
      <c r="D341" s="13">
        <f t="shared" si="36"/>
      </c>
      <c r="F341" s="13">
        <f t="shared" si="37"/>
      </c>
      <c r="G341" s="13">
        <f t="shared" si="38"/>
      </c>
      <c r="H341" s="13">
        <f t="shared" si="39"/>
      </c>
      <c r="J341" s="4"/>
    </row>
    <row r="342" spans="1:10" ht="12.75">
      <c r="A342" s="12">
        <f aca="true" ca="1" t="shared" si="41" ref="A342:A405">IF(OR(H341&lt;=0,H341=""),"",OFFSET(A342,-1,0,1,1)+1)</f>
      </c>
      <c r="B342" s="14">
        <f t="shared" si="40"/>
      </c>
      <c r="C342" s="13">
        <f t="shared" si="35"/>
      </c>
      <c r="D342" s="13">
        <f t="shared" si="36"/>
      </c>
      <c r="F342" s="13">
        <f t="shared" si="37"/>
      </c>
      <c r="G342" s="13">
        <f t="shared" si="38"/>
      </c>
      <c r="H342" s="13">
        <f t="shared" si="39"/>
      </c>
      <c r="J342" s="4"/>
    </row>
    <row r="343" spans="1:10" ht="12.75">
      <c r="A343" s="12">
        <f ca="1" t="shared" si="41"/>
      </c>
      <c r="B343" s="14">
        <f t="shared" si="40"/>
      </c>
      <c r="C343" s="13">
        <f t="shared" si="35"/>
      </c>
      <c r="D343" s="13">
        <f t="shared" si="36"/>
      </c>
      <c r="F343" s="13">
        <f t="shared" si="37"/>
      </c>
      <c r="G343" s="13">
        <f t="shared" si="38"/>
      </c>
      <c r="H343" s="13">
        <f t="shared" si="39"/>
      </c>
      <c r="J343" s="4"/>
    </row>
    <row r="344" spans="1:10" ht="12.75">
      <c r="A344" s="12">
        <f ca="1" t="shared" si="41"/>
      </c>
      <c r="B344" s="14">
        <f t="shared" si="40"/>
      </c>
      <c r="C344" s="13">
        <f t="shared" si="35"/>
      </c>
      <c r="D344" s="13">
        <f t="shared" si="36"/>
      </c>
      <c r="F344" s="13">
        <f t="shared" si="37"/>
      </c>
      <c r="G344" s="13">
        <f t="shared" si="38"/>
      </c>
      <c r="H344" s="13">
        <f t="shared" si="39"/>
      </c>
      <c r="J344" s="4"/>
    </row>
    <row r="345" spans="1:10" ht="12.75">
      <c r="A345" s="12">
        <f ca="1" t="shared" si="41"/>
      </c>
      <c r="B345" s="14">
        <f t="shared" si="40"/>
      </c>
      <c r="C345" s="13">
        <f t="shared" si="35"/>
      </c>
      <c r="D345" s="13">
        <f t="shared" si="36"/>
      </c>
      <c r="F345" s="13">
        <f t="shared" si="37"/>
      </c>
      <c r="G345" s="13">
        <f t="shared" si="38"/>
      </c>
      <c r="H345" s="13">
        <f t="shared" si="39"/>
      </c>
      <c r="J345" s="4"/>
    </row>
    <row r="346" spans="1:10" ht="12.75">
      <c r="A346" s="12">
        <f ca="1" t="shared" si="41"/>
      </c>
      <c r="B346" s="14">
        <f t="shared" si="40"/>
      </c>
      <c r="C346" s="13">
        <f t="shared" si="35"/>
      </c>
      <c r="D346" s="13">
        <f t="shared" si="36"/>
      </c>
      <c r="F346" s="13">
        <f t="shared" si="37"/>
      </c>
      <c r="G346" s="13">
        <f t="shared" si="38"/>
      </c>
      <c r="H346" s="13">
        <f t="shared" si="39"/>
      </c>
      <c r="J346" s="4"/>
    </row>
    <row r="347" spans="1:10" ht="12.75">
      <c r="A347" s="12">
        <f ca="1" t="shared" si="41"/>
      </c>
      <c r="B347" s="14">
        <f t="shared" si="40"/>
      </c>
      <c r="C347" s="13">
        <f t="shared" si="35"/>
      </c>
      <c r="D347" s="13">
        <f t="shared" si="36"/>
      </c>
      <c r="F347" s="13">
        <f t="shared" si="37"/>
      </c>
      <c r="G347" s="13">
        <f t="shared" si="38"/>
      </c>
      <c r="H347" s="13">
        <f t="shared" si="39"/>
      </c>
      <c r="J347" s="4"/>
    </row>
    <row r="348" spans="1:10" ht="12.75">
      <c r="A348" s="12">
        <f ca="1" t="shared" si="41"/>
      </c>
      <c r="B348" s="14">
        <f t="shared" si="40"/>
      </c>
      <c r="C348" s="13">
        <f t="shared" si="35"/>
      </c>
      <c r="D348" s="13">
        <f t="shared" si="36"/>
      </c>
      <c r="F348" s="13">
        <f t="shared" si="37"/>
      </c>
      <c r="G348" s="13">
        <f t="shared" si="38"/>
      </c>
      <c r="H348" s="13">
        <f t="shared" si="39"/>
      </c>
      <c r="J348" s="4"/>
    </row>
    <row r="349" spans="1:10" ht="12.75">
      <c r="A349" s="12">
        <f ca="1" t="shared" si="41"/>
      </c>
      <c r="B349" s="14">
        <f t="shared" si="40"/>
      </c>
      <c r="C349" s="13">
        <f t="shared" si="35"/>
      </c>
      <c r="D349" s="13">
        <f t="shared" si="36"/>
      </c>
      <c r="F349" s="13">
        <f t="shared" si="37"/>
      </c>
      <c r="G349" s="13">
        <f t="shared" si="38"/>
      </c>
      <c r="H349" s="13">
        <f t="shared" si="39"/>
      </c>
      <c r="J349" s="4"/>
    </row>
    <row r="350" spans="1:10" ht="12.75">
      <c r="A350" s="12">
        <f ca="1" t="shared" si="41"/>
      </c>
      <c r="B350" s="14">
        <f t="shared" si="40"/>
      </c>
      <c r="C350" s="13">
        <f t="shared" si="35"/>
      </c>
      <c r="D350" s="13">
        <f t="shared" si="36"/>
      </c>
      <c r="F350" s="13">
        <f t="shared" si="37"/>
      </c>
      <c r="G350" s="13">
        <f t="shared" si="38"/>
      </c>
      <c r="H350" s="13">
        <f t="shared" si="39"/>
      </c>
      <c r="J350" s="4"/>
    </row>
    <row r="351" spans="1:10" ht="12.75">
      <c r="A351" s="12">
        <f ca="1" t="shared" si="41"/>
      </c>
      <c r="B351" s="14">
        <f t="shared" si="40"/>
      </c>
      <c r="C351" s="13">
        <f t="shared" si="35"/>
      </c>
      <c r="D351" s="13">
        <f t="shared" si="36"/>
      </c>
      <c r="F351" s="13">
        <f t="shared" si="37"/>
      </c>
      <c r="G351" s="13">
        <f t="shared" si="38"/>
      </c>
      <c r="H351" s="13">
        <f t="shared" si="39"/>
      </c>
      <c r="J351" s="4"/>
    </row>
    <row r="352" spans="1:10" ht="12.75">
      <c r="A352" s="12">
        <f ca="1" t="shared" si="41"/>
      </c>
      <c r="B352" s="14">
        <f t="shared" si="40"/>
      </c>
      <c r="C352" s="13">
        <f t="shared" si="35"/>
      </c>
      <c r="D352" s="13">
        <f t="shared" si="36"/>
      </c>
      <c r="F352" s="13">
        <f t="shared" si="37"/>
      </c>
      <c r="G352" s="13">
        <f t="shared" si="38"/>
      </c>
      <c r="H352" s="13">
        <f t="shared" si="39"/>
      </c>
      <c r="J352" s="4"/>
    </row>
    <row r="353" spans="1:10" ht="12.75">
      <c r="A353" s="12">
        <f ca="1" t="shared" si="41"/>
      </c>
      <c r="B353" s="14">
        <f t="shared" si="40"/>
      </c>
      <c r="C353" s="13">
        <f t="shared" si="35"/>
      </c>
      <c r="D353" s="13">
        <f t="shared" si="36"/>
      </c>
      <c r="F353" s="13">
        <f t="shared" si="37"/>
      </c>
      <c r="G353" s="13">
        <f t="shared" si="38"/>
      </c>
      <c r="H353" s="13">
        <f t="shared" si="39"/>
      </c>
      <c r="J353" s="4"/>
    </row>
    <row r="354" spans="1:10" ht="12.75">
      <c r="A354" s="12">
        <f ca="1" t="shared" si="41"/>
      </c>
      <c r="B354" s="14">
        <f t="shared" si="40"/>
      </c>
      <c r="C354" s="13">
        <f t="shared" si="35"/>
      </c>
      <c r="D354" s="13">
        <f t="shared" si="36"/>
      </c>
      <c r="F354" s="13">
        <f t="shared" si="37"/>
      </c>
      <c r="G354" s="13">
        <f t="shared" si="38"/>
      </c>
      <c r="H354" s="13">
        <f t="shared" si="39"/>
      </c>
      <c r="J354" s="4"/>
    </row>
    <row r="355" spans="1:10" ht="12.75">
      <c r="A355" s="12">
        <f ca="1" t="shared" si="41"/>
      </c>
      <c r="B355" s="14">
        <f t="shared" si="40"/>
      </c>
      <c r="C355" s="13">
        <f t="shared" si="35"/>
      </c>
      <c r="D355" s="13">
        <f t="shared" si="36"/>
      </c>
      <c r="F355" s="13">
        <f t="shared" si="37"/>
      </c>
      <c r="G355" s="13">
        <f t="shared" si="38"/>
      </c>
      <c r="H355" s="13">
        <f t="shared" si="39"/>
      </c>
      <c r="J355" s="4"/>
    </row>
    <row r="356" spans="1:10" ht="12.75">
      <c r="A356" s="12">
        <f ca="1" t="shared" si="41"/>
      </c>
      <c r="B356" s="14">
        <f t="shared" si="40"/>
      </c>
      <c r="C356" s="13">
        <f t="shared" si="35"/>
      </c>
      <c r="D356" s="13">
        <f t="shared" si="36"/>
      </c>
      <c r="F356" s="13">
        <f t="shared" si="37"/>
      </c>
      <c r="G356" s="13">
        <f t="shared" si="38"/>
      </c>
      <c r="H356" s="13">
        <f t="shared" si="39"/>
      </c>
      <c r="J356" s="4"/>
    </row>
    <row r="357" spans="1:10" ht="12.75">
      <c r="A357" s="12">
        <f ca="1" t="shared" si="41"/>
      </c>
      <c r="B357" s="14">
        <f t="shared" si="40"/>
      </c>
      <c r="C357" s="13">
        <f t="shared" si="35"/>
      </c>
      <c r="D357" s="13">
        <f t="shared" si="36"/>
      </c>
      <c r="F357" s="13">
        <f t="shared" si="37"/>
      </c>
      <c r="G357" s="13">
        <f t="shared" si="38"/>
      </c>
      <c r="H357" s="13">
        <f t="shared" si="39"/>
      </c>
      <c r="J357" s="4"/>
    </row>
    <row r="358" spans="1:10" ht="12.75">
      <c r="A358" s="12">
        <f ca="1" t="shared" si="41"/>
      </c>
      <c r="B358" s="14">
        <f t="shared" si="40"/>
      </c>
      <c r="C358" s="13">
        <f t="shared" si="35"/>
      </c>
      <c r="D358" s="13">
        <f t="shared" si="36"/>
      </c>
      <c r="F358" s="13">
        <f t="shared" si="37"/>
      </c>
      <c r="G358" s="13">
        <f t="shared" si="38"/>
      </c>
      <c r="H358" s="13">
        <f t="shared" si="39"/>
      </c>
      <c r="J358" s="4"/>
    </row>
    <row r="359" spans="1:10" ht="12.75">
      <c r="A359" s="12">
        <f ca="1" t="shared" si="41"/>
      </c>
      <c r="B359" s="14">
        <f t="shared" si="40"/>
      </c>
      <c r="C359" s="13">
        <f t="shared" si="35"/>
      </c>
      <c r="D359" s="13">
        <f t="shared" si="36"/>
      </c>
      <c r="F359" s="13">
        <f t="shared" si="37"/>
      </c>
      <c r="G359" s="13">
        <f t="shared" si="38"/>
      </c>
      <c r="H359" s="13">
        <f t="shared" si="39"/>
      </c>
      <c r="J359" s="4"/>
    </row>
    <row r="360" spans="1:10" ht="12.75">
      <c r="A360" s="12">
        <f ca="1" t="shared" si="41"/>
      </c>
      <c r="B360" s="14">
        <f t="shared" si="40"/>
      </c>
      <c r="C360" s="13">
        <f t="shared" si="35"/>
      </c>
      <c r="D360" s="13">
        <f t="shared" si="36"/>
      </c>
      <c r="F360" s="13">
        <f t="shared" si="37"/>
      </c>
      <c r="G360" s="13">
        <f t="shared" si="38"/>
      </c>
      <c r="H360" s="13">
        <f t="shared" si="39"/>
      </c>
      <c r="J360" s="4"/>
    </row>
    <row r="361" spans="1:10" ht="12.75">
      <c r="A361" s="12">
        <f ca="1" t="shared" si="41"/>
      </c>
      <c r="B361" s="14">
        <f t="shared" si="40"/>
      </c>
      <c r="C361" s="13">
        <f t="shared" si="35"/>
      </c>
      <c r="D361" s="13">
        <f t="shared" si="36"/>
      </c>
      <c r="F361" s="13">
        <f t="shared" si="37"/>
      </c>
      <c r="G361" s="13">
        <f t="shared" si="38"/>
      </c>
      <c r="H361" s="13">
        <f t="shared" si="39"/>
      </c>
      <c r="J361" s="4"/>
    </row>
    <row r="362" spans="1:10" ht="12.75">
      <c r="A362" s="12">
        <f ca="1" t="shared" si="41"/>
      </c>
      <c r="B362" s="14">
        <f t="shared" si="40"/>
      </c>
      <c r="C362" s="13">
        <f t="shared" si="35"/>
      </c>
      <c r="D362" s="13">
        <f t="shared" si="36"/>
      </c>
      <c r="F362" s="13">
        <f t="shared" si="37"/>
      </c>
      <c r="G362" s="13">
        <f t="shared" si="38"/>
      </c>
      <c r="H362" s="13">
        <f t="shared" si="39"/>
      </c>
      <c r="J362" s="4"/>
    </row>
    <row r="363" spans="1:10" ht="12.75">
      <c r="A363" s="12">
        <f ca="1" t="shared" si="41"/>
      </c>
      <c r="B363" s="14">
        <f t="shared" si="40"/>
      </c>
      <c r="C363" s="13">
        <f t="shared" si="35"/>
      </c>
      <c r="D363" s="13">
        <f t="shared" si="36"/>
      </c>
      <c r="F363" s="13">
        <f t="shared" si="37"/>
      </c>
      <c r="G363" s="13">
        <f t="shared" si="38"/>
      </c>
      <c r="H363" s="13">
        <f t="shared" si="39"/>
      </c>
      <c r="J363" s="4"/>
    </row>
    <row r="364" spans="1:10" ht="12.75">
      <c r="A364" s="12">
        <f ca="1" t="shared" si="41"/>
      </c>
      <c r="B364" s="14">
        <f t="shared" si="40"/>
      </c>
      <c r="C364" s="13">
        <f t="shared" si="35"/>
      </c>
      <c r="D364" s="13">
        <f t="shared" si="36"/>
      </c>
      <c r="F364" s="13">
        <f t="shared" si="37"/>
      </c>
      <c r="G364" s="13">
        <f t="shared" si="38"/>
      </c>
      <c r="H364" s="13">
        <f t="shared" si="39"/>
      </c>
      <c r="J364" s="4"/>
    </row>
    <row r="365" spans="1:10" ht="12.75">
      <c r="A365" s="12">
        <f ca="1" t="shared" si="41"/>
      </c>
      <c r="B365" s="14">
        <f t="shared" si="40"/>
      </c>
      <c r="C365" s="13">
        <f t="shared" si="35"/>
      </c>
      <c r="D365" s="13">
        <f t="shared" si="36"/>
      </c>
      <c r="F365" s="13">
        <f t="shared" si="37"/>
      </c>
      <c r="G365" s="13">
        <f t="shared" si="38"/>
      </c>
      <c r="H365" s="13">
        <f t="shared" si="39"/>
      </c>
      <c r="J365" s="4"/>
    </row>
    <row r="366" spans="1:10" ht="12.75">
      <c r="A366" s="12">
        <f ca="1" t="shared" si="41"/>
      </c>
      <c r="B366" s="14">
        <f t="shared" si="40"/>
      </c>
      <c r="C366" s="13">
        <f t="shared" si="35"/>
      </c>
      <c r="D366" s="13">
        <f t="shared" si="36"/>
      </c>
      <c r="F366" s="13">
        <f t="shared" si="37"/>
      </c>
      <c r="G366" s="13">
        <f t="shared" si="38"/>
      </c>
      <c r="H366" s="13">
        <f t="shared" si="39"/>
      </c>
      <c r="J366" s="4"/>
    </row>
    <row r="367" spans="1:10" ht="12.75">
      <c r="A367" s="12">
        <f ca="1" t="shared" si="41"/>
      </c>
      <c r="B367" s="14">
        <f t="shared" si="40"/>
      </c>
      <c r="C367" s="13">
        <f t="shared" si="35"/>
      </c>
      <c r="D367" s="13">
        <f t="shared" si="36"/>
      </c>
      <c r="F367" s="13">
        <f t="shared" si="37"/>
      </c>
      <c r="G367" s="13">
        <f t="shared" si="38"/>
      </c>
      <c r="H367" s="13">
        <f t="shared" si="39"/>
      </c>
      <c r="J367" s="4"/>
    </row>
    <row r="368" spans="1:10" ht="12.75">
      <c r="A368" s="12">
        <f ca="1" t="shared" si="41"/>
      </c>
      <c r="B368" s="14">
        <f t="shared" si="40"/>
      </c>
      <c r="C368" s="13">
        <f t="shared" si="35"/>
      </c>
      <c r="D368" s="13">
        <f t="shared" si="36"/>
      </c>
      <c r="F368" s="13">
        <f t="shared" si="37"/>
      </c>
      <c r="G368" s="13">
        <f t="shared" si="38"/>
      </c>
      <c r="H368" s="13">
        <f t="shared" si="39"/>
      </c>
      <c r="J368" s="4"/>
    </row>
    <row r="369" spans="1:10" ht="12.75">
      <c r="A369" s="12">
        <f ca="1" t="shared" si="41"/>
      </c>
      <c r="B369" s="14">
        <f t="shared" si="40"/>
      </c>
      <c r="C369" s="13">
        <f t="shared" si="35"/>
      </c>
      <c r="D369" s="13">
        <f t="shared" si="36"/>
      </c>
      <c r="F369" s="13">
        <f t="shared" si="37"/>
      </c>
      <c r="G369" s="13">
        <f t="shared" si="38"/>
      </c>
      <c r="H369" s="13">
        <f t="shared" si="39"/>
      </c>
      <c r="J369" s="4"/>
    </row>
    <row r="370" spans="1:10" ht="12.75">
      <c r="A370" s="12">
        <f ca="1" t="shared" si="41"/>
      </c>
      <c r="B370" s="14">
        <f t="shared" si="40"/>
      </c>
      <c r="C370" s="13">
        <f t="shared" si="35"/>
      </c>
      <c r="D370" s="13">
        <f t="shared" si="36"/>
      </c>
      <c r="F370" s="13">
        <f t="shared" si="37"/>
      </c>
      <c r="G370" s="13">
        <f t="shared" si="38"/>
      </c>
      <c r="H370" s="13">
        <f t="shared" si="39"/>
      </c>
      <c r="J370" s="4"/>
    </row>
    <row r="371" spans="1:10" ht="12.75">
      <c r="A371" s="12">
        <f ca="1" t="shared" si="41"/>
      </c>
      <c r="B371" s="14">
        <f t="shared" si="40"/>
      </c>
      <c r="C371" s="13">
        <f t="shared" si="35"/>
      </c>
      <c r="D371" s="13">
        <f t="shared" si="36"/>
      </c>
      <c r="F371" s="13">
        <f t="shared" si="37"/>
      </c>
      <c r="G371" s="13">
        <f t="shared" si="38"/>
      </c>
      <c r="H371" s="13">
        <f t="shared" si="39"/>
      </c>
      <c r="J371" s="4"/>
    </row>
    <row r="372" spans="1:10" ht="12.75">
      <c r="A372" s="12">
        <f ca="1" t="shared" si="41"/>
      </c>
      <c r="B372" s="14">
        <f t="shared" si="40"/>
      </c>
      <c r="C372" s="13">
        <f t="shared" si="35"/>
      </c>
      <c r="D372" s="13">
        <f t="shared" si="36"/>
      </c>
      <c r="F372" s="13">
        <f t="shared" si="37"/>
      </c>
      <c r="G372" s="13">
        <f t="shared" si="38"/>
      </c>
      <c r="H372" s="13">
        <f t="shared" si="39"/>
      </c>
      <c r="J372" s="4"/>
    </row>
    <row r="373" spans="1:10" ht="12.75">
      <c r="A373" s="12">
        <f ca="1" t="shared" si="41"/>
      </c>
      <c r="B373" s="14">
        <f t="shared" si="40"/>
      </c>
      <c r="C373" s="13">
        <f t="shared" si="35"/>
      </c>
      <c r="D373" s="13">
        <f t="shared" si="36"/>
      </c>
      <c r="F373" s="13">
        <f t="shared" si="37"/>
      </c>
      <c r="G373" s="13">
        <f t="shared" si="38"/>
      </c>
      <c r="H373" s="13">
        <f t="shared" si="39"/>
      </c>
      <c r="J373" s="4"/>
    </row>
    <row r="374" spans="1:10" ht="12.75">
      <c r="A374" s="12">
        <f ca="1" t="shared" si="41"/>
      </c>
      <c r="B374" s="14">
        <f t="shared" si="40"/>
      </c>
      <c r="C374" s="13">
        <f t="shared" si="35"/>
      </c>
      <c r="D374" s="13">
        <f t="shared" si="36"/>
      </c>
      <c r="F374" s="13">
        <f t="shared" si="37"/>
      </c>
      <c r="G374" s="13">
        <f t="shared" si="38"/>
      </c>
      <c r="H374" s="13">
        <f t="shared" si="39"/>
      </c>
      <c r="J374" s="4"/>
    </row>
    <row r="375" spans="1:10" ht="12.75">
      <c r="A375" s="12">
        <f ca="1" t="shared" si="41"/>
      </c>
      <c r="B375" s="14">
        <f t="shared" si="40"/>
      </c>
      <c r="C375" s="13">
        <f t="shared" si="35"/>
      </c>
      <c r="D375" s="13">
        <f t="shared" si="36"/>
      </c>
      <c r="F375" s="13">
        <f t="shared" si="37"/>
      </c>
      <c r="G375" s="13">
        <f t="shared" si="38"/>
      </c>
      <c r="H375" s="13">
        <f t="shared" si="39"/>
      </c>
      <c r="J375" s="4"/>
    </row>
    <row r="376" spans="1:10" ht="12.75">
      <c r="A376" s="12">
        <f ca="1" t="shared" si="41"/>
      </c>
      <c r="B376" s="14">
        <f t="shared" si="40"/>
      </c>
      <c r="C376" s="13">
        <f t="shared" si="35"/>
      </c>
      <c r="D376" s="13">
        <f t="shared" si="36"/>
      </c>
      <c r="F376" s="13">
        <f t="shared" si="37"/>
      </c>
      <c r="G376" s="13">
        <f t="shared" si="38"/>
      </c>
      <c r="H376" s="13">
        <f t="shared" si="39"/>
      </c>
      <c r="J376" s="4"/>
    </row>
    <row r="377" spans="1:10" ht="12.75">
      <c r="A377" s="12">
        <f ca="1" t="shared" si="41"/>
      </c>
      <c r="B377" s="14">
        <f t="shared" si="40"/>
      </c>
      <c r="C377" s="13">
        <f t="shared" si="35"/>
      </c>
      <c r="D377" s="13">
        <f t="shared" si="36"/>
      </c>
      <c r="F377" s="13">
        <f t="shared" si="37"/>
      </c>
      <c r="G377" s="13">
        <f t="shared" si="38"/>
      </c>
      <c r="H377" s="13">
        <f t="shared" si="39"/>
      </c>
      <c r="J377" s="4"/>
    </row>
    <row r="378" spans="1:10" ht="12.75">
      <c r="A378" s="12">
        <f ca="1" t="shared" si="41"/>
      </c>
      <c r="B378" s="14">
        <f t="shared" si="40"/>
      </c>
      <c r="C378" s="13">
        <f t="shared" si="35"/>
      </c>
      <c r="D378" s="13">
        <f t="shared" si="36"/>
      </c>
      <c r="F378" s="13">
        <f t="shared" si="37"/>
      </c>
      <c r="G378" s="13">
        <f t="shared" si="38"/>
      </c>
      <c r="H378" s="13">
        <f t="shared" si="39"/>
      </c>
      <c r="J378" s="4"/>
    </row>
    <row r="379" spans="1:10" ht="12.75">
      <c r="A379" s="12">
        <f ca="1" t="shared" si="41"/>
      </c>
      <c r="B379" s="14">
        <f t="shared" si="40"/>
      </c>
      <c r="C379" s="13">
        <f t="shared" si="35"/>
      </c>
      <c r="D379" s="13">
        <f t="shared" si="36"/>
      </c>
      <c r="F379" s="13">
        <f t="shared" si="37"/>
      </c>
      <c r="G379" s="13">
        <f t="shared" si="38"/>
      </c>
      <c r="H379" s="13">
        <f t="shared" si="39"/>
      </c>
      <c r="J379" s="4"/>
    </row>
    <row r="380" spans="1:10" ht="12.75">
      <c r="A380" s="12">
        <f ca="1" t="shared" si="41"/>
      </c>
      <c r="B380" s="14">
        <f t="shared" si="40"/>
      </c>
      <c r="C380" s="13">
        <f t="shared" si="35"/>
      </c>
      <c r="D380" s="13">
        <f t="shared" si="36"/>
      </c>
      <c r="F380" s="13">
        <f t="shared" si="37"/>
      </c>
      <c r="G380" s="13">
        <f t="shared" si="38"/>
      </c>
      <c r="H380" s="13">
        <f t="shared" si="39"/>
      </c>
      <c r="J380" s="4"/>
    </row>
    <row r="381" spans="1:10" ht="12.75">
      <c r="A381" s="12">
        <f ca="1" t="shared" si="41"/>
      </c>
      <c r="B381" s="14">
        <f t="shared" si="40"/>
      </c>
      <c r="C381" s="13">
        <f t="shared" si="35"/>
      </c>
      <c r="D381" s="13">
        <f t="shared" si="36"/>
      </c>
      <c r="F381" s="13">
        <f t="shared" si="37"/>
      </c>
      <c r="G381" s="13">
        <f t="shared" si="38"/>
      </c>
      <c r="H381" s="13">
        <f t="shared" si="39"/>
      </c>
      <c r="J381" s="4"/>
    </row>
    <row r="382" spans="1:10" ht="12.75">
      <c r="A382" s="12">
        <f ca="1" t="shared" si="41"/>
      </c>
      <c r="B382" s="14">
        <f t="shared" si="40"/>
      </c>
      <c r="C382" s="13">
        <f t="shared" si="35"/>
      </c>
      <c r="D382" s="13">
        <f t="shared" si="36"/>
      </c>
      <c r="F382" s="13">
        <f t="shared" si="37"/>
      </c>
      <c r="G382" s="13">
        <f t="shared" si="38"/>
      </c>
      <c r="H382" s="13">
        <f t="shared" si="39"/>
      </c>
      <c r="J382" s="4"/>
    </row>
    <row r="383" spans="1:10" ht="12.75">
      <c r="A383" s="12">
        <f ca="1" t="shared" si="41"/>
      </c>
      <c r="B383" s="14">
        <f t="shared" si="40"/>
      </c>
      <c r="C383" s="13">
        <f t="shared" si="35"/>
      </c>
      <c r="D383" s="13">
        <f t="shared" si="36"/>
      </c>
      <c r="F383" s="13">
        <f t="shared" si="37"/>
      </c>
      <c r="G383" s="13">
        <f t="shared" si="38"/>
      </c>
      <c r="H383" s="13">
        <f t="shared" si="39"/>
      </c>
      <c r="J383" s="4"/>
    </row>
    <row r="384" spans="1:10" ht="12.75">
      <c r="A384" s="12">
        <f ca="1" t="shared" si="41"/>
      </c>
      <c r="B384" s="14">
        <f t="shared" si="40"/>
      </c>
      <c r="C384" s="13">
        <f t="shared" si="35"/>
      </c>
      <c r="D384" s="13">
        <f t="shared" si="36"/>
      </c>
      <c r="F384" s="13">
        <f t="shared" si="37"/>
      </c>
      <c r="G384" s="13">
        <f t="shared" si="38"/>
      </c>
      <c r="H384" s="13">
        <f t="shared" si="39"/>
      </c>
      <c r="J384" s="4"/>
    </row>
    <row r="385" spans="1:10" ht="12.75">
      <c r="A385" s="12">
        <f ca="1" t="shared" si="41"/>
      </c>
      <c r="B385" s="14">
        <f t="shared" si="40"/>
      </c>
      <c r="C385" s="13">
        <f t="shared" si="35"/>
      </c>
      <c r="D385" s="13">
        <f t="shared" si="36"/>
      </c>
      <c r="F385" s="13">
        <f t="shared" si="37"/>
      </c>
      <c r="G385" s="13">
        <f t="shared" si="38"/>
      </c>
      <c r="H385" s="13">
        <f t="shared" si="39"/>
      </c>
      <c r="J385" s="4"/>
    </row>
    <row r="386" spans="1:10" ht="12.75">
      <c r="A386" s="12">
        <f ca="1" t="shared" si="41"/>
      </c>
      <c r="B386" s="14">
        <f t="shared" si="40"/>
      </c>
      <c r="C386" s="13">
        <f t="shared" si="35"/>
      </c>
      <c r="D386" s="13">
        <f t="shared" si="36"/>
      </c>
      <c r="F386" s="13">
        <f t="shared" si="37"/>
      </c>
      <c r="G386" s="13">
        <f t="shared" si="38"/>
      </c>
      <c r="H386" s="13">
        <f t="shared" si="39"/>
      </c>
      <c r="J386" s="4"/>
    </row>
    <row r="387" spans="1:10" ht="12.75">
      <c r="A387" s="12">
        <f ca="1" t="shared" si="41"/>
      </c>
      <c r="B387" s="14">
        <f t="shared" si="40"/>
      </c>
      <c r="C387" s="13">
        <f t="shared" si="35"/>
      </c>
      <c r="D387" s="13">
        <f t="shared" si="36"/>
      </c>
      <c r="F387" s="13">
        <f t="shared" si="37"/>
      </c>
      <c r="G387" s="13">
        <f t="shared" si="38"/>
      </c>
      <c r="H387" s="13">
        <f t="shared" si="39"/>
      </c>
      <c r="J387" s="4"/>
    </row>
    <row r="388" spans="1:10" ht="12.75">
      <c r="A388" s="12">
        <f ca="1" t="shared" si="41"/>
      </c>
      <c r="B388" s="14">
        <f t="shared" si="40"/>
      </c>
      <c r="C388" s="13">
        <f t="shared" si="35"/>
      </c>
      <c r="D388" s="13">
        <f t="shared" si="36"/>
      </c>
      <c r="F388" s="13">
        <f t="shared" si="37"/>
      </c>
      <c r="G388" s="13">
        <f t="shared" si="38"/>
      </c>
      <c r="H388" s="13">
        <f t="shared" si="39"/>
      </c>
      <c r="J388" s="4"/>
    </row>
    <row r="389" spans="1:10" ht="12.75">
      <c r="A389" s="12">
        <f ca="1" t="shared" si="41"/>
      </c>
      <c r="B389" s="14">
        <f t="shared" si="40"/>
      </c>
      <c r="C389" s="13">
        <f t="shared" si="35"/>
      </c>
      <c r="D389" s="13">
        <f t="shared" si="36"/>
      </c>
      <c r="F389" s="13">
        <f t="shared" si="37"/>
      </c>
      <c r="G389" s="13">
        <f t="shared" si="38"/>
      </c>
      <c r="H389" s="13">
        <f t="shared" si="39"/>
      </c>
      <c r="J389" s="4"/>
    </row>
    <row r="390" spans="1:10" ht="12.75">
      <c r="A390" s="12">
        <f ca="1" t="shared" si="41"/>
      </c>
      <c r="B390" s="14">
        <f t="shared" si="40"/>
      </c>
      <c r="C390" s="13">
        <f t="shared" si="35"/>
      </c>
      <c r="D390" s="13">
        <f t="shared" si="36"/>
      </c>
      <c r="F390" s="13">
        <f t="shared" si="37"/>
      </c>
      <c r="G390" s="13">
        <f t="shared" si="38"/>
      </c>
      <c r="H390" s="13">
        <f t="shared" si="39"/>
      </c>
      <c r="J390" s="4"/>
    </row>
    <row r="391" spans="1:10" ht="12.75">
      <c r="A391" s="12">
        <f ca="1" t="shared" si="41"/>
      </c>
      <c r="B391" s="14">
        <f t="shared" si="40"/>
      </c>
      <c r="C391" s="13">
        <f t="shared" si="35"/>
      </c>
      <c r="D391" s="13">
        <f t="shared" si="36"/>
      </c>
      <c r="F391" s="13">
        <f t="shared" si="37"/>
      </c>
      <c r="G391" s="13">
        <f t="shared" si="38"/>
      </c>
      <c r="H391" s="13">
        <f t="shared" si="39"/>
      </c>
      <c r="J391" s="4"/>
    </row>
    <row r="392" spans="1:10" ht="12.75">
      <c r="A392" s="12">
        <f ca="1" t="shared" si="41"/>
      </c>
      <c r="B392" s="14">
        <f t="shared" si="40"/>
      </c>
      <c r="C392" s="13">
        <f t="shared" si="35"/>
      </c>
      <c r="D392" s="13">
        <f t="shared" si="36"/>
      </c>
      <c r="F392" s="13">
        <f t="shared" si="37"/>
      </c>
      <c r="G392" s="13">
        <f t="shared" si="38"/>
      </c>
      <c r="H392" s="13">
        <f t="shared" si="39"/>
      </c>
      <c r="J392" s="4"/>
    </row>
    <row r="393" spans="1:10" ht="12.75">
      <c r="A393" s="12">
        <f ca="1" t="shared" si="41"/>
      </c>
      <c r="B393" s="14">
        <f t="shared" si="40"/>
      </c>
      <c r="C393" s="13">
        <f t="shared" si="35"/>
      </c>
      <c r="D393" s="13">
        <f t="shared" si="36"/>
      </c>
      <c r="F393" s="13">
        <f t="shared" si="37"/>
      </c>
      <c r="G393" s="13">
        <f t="shared" si="38"/>
      </c>
      <c r="H393" s="13">
        <f t="shared" si="39"/>
      </c>
      <c r="J393" s="4"/>
    </row>
    <row r="394" spans="1:10" ht="12.75">
      <c r="A394" s="12">
        <f ca="1" t="shared" si="41"/>
      </c>
      <c r="B394" s="14">
        <f t="shared" si="40"/>
      </c>
      <c r="C394" s="13">
        <f t="shared" si="35"/>
      </c>
      <c r="D394" s="13">
        <f t="shared" si="36"/>
      </c>
      <c r="F394" s="13">
        <f t="shared" si="37"/>
      </c>
      <c r="G394" s="13">
        <f t="shared" si="38"/>
      </c>
      <c r="H394" s="13">
        <f t="shared" si="39"/>
      </c>
      <c r="J394" s="4"/>
    </row>
    <row r="395" spans="1:10" ht="12.75">
      <c r="A395" s="12">
        <f ca="1" t="shared" si="41"/>
      </c>
      <c r="B395" s="14">
        <f t="shared" si="40"/>
      </c>
      <c r="C395" s="13">
        <f t="shared" si="35"/>
      </c>
      <c r="D395" s="13">
        <f t="shared" si="36"/>
      </c>
      <c r="F395" s="13">
        <f t="shared" si="37"/>
      </c>
      <c r="G395" s="13">
        <f t="shared" si="38"/>
      </c>
      <c r="H395" s="13">
        <f t="shared" si="39"/>
      </c>
      <c r="J395" s="4"/>
    </row>
    <row r="396" spans="1:10" ht="12.75">
      <c r="A396" s="12">
        <f ca="1" t="shared" si="41"/>
      </c>
      <c r="B396" s="14">
        <f t="shared" si="40"/>
      </c>
      <c r="C396" s="13">
        <f t="shared" si="35"/>
      </c>
      <c r="D396" s="13">
        <f t="shared" si="36"/>
      </c>
      <c r="F396" s="13">
        <f t="shared" si="37"/>
      </c>
      <c r="G396" s="13">
        <f t="shared" si="38"/>
      </c>
      <c r="H396" s="13">
        <f t="shared" si="39"/>
      </c>
      <c r="J396" s="4"/>
    </row>
    <row r="397" spans="1:10" ht="12.75">
      <c r="A397" s="12">
        <f ca="1" t="shared" si="41"/>
      </c>
      <c r="B397" s="14">
        <f t="shared" si="40"/>
      </c>
      <c r="C397" s="13">
        <f t="shared" si="35"/>
      </c>
      <c r="D397" s="13">
        <f t="shared" si="36"/>
      </c>
      <c r="F397" s="13">
        <f t="shared" si="37"/>
      </c>
      <c r="G397" s="13">
        <f t="shared" si="38"/>
      </c>
      <c r="H397" s="13">
        <f t="shared" si="39"/>
      </c>
      <c r="J397" s="4"/>
    </row>
    <row r="398" spans="1:10" ht="12.75">
      <c r="A398" s="12">
        <f ca="1" t="shared" si="41"/>
      </c>
      <c r="B398" s="14">
        <f t="shared" si="40"/>
      </c>
      <c r="C398" s="13">
        <f t="shared" si="35"/>
      </c>
      <c r="D398" s="13">
        <f t="shared" si="36"/>
      </c>
      <c r="F398" s="13">
        <f t="shared" si="37"/>
      </c>
      <c r="G398" s="13">
        <f t="shared" si="38"/>
      </c>
      <c r="H398" s="13">
        <f t="shared" si="39"/>
      </c>
      <c r="J398" s="4"/>
    </row>
    <row r="399" spans="1:10" ht="12.75">
      <c r="A399" s="12">
        <f ca="1" t="shared" si="41"/>
      </c>
      <c r="B399" s="14">
        <f t="shared" si="40"/>
      </c>
      <c r="C399" s="13">
        <f t="shared" si="35"/>
      </c>
      <c r="D399" s="13">
        <f t="shared" si="36"/>
      </c>
      <c r="F399" s="13">
        <f t="shared" si="37"/>
      </c>
      <c r="G399" s="13">
        <f t="shared" si="38"/>
      </c>
      <c r="H399" s="13">
        <f t="shared" si="39"/>
      </c>
      <c r="J399" s="4"/>
    </row>
    <row r="400" spans="1:10" ht="12.75">
      <c r="A400" s="12">
        <f ca="1" t="shared" si="41"/>
      </c>
      <c r="B400" s="14">
        <f t="shared" si="40"/>
      </c>
      <c r="C400" s="13">
        <f t="shared" si="35"/>
      </c>
      <c r="D400" s="13">
        <f t="shared" si="36"/>
      </c>
      <c r="F400" s="13">
        <f t="shared" si="37"/>
      </c>
      <c r="G400" s="13">
        <f t="shared" si="38"/>
      </c>
      <c r="H400" s="13">
        <f t="shared" si="39"/>
      </c>
      <c r="J400" s="4"/>
    </row>
    <row r="401" spans="1:10" ht="12.75">
      <c r="A401" s="12">
        <f ca="1" t="shared" si="41"/>
      </c>
      <c r="B401" s="14">
        <f t="shared" si="40"/>
      </c>
      <c r="C401" s="13">
        <f t="shared" si="35"/>
      </c>
      <c r="D401" s="13">
        <f t="shared" si="36"/>
      </c>
      <c r="F401" s="13">
        <f t="shared" si="37"/>
      </c>
      <c r="G401" s="13">
        <f t="shared" si="38"/>
      </c>
      <c r="H401" s="13">
        <f t="shared" si="39"/>
      </c>
      <c r="J401" s="4"/>
    </row>
    <row r="402" spans="1:10" ht="12.75">
      <c r="A402" s="12">
        <f ca="1" t="shared" si="41"/>
      </c>
      <c r="B402" s="14">
        <f t="shared" si="40"/>
      </c>
      <c r="C402" s="13">
        <f t="shared" si="35"/>
      </c>
      <c r="D402" s="13">
        <f t="shared" si="36"/>
      </c>
      <c r="F402" s="13">
        <f t="shared" si="37"/>
      </c>
      <c r="G402" s="13">
        <f t="shared" si="38"/>
      </c>
      <c r="H402" s="13">
        <f t="shared" si="39"/>
      </c>
      <c r="J402" s="4"/>
    </row>
    <row r="403" spans="1:10" ht="12.75">
      <c r="A403" s="12">
        <f ca="1" t="shared" si="41"/>
      </c>
      <c r="B403" s="14">
        <f t="shared" si="40"/>
      </c>
      <c r="C403" s="13">
        <f t="shared" si="35"/>
      </c>
      <c r="D403" s="13">
        <f t="shared" si="36"/>
      </c>
      <c r="F403" s="13">
        <f t="shared" si="37"/>
      </c>
      <c r="G403" s="13">
        <f t="shared" si="38"/>
      </c>
      <c r="H403" s="13">
        <f t="shared" si="39"/>
      </c>
      <c r="J403" s="4"/>
    </row>
    <row r="404" spans="1:10" ht="12.75">
      <c r="A404" s="12">
        <f ca="1" t="shared" si="41"/>
      </c>
      <c r="B404" s="14">
        <f t="shared" si="40"/>
      </c>
      <c r="C404" s="13">
        <f aca="true" t="shared" si="42" ref="C404:C467">IF(A404="","",IF(A404=$D$12,H403+D404,IF(IF($E$15,$D$15,$D$14)&gt;H403+D404,H403+D404,IF($E$15,$D$15,$D$14))))</f>
      </c>
      <c r="D404" s="13">
        <f aca="true" t="shared" si="43" ref="D404:D467">IF(B404="","",IF(roundOpt,ROUND((B404-B403)*$H$5*G403,2),(B404-B403)*$H$5*G403))</f>
      </c>
      <c r="F404" s="13">
        <f aca="true" t="shared" si="44" ref="F404:F467">IF(B404="","",IF(C404&gt;F403+D404,0,F403+D404-C404))</f>
      </c>
      <c r="G404" s="13">
        <f aca="true" t="shared" si="45" ref="G404:G467">IF(B404="","",IF(C404&gt;D404+F403,G403+F403+D404-C404,G403))</f>
      </c>
      <c r="H404" s="13">
        <f aca="true" t="shared" si="46" ref="H404:H467">IF(B404="","",G404+F404)</f>
      </c>
      <c r="J404" s="4"/>
    </row>
    <row r="405" spans="1:10" ht="12.75">
      <c r="A405" s="12">
        <f ca="1" t="shared" si="41"/>
      </c>
      <c r="B405" s="14">
        <f aca="true" t="shared" si="47" ref="B405:B468">IF(A405="","",IF($K$13=26,(A405-1)*14+$D$9,IF($K$13=52,(A405-1)*7+$D$9,DATE(YEAR($D$9),MONTH($D$9)+(A405-1)*$L$13,IF($K$13=24,IF((MOD(A405-1,2))=1,DAY($D$9)+14,DAY($D$9)),DAY($D$9))))))</f>
      </c>
      <c r="C405" s="13">
        <f t="shared" si="42"/>
      </c>
      <c r="D405" s="13">
        <f t="shared" si="43"/>
      </c>
      <c r="F405" s="13">
        <f t="shared" si="44"/>
      </c>
      <c r="G405" s="13">
        <f t="shared" si="45"/>
      </c>
      <c r="H405" s="13">
        <f t="shared" si="46"/>
      </c>
      <c r="J405" s="4"/>
    </row>
    <row r="406" spans="1:10" ht="12.75">
      <c r="A406" s="12">
        <f aca="true" ca="1" t="shared" si="48" ref="A406:A469">IF(OR(H405&lt;=0,H405=""),"",OFFSET(A406,-1,0,1,1)+1)</f>
      </c>
      <c r="B406" s="14">
        <f t="shared" si="47"/>
      </c>
      <c r="C406" s="13">
        <f t="shared" si="42"/>
      </c>
      <c r="D406" s="13">
        <f t="shared" si="43"/>
      </c>
      <c r="F406" s="13">
        <f t="shared" si="44"/>
      </c>
      <c r="G406" s="13">
        <f t="shared" si="45"/>
      </c>
      <c r="H406" s="13">
        <f t="shared" si="46"/>
      </c>
      <c r="J406" s="4"/>
    </row>
    <row r="407" spans="1:10" ht="12.75">
      <c r="A407" s="12">
        <f ca="1" t="shared" si="48"/>
      </c>
      <c r="B407" s="14">
        <f t="shared" si="47"/>
      </c>
      <c r="C407" s="13">
        <f t="shared" si="42"/>
      </c>
      <c r="D407" s="13">
        <f t="shared" si="43"/>
      </c>
      <c r="F407" s="13">
        <f t="shared" si="44"/>
      </c>
      <c r="G407" s="13">
        <f t="shared" si="45"/>
      </c>
      <c r="H407" s="13">
        <f t="shared" si="46"/>
      </c>
      <c r="J407" s="4"/>
    </row>
    <row r="408" spans="1:10" ht="12.75">
      <c r="A408" s="12">
        <f ca="1" t="shared" si="48"/>
      </c>
      <c r="B408" s="14">
        <f t="shared" si="47"/>
      </c>
      <c r="C408" s="13">
        <f t="shared" si="42"/>
      </c>
      <c r="D408" s="13">
        <f t="shared" si="43"/>
      </c>
      <c r="F408" s="13">
        <f t="shared" si="44"/>
      </c>
      <c r="G408" s="13">
        <f t="shared" si="45"/>
      </c>
      <c r="H408" s="13">
        <f t="shared" si="46"/>
      </c>
      <c r="J408" s="4"/>
    </row>
    <row r="409" spans="1:10" ht="12.75">
      <c r="A409" s="12">
        <f ca="1" t="shared" si="48"/>
      </c>
      <c r="B409" s="14">
        <f t="shared" si="47"/>
      </c>
      <c r="C409" s="13">
        <f t="shared" si="42"/>
      </c>
      <c r="D409" s="13">
        <f t="shared" si="43"/>
      </c>
      <c r="F409" s="13">
        <f t="shared" si="44"/>
      </c>
      <c r="G409" s="13">
        <f t="shared" si="45"/>
      </c>
      <c r="H409" s="13">
        <f t="shared" si="46"/>
      </c>
      <c r="J409" s="4"/>
    </row>
    <row r="410" spans="1:10" ht="12.75">
      <c r="A410" s="12">
        <f ca="1" t="shared" si="48"/>
      </c>
      <c r="B410" s="14">
        <f t="shared" si="47"/>
      </c>
      <c r="C410" s="13">
        <f t="shared" si="42"/>
      </c>
      <c r="D410" s="13">
        <f t="shared" si="43"/>
      </c>
      <c r="F410" s="13">
        <f t="shared" si="44"/>
      </c>
      <c r="G410" s="13">
        <f t="shared" si="45"/>
      </c>
      <c r="H410" s="13">
        <f t="shared" si="46"/>
      </c>
      <c r="J410" s="4"/>
    </row>
    <row r="411" spans="1:10" ht="12.75">
      <c r="A411" s="12">
        <f ca="1" t="shared" si="48"/>
      </c>
      <c r="B411" s="14">
        <f t="shared" si="47"/>
      </c>
      <c r="C411" s="13">
        <f t="shared" si="42"/>
      </c>
      <c r="D411" s="13">
        <f t="shared" si="43"/>
      </c>
      <c r="F411" s="13">
        <f t="shared" si="44"/>
      </c>
      <c r="G411" s="13">
        <f t="shared" si="45"/>
      </c>
      <c r="H411" s="13">
        <f t="shared" si="46"/>
      </c>
      <c r="J411" s="4"/>
    </row>
    <row r="412" spans="1:10" ht="12.75">
      <c r="A412" s="12">
        <f ca="1" t="shared" si="48"/>
      </c>
      <c r="B412" s="14">
        <f t="shared" si="47"/>
      </c>
      <c r="C412" s="13">
        <f t="shared" si="42"/>
      </c>
      <c r="D412" s="13">
        <f t="shared" si="43"/>
      </c>
      <c r="F412" s="13">
        <f t="shared" si="44"/>
      </c>
      <c r="G412" s="13">
        <f t="shared" si="45"/>
      </c>
      <c r="H412" s="13">
        <f t="shared" si="46"/>
      </c>
      <c r="J412" s="4"/>
    </row>
    <row r="413" spans="1:10" ht="12.75">
      <c r="A413" s="12">
        <f ca="1" t="shared" si="48"/>
      </c>
      <c r="B413" s="14">
        <f t="shared" si="47"/>
      </c>
      <c r="C413" s="13">
        <f t="shared" si="42"/>
      </c>
      <c r="D413" s="13">
        <f t="shared" si="43"/>
      </c>
      <c r="F413" s="13">
        <f t="shared" si="44"/>
      </c>
      <c r="G413" s="13">
        <f t="shared" si="45"/>
      </c>
      <c r="H413" s="13">
        <f t="shared" si="46"/>
      </c>
      <c r="J413" s="4"/>
    </row>
    <row r="414" spans="1:10" ht="12.75">
      <c r="A414" s="12">
        <f ca="1" t="shared" si="48"/>
      </c>
      <c r="B414" s="14">
        <f t="shared" si="47"/>
      </c>
      <c r="C414" s="13">
        <f t="shared" si="42"/>
      </c>
      <c r="D414" s="13">
        <f t="shared" si="43"/>
      </c>
      <c r="F414" s="13">
        <f t="shared" si="44"/>
      </c>
      <c r="G414" s="13">
        <f t="shared" si="45"/>
      </c>
      <c r="H414" s="13">
        <f t="shared" si="46"/>
      </c>
      <c r="J414" s="4"/>
    </row>
    <row r="415" spans="1:10" ht="12.75">
      <c r="A415" s="12">
        <f ca="1" t="shared" si="48"/>
      </c>
      <c r="B415" s="14">
        <f t="shared" si="47"/>
      </c>
      <c r="C415" s="13">
        <f t="shared" si="42"/>
      </c>
      <c r="D415" s="13">
        <f t="shared" si="43"/>
      </c>
      <c r="F415" s="13">
        <f t="shared" si="44"/>
      </c>
      <c r="G415" s="13">
        <f t="shared" si="45"/>
      </c>
      <c r="H415" s="13">
        <f t="shared" si="46"/>
      </c>
      <c r="J415" s="4"/>
    </row>
    <row r="416" spans="1:10" ht="12.75">
      <c r="A416" s="12">
        <f ca="1" t="shared" si="48"/>
      </c>
      <c r="B416" s="14">
        <f t="shared" si="47"/>
      </c>
      <c r="C416" s="13">
        <f t="shared" si="42"/>
      </c>
      <c r="D416" s="13">
        <f t="shared" si="43"/>
      </c>
      <c r="F416" s="13">
        <f t="shared" si="44"/>
      </c>
      <c r="G416" s="13">
        <f t="shared" si="45"/>
      </c>
      <c r="H416" s="13">
        <f t="shared" si="46"/>
      </c>
      <c r="J416" s="4"/>
    </row>
    <row r="417" spans="1:10" ht="12.75">
      <c r="A417" s="12">
        <f ca="1" t="shared" si="48"/>
      </c>
      <c r="B417" s="14">
        <f t="shared" si="47"/>
      </c>
      <c r="C417" s="13">
        <f t="shared" si="42"/>
      </c>
      <c r="D417" s="13">
        <f t="shared" si="43"/>
      </c>
      <c r="F417" s="13">
        <f t="shared" si="44"/>
      </c>
      <c r="G417" s="13">
        <f t="shared" si="45"/>
      </c>
      <c r="H417" s="13">
        <f t="shared" si="46"/>
      </c>
      <c r="J417" s="4"/>
    </row>
    <row r="418" spans="1:10" ht="12.75">
      <c r="A418" s="12">
        <f ca="1" t="shared" si="48"/>
      </c>
      <c r="B418" s="14">
        <f t="shared" si="47"/>
      </c>
      <c r="C418" s="13">
        <f t="shared" si="42"/>
      </c>
      <c r="D418" s="13">
        <f t="shared" si="43"/>
      </c>
      <c r="F418" s="13">
        <f t="shared" si="44"/>
      </c>
      <c r="G418" s="13">
        <f t="shared" si="45"/>
      </c>
      <c r="H418" s="13">
        <f t="shared" si="46"/>
      </c>
      <c r="J418" s="4"/>
    </row>
    <row r="419" spans="1:10" ht="12.75">
      <c r="A419" s="12">
        <f ca="1" t="shared" si="48"/>
      </c>
      <c r="B419" s="14">
        <f t="shared" si="47"/>
      </c>
      <c r="C419" s="13">
        <f t="shared" si="42"/>
      </c>
      <c r="D419" s="13">
        <f t="shared" si="43"/>
      </c>
      <c r="F419" s="13">
        <f t="shared" si="44"/>
      </c>
      <c r="G419" s="13">
        <f t="shared" si="45"/>
      </c>
      <c r="H419" s="13">
        <f t="shared" si="46"/>
      </c>
      <c r="J419" s="4"/>
    </row>
    <row r="420" spans="1:10" ht="12.75">
      <c r="A420" s="12">
        <f ca="1" t="shared" si="48"/>
      </c>
      <c r="B420" s="14">
        <f t="shared" si="47"/>
      </c>
      <c r="C420" s="13">
        <f t="shared" si="42"/>
      </c>
      <c r="D420" s="13">
        <f t="shared" si="43"/>
      </c>
      <c r="F420" s="13">
        <f t="shared" si="44"/>
      </c>
      <c r="G420" s="13">
        <f t="shared" si="45"/>
      </c>
      <c r="H420" s="13">
        <f t="shared" si="46"/>
      </c>
      <c r="J420" s="4"/>
    </row>
    <row r="421" spans="1:10" ht="12.75">
      <c r="A421" s="12">
        <f ca="1" t="shared" si="48"/>
      </c>
      <c r="B421" s="14">
        <f t="shared" si="47"/>
      </c>
      <c r="C421" s="13">
        <f t="shared" si="42"/>
      </c>
      <c r="D421" s="13">
        <f t="shared" si="43"/>
      </c>
      <c r="F421" s="13">
        <f t="shared" si="44"/>
      </c>
      <c r="G421" s="13">
        <f t="shared" si="45"/>
      </c>
      <c r="H421" s="13">
        <f t="shared" si="46"/>
      </c>
      <c r="J421" s="4"/>
    </row>
    <row r="422" spans="1:10" ht="12.75">
      <c r="A422" s="12">
        <f ca="1" t="shared" si="48"/>
      </c>
      <c r="B422" s="14">
        <f t="shared" si="47"/>
      </c>
      <c r="C422" s="13">
        <f t="shared" si="42"/>
      </c>
      <c r="D422" s="13">
        <f t="shared" si="43"/>
      </c>
      <c r="F422" s="13">
        <f t="shared" si="44"/>
      </c>
      <c r="G422" s="13">
        <f t="shared" si="45"/>
      </c>
      <c r="H422" s="13">
        <f t="shared" si="46"/>
      </c>
      <c r="J422" s="4"/>
    </row>
    <row r="423" spans="1:10" ht="12.75">
      <c r="A423" s="12">
        <f ca="1" t="shared" si="48"/>
      </c>
      <c r="B423" s="14">
        <f t="shared" si="47"/>
      </c>
      <c r="C423" s="13">
        <f t="shared" si="42"/>
      </c>
      <c r="D423" s="13">
        <f t="shared" si="43"/>
      </c>
      <c r="F423" s="13">
        <f t="shared" si="44"/>
      </c>
      <c r="G423" s="13">
        <f t="shared" si="45"/>
      </c>
      <c r="H423" s="13">
        <f t="shared" si="46"/>
      </c>
      <c r="J423" s="4"/>
    </row>
    <row r="424" spans="1:10" ht="12.75">
      <c r="A424" s="12">
        <f ca="1" t="shared" si="48"/>
      </c>
      <c r="B424" s="14">
        <f t="shared" si="47"/>
      </c>
      <c r="C424" s="13">
        <f t="shared" si="42"/>
      </c>
      <c r="D424" s="13">
        <f t="shared" si="43"/>
      </c>
      <c r="F424" s="13">
        <f t="shared" si="44"/>
      </c>
      <c r="G424" s="13">
        <f t="shared" si="45"/>
      </c>
      <c r="H424" s="13">
        <f t="shared" si="46"/>
      </c>
      <c r="J424" s="4"/>
    </row>
    <row r="425" spans="1:10" ht="12.75">
      <c r="A425" s="12">
        <f ca="1" t="shared" si="48"/>
      </c>
      <c r="B425" s="14">
        <f t="shared" si="47"/>
      </c>
      <c r="C425" s="13">
        <f t="shared" si="42"/>
      </c>
      <c r="D425" s="13">
        <f t="shared" si="43"/>
      </c>
      <c r="F425" s="13">
        <f t="shared" si="44"/>
      </c>
      <c r="G425" s="13">
        <f t="shared" si="45"/>
      </c>
      <c r="H425" s="13">
        <f t="shared" si="46"/>
      </c>
      <c r="J425" s="4"/>
    </row>
    <row r="426" spans="1:10" ht="12.75">
      <c r="A426" s="12">
        <f ca="1" t="shared" si="48"/>
      </c>
      <c r="B426" s="14">
        <f t="shared" si="47"/>
      </c>
      <c r="C426" s="13">
        <f t="shared" si="42"/>
      </c>
      <c r="D426" s="13">
        <f t="shared" si="43"/>
      </c>
      <c r="F426" s="13">
        <f t="shared" si="44"/>
      </c>
      <c r="G426" s="13">
        <f t="shared" si="45"/>
      </c>
      <c r="H426" s="13">
        <f t="shared" si="46"/>
      </c>
      <c r="J426" s="4"/>
    </row>
    <row r="427" spans="1:10" ht="12.75">
      <c r="A427" s="12">
        <f ca="1" t="shared" si="48"/>
      </c>
      <c r="B427" s="14">
        <f t="shared" si="47"/>
      </c>
      <c r="C427" s="13">
        <f t="shared" si="42"/>
      </c>
      <c r="D427" s="13">
        <f t="shared" si="43"/>
      </c>
      <c r="F427" s="13">
        <f t="shared" si="44"/>
      </c>
      <c r="G427" s="13">
        <f t="shared" si="45"/>
      </c>
      <c r="H427" s="13">
        <f t="shared" si="46"/>
      </c>
      <c r="J427" s="4"/>
    </row>
    <row r="428" spans="1:10" ht="12.75">
      <c r="A428" s="12">
        <f ca="1" t="shared" si="48"/>
      </c>
      <c r="B428" s="14">
        <f t="shared" si="47"/>
      </c>
      <c r="C428" s="13">
        <f t="shared" si="42"/>
      </c>
      <c r="D428" s="13">
        <f t="shared" si="43"/>
      </c>
      <c r="F428" s="13">
        <f t="shared" si="44"/>
      </c>
      <c r="G428" s="13">
        <f t="shared" si="45"/>
      </c>
      <c r="H428" s="13">
        <f t="shared" si="46"/>
      </c>
      <c r="J428" s="4"/>
    </row>
    <row r="429" spans="1:10" ht="12.75">
      <c r="A429" s="12">
        <f ca="1" t="shared" si="48"/>
      </c>
      <c r="B429" s="14">
        <f t="shared" si="47"/>
      </c>
      <c r="C429" s="13">
        <f t="shared" si="42"/>
      </c>
      <c r="D429" s="13">
        <f t="shared" si="43"/>
      </c>
      <c r="F429" s="13">
        <f t="shared" si="44"/>
      </c>
      <c r="G429" s="13">
        <f t="shared" si="45"/>
      </c>
      <c r="H429" s="13">
        <f t="shared" si="46"/>
      </c>
      <c r="J429" s="4"/>
    </row>
    <row r="430" spans="1:10" ht="12.75">
      <c r="A430" s="12">
        <f ca="1" t="shared" si="48"/>
      </c>
      <c r="B430" s="14">
        <f t="shared" si="47"/>
      </c>
      <c r="C430" s="13">
        <f t="shared" si="42"/>
      </c>
      <c r="D430" s="13">
        <f t="shared" si="43"/>
      </c>
      <c r="F430" s="13">
        <f t="shared" si="44"/>
      </c>
      <c r="G430" s="13">
        <f t="shared" si="45"/>
      </c>
      <c r="H430" s="13">
        <f t="shared" si="46"/>
      </c>
      <c r="J430" s="4"/>
    </row>
    <row r="431" spans="1:10" ht="12.75">
      <c r="A431" s="12">
        <f ca="1" t="shared" si="48"/>
      </c>
      <c r="B431" s="14">
        <f t="shared" si="47"/>
      </c>
      <c r="C431" s="13">
        <f t="shared" si="42"/>
      </c>
      <c r="D431" s="13">
        <f t="shared" si="43"/>
      </c>
      <c r="F431" s="13">
        <f t="shared" si="44"/>
      </c>
      <c r="G431" s="13">
        <f t="shared" si="45"/>
      </c>
      <c r="H431" s="13">
        <f t="shared" si="46"/>
      </c>
      <c r="J431" s="4"/>
    </row>
    <row r="432" spans="1:10" ht="12.75">
      <c r="A432" s="12">
        <f ca="1" t="shared" si="48"/>
      </c>
      <c r="B432" s="14">
        <f t="shared" si="47"/>
      </c>
      <c r="C432" s="13">
        <f t="shared" si="42"/>
      </c>
      <c r="D432" s="13">
        <f t="shared" si="43"/>
      </c>
      <c r="F432" s="13">
        <f t="shared" si="44"/>
      </c>
      <c r="G432" s="13">
        <f t="shared" si="45"/>
      </c>
      <c r="H432" s="13">
        <f t="shared" si="46"/>
      </c>
      <c r="J432" s="4"/>
    </row>
    <row r="433" spans="1:10" ht="12.75">
      <c r="A433" s="12">
        <f ca="1" t="shared" si="48"/>
      </c>
      <c r="B433" s="14">
        <f t="shared" si="47"/>
      </c>
      <c r="C433" s="13">
        <f t="shared" si="42"/>
      </c>
      <c r="D433" s="13">
        <f t="shared" si="43"/>
      </c>
      <c r="F433" s="13">
        <f t="shared" si="44"/>
      </c>
      <c r="G433" s="13">
        <f t="shared" si="45"/>
      </c>
      <c r="H433" s="13">
        <f t="shared" si="46"/>
      </c>
      <c r="J433" s="4"/>
    </row>
    <row r="434" spans="1:10" ht="12.75">
      <c r="A434" s="12">
        <f ca="1" t="shared" si="48"/>
      </c>
      <c r="B434" s="14">
        <f t="shared" si="47"/>
      </c>
      <c r="C434" s="13">
        <f t="shared" si="42"/>
      </c>
      <c r="D434" s="13">
        <f t="shared" si="43"/>
      </c>
      <c r="F434" s="13">
        <f t="shared" si="44"/>
      </c>
      <c r="G434" s="13">
        <f t="shared" si="45"/>
      </c>
      <c r="H434" s="13">
        <f t="shared" si="46"/>
      </c>
      <c r="J434" s="4"/>
    </row>
    <row r="435" spans="1:10" ht="12.75">
      <c r="A435" s="12">
        <f ca="1" t="shared" si="48"/>
      </c>
      <c r="B435" s="14">
        <f t="shared" si="47"/>
      </c>
      <c r="C435" s="13">
        <f t="shared" si="42"/>
      </c>
      <c r="D435" s="13">
        <f t="shared" si="43"/>
      </c>
      <c r="F435" s="13">
        <f t="shared" si="44"/>
      </c>
      <c r="G435" s="13">
        <f t="shared" si="45"/>
      </c>
      <c r="H435" s="13">
        <f t="shared" si="46"/>
      </c>
      <c r="J435" s="4"/>
    </row>
    <row r="436" spans="1:10" ht="12.75">
      <c r="A436" s="12">
        <f ca="1" t="shared" si="48"/>
      </c>
      <c r="B436" s="14">
        <f t="shared" si="47"/>
      </c>
      <c r="C436" s="13">
        <f t="shared" si="42"/>
      </c>
      <c r="D436" s="13">
        <f t="shared" si="43"/>
      </c>
      <c r="F436" s="13">
        <f t="shared" si="44"/>
      </c>
      <c r="G436" s="13">
        <f t="shared" si="45"/>
      </c>
      <c r="H436" s="13">
        <f t="shared" si="46"/>
      </c>
      <c r="J436" s="4"/>
    </row>
    <row r="437" spans="1:10" ht="12.75">
      <c r="A437" s="12">
        <f ca="1" t="shared" si="48"/>
      </c>
      <c r="B437" s="14">
        <f t="shared" si="47"/>
      </c>
      <c r="C437" s="13">
        <f t="shared" si="42"/>
      </c>
      <c r="D437" s="13">
        <f t="shared" si="43"/>
      </c>
      <c r="F437" s="13">
        <f t="shared" si="44"/>
      </c>
      <c r="G437" s="13">
        <f t="shared" si="45"/>
      </c>
      <c r="H437" s="13">
        <f t="shared" si="46"/>
      </c>
      <c r="J437" s="4"/>
    </row>
    <row r="438" spans="1:10" ht="12.75">
      <c r="A438" s="12">
        <f ca="1" t="shared" si="48"/>
      </c>
      <c r="B438" s="14">
        <f t="shared" si="47"/>
      </c>
      <c r="C438" s="13">
        <f t="shared" si="42"/>
      </c>
      <c r="D438" s="13">
        <f t="shared" si="43"/>
      </c>
      <c r="F438" s="13">
        <f t="shared" si="44"/>
      </c>
      <c r="G438" s="13">
        <f t="shared" si="45"/>
      </c>
      <c r="H438" s="13">
        <f t="shared" si="46"/>
      </c>
      <c r="J438" s="4"/>
    </row>
    <row r="439" spans="1:10" ht="12.75">
      <c r="A439" s="12">
        <f ca="1" t="shared" si="48"/>
      </c>
      <c r="B439" s="14">
        <f t="shared" si="47"/>
      </c>
      <c r="C439" s="13">
        <f t="shared" si="42"/>
      </c>
      <c r="D439" s="13">
        <f t="shared" si="43"/>
      </c>
      <c r="F439" s="13">
        <f t="shared" si="44"/>
      </c>
      <c r="G439" s="13">
        <f t="shared" si="45"/>
      </c>
      <c r="H439" s="13">
        <f t="shared" si="46"/>
      </c>
      <c r="J439" s="4"/>
    </row>
    <row r="440" spans="1:10" ht="12.75">
      <c r="A440" s="12">
        <f ca="1" t="shared" si="48"/>
      </c>
      <c r="B440" s="14">
        <f t="shared" si="47"/>
      </c>
      <c r="C440" s="13">
        <f t="shared" si="42"/>
      </c>
      <c r="D440" s="13">
        <f t="shared" si="43"/>
      </c>
      <c r="F440" s="13">
        <f t="shared" si="44"/>
      </c>
      <c r="G440" s="13">
        <f t="shared" si="45"/>
      </c>
      <c r="H440" s="13">
        <f t="shared" si="46"/>
      </c>
      <c r="J440" s="4"/>
    </row>
    <row r="441" spans="1:10" ht="12.75">
      <c r="A441" s="12">
        <f ca="1" t="shared" si="48"/>
      </c>
      <c r="B441" s="14">
        <f t="shared" si="47"/>
      </c>
      <c r="C441" s="13">
        <f t="shared" si="42"/>
      </c>
      <c r="D441" s="13">
        <f t="shared" si="43"/>
      </c>
      <c r="F441" s="13">
        <f t="shared" si="44"/>
      </c>
      <c r="G441" s="13">
        <f t="shared" si="45"/>
      </c>
      <c r="H441" s="13">
        <f t="shared" si="46"/>
      </c>
      <c r="J441" s="4"/>
    </row>
    <row r="442" spans="1:10" ht="12.75">
      <c r="A442" s="12">
        <f ca="1" t="shared" si="48"/>
      </c>
      <c r="B442" s="14">
        <f t="shared" si="47"/>
      </c>
      <c r="C442" s="13">
        <f t="shared" si="42"/>
      </c>
      <c r="D442" s="13">
        <f t="shared" si="43"/>
      </c>
      <c r="F442" s="13">
        <f t="shared" si="44"/>
      </c>
      <c r="G442" s="13">
        <f t="shared" si="45"/>
      </c>
      <c r="H442" s="13">
        <f t="shared" si="46"/>
      </c>
      <c r="J442" s="4"/>
    </row>
    <row r="443" spans="1:10" ht="12.75">
      <c r="A443" s="12">
        <f ca="1" t="shared" si="48"/>
      </c>
      <c r="B443" s="14">
        <f t="shared" si="47"/>
      </c>
      <c r="C443" s="13">
        <f t="shared" si="42"/>
      </c>
      <c r="D443" s="13">
        <f t="shared" si="43"/>
      </c>
      <c r="F443" s="13">
        <f t="shared" si="44"/>
      </c>
      <c r="G443" s="13">
        <f t="shared" si="45"/>
      </c>
      <c r="H443" s="13">
        <f t="shared" si="46"/>
      </c>
      <c r="J443" s="4"/>
    </row>
    <row r="444" spans="1:10" ht="12.75">
      <c r="A444" s="12">
        <f ca="1" t="shared" si="48"/>
      </c>
      <c r="B444" s="14">
        <f t="shared" si="47"/>
      </c>
      <c r="C444" s="13">
        <f t="shared" si="42"/>
      </c>
      <c r="D444" s="13">
        <f t="shared" si="43"/>
      </c>
      <c r="F444" s="13">
        <f t="shared" si="44"/>
      </c>
      <c r="G444" s="13">
        <f t="shared" si="45"/>
      </c>
      <c r="H444" s="13">
        <f t="shared" si="46"/>
      </c>
      <c r="J444" s="4"/>
    </row>
    <row r="445" spans="1:10" ht="12.75">
      <c r="A445" s="12">
        <f ca="1" t="shared" si="48"/>
      </c>
      <c r="B445" s="14">
        <f t="shared" si="47"/>
      </c>
      <c r="C445" s="13">
        <f t="shared" si="42"/>
      </c>
      <c r="D445" s="13">
        <f t="shared" si="43"/>
      </c>
      <c r="F445" s="13">
        <f t="shared" si="44"/>
      </c>
      <c r="G445" s="13">
        <f t="shared" si="45"/>
      </c>
      <c r="H445" s="13">
        <f t="shared" si="46"/>
      </c>
      <c r="J445" s="4"/>
    </row>
    <row r="446" spans="1:10" ht="12.75">
      <c r="A446" s="12">
        <f ca="1" t="shared" si="48"/>
      </c>
      <c r="B446" s="14">
        <f t="shared" si="47"/>
      </c>
      <c r="C446" s="13">
        <f t="shared" si="42"/>
      </c>
      <c r="D446" s="13">
        <f t="shared" si="43"/>
      </c>
      <c r="F446" s="13">
        <f t="shared" si="44"/>
      </c>
      <c r="G446" s="13">
        <f t="shared" si="45"/>
      </c>
      <c r="H446" s="13">
        <f t="shared" si="46"/>
      </c>
      <c r="J446" s="4"/>
    </row>
    <row r="447" spans="1:10" ht="12.75">
      <c r="A447" s="12">
        <f ca="1" t="shared" si="48"/>
      </c>
      <c r="B447" s="14">
        <f t="shared" si="47"/>
      </c>
      <c r="C447" s="13">
        <f t="shared" si="42"/>
      </c>
      <c r="D447" s="13">
        <f t="shared" si="43"/>
      </c>
      <c r="F447" s="13">
        <f t="shared" si="44"/>
      </c>
      <c r="G447" s="13">
        <f t="shared" si="45"/>
      </c>
      <c r="H447" s="13">
        <f t="shared" si="46"/>
      </c>
      <c r="J447" s="4"/>
    </row>
    <row r="448" spans="1:10" ht="12.75">
      <c r="A448" s="12">
        <f ca="1" t="shared" si="48"/>
      </c>
      <c r="B448" s="14">
        <f t="shared" si="47"/>
      </c>
      <c r="C448" s="13">
        <f t="shared" si="42"/>
      </c>
      <c r="D448" s="13">
        <f t="shared" si="43"/>
      </c>
      <c r="F448" s="13">
        <f t="shared" si="44"/>
      </c>
      <c r="G448" s="13">
        <f t="shared" si="45"/>
      </c>
      <c r="H448" s="13">
        <f t="shared" si="46"/>
      </c>
      <c r="J448" s="4"/>
    </row>
    <row r="449" spans="1:10" ht="12.75">
      <c r="A449" s="12">
        <f ca="1" t="shared" si="48"/>
      </c>
      <c r="B449" s="14">
        <f t="shared" si="47"/>
      </c>
      <c r="C449" s="13">
        <f t="shared" si="42"/>
      </c>
      <c r="D449" s="13">
        <f t="shared" si="43"/>
      </c>
      <c r="F449" s="13">
        <f t="shared" si="44"/>
      </c>
      <c r="G449" s="13">
        <f t="shared" si="45"/>
      </c>
      <c r="H449" s="13">
        <f t="shared" si="46"/>
      </c>
      <c r="J449" s="4"/>
    </row>
    <row r="450" spans="1:10" ht="12.75">
      <c r="A450" s="12">
        <f ca="1" t="shared" si="48"/>
      </c>
      <c r="B450" s="14">
        <f t="shared" si="47"/>
      </c>
      <c r="C450" s="13">
        <f t="shared" si="42"/>
      </c>
      <c r="D450" s="13">
        <f t="shared" si="43"/>
      </c>
      <c r="F450" s="13">
        <f t="shared" si="44"/>
      </c>
      <c r="G450" s="13">
        <f t="shared" si="45"/>
      </c>
      <c r="H450" s="13">
        <f t="shared" si="46"/>
      </c>
      <c r="J450" s="4"/>
    </row>
    <row r="451" spans="1:10" ht="12.75">
      <c r="A451" s="12">
        <f ca="1" t="shared" si="48"/>
      </c>
      <c r="B451" s="14">
        <f t="shared" si="47"/>
      </c>
      <c r="C451" s="13">
        <f t="shared" si="42"/>
      </c>
      <c r="D451" s="13">
        <f t="shared" si="43"/>
      </c>
      <c r="F451" s="13">
        <f t="shared" si="44"/>
      </c>
      <c r="G451" s="13">
        <f t="shared" si="45"/>
      </c>
      <c r="H451" s="13">
        <f t="shared" si="46"/>
      </c>
      <c r="J451" s="4"/>
    </row>
    <row r="452" spans="1:10" ht="12.75">
      <c r="A452" s="12">
        <f ca="1" t="shared" si="48"/>
      </c>
      <c r="B452" s="14">
        <f t="shared" si="47"/>
      </c>
      <c r="C452" s="13">
        <f t="shared" si="42"/>
      </c>
      <c r="D452" s="13">
        <f t="shared" si="43"/>
      </c>
      <c r="F452" s="13">
        <f t="shared" si="44"/>
      </c>
      <c r="G452" s="13">
        <f t="shared" si="45"/>
      </c>
      <c r="H452" s="13">
        <f t="shared" si="46"/>
      </c>
      <c r="J452" s="4"/>
    </row>
    <row r="453" spans="1:10" ht="12.75">
      <c r="A453" s="12">
        <f ca="1" t="shared" si="48"/>
      </c>
      <c r="B453" s="14">
        <f t="shared" si="47"/>
      </c>
      <c r="C453" s="13">
        <f t="shared" si="42"/>
      </c>
      <c r="D453" s="13">
        <f t="shared" si="43"/>
      </c>
      <c r="F453" s="13">
        <f t="shared" si="44"/>
      </c>
      <c r="G453" s="13">
        <f t="shared" si="45"/>
      </c>
      <c r="H453" s="13">
        <f t="shared" si="46"/>
      </c>
      <c r="J453" s="4"/>
    </row>
    <row r="454" spans="1:10" ht="12.75">
      <c r="A454" s="12">
        <f ca="1" t="shared" si="48"/>
      </c>
      <c r="B454" s="14">
        <f t="shared" si="47"/>
      </c>
      <c r="C454" s="13">
        <f t="shared" si="42"/>
      </c>
      <c r="D454" s="13">
        <f t="shared" si="43"/>
      </c>
      <c r="F454" s="13">
        <f t="shared" si="44"/>
      </c>
      <c r="G454" s="13">
        <f t="shared" si="45"/>
      </c>
      <c r="H454" s="13">
        <f t="shared" si="46"/>
      </c>
      <c r="J454" s="4"/>
    </row>
    <row r="455" spans="1:10" ht="12.75">
      <c r="A455" s="12">
        <f ca="1" t="shared" si="48"/>
      </c>
      <c r="B455" s="14">
        <f t="shared" si="47"/>
      </c>
      <c r="C455" s="13">
        <f t="shared" si="42"/>
      </c>
      <c r="D455" s="13">
        <f t="shared" si="43"/>
      </c>
      <c r="F455" s="13">
        <f t="shared" si="44"/>
      </c>
      <c r="G455" s="13">
        <f t="shared" si="45"/>
      </c>
      <c r="H455" s="13">
        <f t="shared" si="46"/>
      </c>
      <c r="J455" s="4"/>
    </row>
    <row r="456" spans="1:10" ht="12.75">
      <c r="A456" s="12">
        <f ca="1" t="shared" si="48"/>
      </c>
      <c r="B456" s="14">
        <f t="shared" si="47"/>
      </c>
      <c r="C456" s="13">
        <f t="shared" si="42"/>
      </c>
      <c r="D456" s="13">
        <f t="shared" si="43"/>
      </c>
      <c r="F456" s="13">
        <f t="shared" si="44"/>
      </c>
      <c r="G456" s="13">
        <f t="shared" si="45"/>
      </c>
      <c r="H456" s="13">
        <f t="shared" si="46"/>
      </c>
      <c r="J456" s="4"/>
    </row>
    <row r="457" spans="1:10" ht="12.75">
      <c r="A457" s="12">
        <f ca="1" t="shared" si="48"/>
      </c>
      <c r="B457" s="14">
        <f t="shared" si="47"/>
      </c>
      <c r="C457" s="13">
        <f t="shared" si="42"/>
      </c>
      <c r="D457" s="13">
        <f t="shared" si="43"/>
      </c>
      <c r="F457" s="13">
        <f t="shared" si="44"/>
      </c>
      <c r="G457" s="13">
        <f t="shared" si="45"/>
      </c>
      <c r="H457" s="13">
        <f t="shared" si="46"/>
      </c>
      <c r="J457" s="4"/>
    </row>
    <row r="458" spans="1:10" ht="12.75">
      <c r="A458" s="12">
        <f ca="1" t="shared" si="48"/>
      </c>
      <c r="B458" s="14">
        <f t="shared" si="47"/>
      </c>
      <c r="C458" s="13">
        <f t="shared" si="42"/>
      </c>
      <c r="D458" s="13">
        <f t="shared" si="43"/>
      </c>
      <c r="F458" s="13">
        <f t="shared" si="44"/>
      </c>
      <c r="G458" s="13">
        <f t="shared" si="45"/>
      </c>
      <c r="H458" s="13">
        <f t="shared" si="46"/>
      </c>
      <c r="J458" s="4"/>
    </row>
    <row r="459" spans="1:10" ht="12.75">
      <c r="A459" s="12">
        <f ca="1" t="shared" si="48"/>
      </c>
      <c r="B459" s="14">
        <f t="shared" si="47"/>
      </c>
      <c r="C459" s="13">
        <f t="shared" si="42"/>
      </c>
      <c r="D459" s="13">
        <f t="shared" si="43"/>
      </c>
      <c r="F459" s="13">
        <f t="shared" si="44"/>
      </c>
      <c r="G459" s="13">
        <f t="shared" si="45"/>
      </c>
      <c r="H459" s="13">
        <f t="shared" si="46"/>
      </c>
      <c r="J459" s="4"/>
    </row>
    <row r="460" spans="1:10" ht="12.75">
      <c r="A460" s="12">
        <f ca="1" t="shared" si="48"/>
      </c>
      <c r="B460" s="14">
        <f t="shared" si="47"/>
      </c>
      <c r="C460" s="13">
        <f t="shared" si="42"/>
      </c>
      <c r="D460" s="13">
        <f t="shared" si="43"/>
      </c>
      <c r="F460" s="13">
        <f t="shared" si="44"/>
      </c>
      <c r="G460" s="13">
        <f t="shared" si="45"/>
      </c>
      <c r="H460" s="13">
        <f t="shared" si="46"/>
      </c>
      <c r="J460" s="4"/>
    </row>
    <row r="461" spans="1:10" ht="12.75">
      <c r="A461" s="12">
        <f ca="1" t="shared" si="48"/>
      </c>
      <c r="B461" s="14">
        <f t="shared" si="47"/>
      </c>
      <c r="C461" s="13">
        <f t="shared" si="42"/>
      </c>
      <c r="D461" s="13">
        <f t="shared" si="43"/>
      </c>
      <c r="F461" s="13">
        <f t="shared" si="44"/>
      </c>
      <c r="G461" s="13">
        <f t="shared" si="45"/>
      </c>
      <c r="H461" s="13">
        <f t="shared" si="46"/>
      </c>
      <c r="J461" s="4"/>
    </row>
    <row r="462" spans="1:10" ht="12.75">
      <c r="A462" s="12">
        <f ca="1" t="shared" si="48"/>
      </c>
      <c r="B462" s="14">
        <f t="shared" si="47"/>
      </c>
      <c r="C462" s="13">
        <f t="shared" si="42"/>
      </c>
      <c r="D462" s="13">
        <f t="shared" si="43"/>
      </c>
      <c r="F462" s="13">
        <f t="shared" si="44"/>
      </c>
      <c r="G462" s="13">
        <f t="shared" si="45"/>
      </c>
      <c r="H462" s="13">
        <f t="shared" si="46"/>
      </c>
      <c r="J462" s="4"/>
    </row>
    <row r="463" spans="1:10" ht="12.75">
      <c r="A463" s="12">
        <f ca="1" t="shared" si="48"/>
      </c>
      <c r="B463" s="14">
        <f t="shared" si="47"/>
      </c>
      <c r="C463" s="13">
        <f t="shared" si="42"/>
      </c>
      <c r="D463" s="13">
        <f t="shared" si="43"/>
      </c>
      <c r="F463" s="13">
        <f t="shared" si="44"/>
      </c>
      <c r="G463" s="13">
        <f t="shared" si="45"/>
      </c>
      <c r="H463" s="13">
        <f t="shared" si="46"/>
      </c>
      <c r="J463" s="4"/>
    </row>
    <row r="464" spans="1:10" ht="12.75">
      <c r="A464" s="12">
        <f ca="1" t="shared" si="48"/>
      </c>
      <c r="B464" s="14">
        <f t="shared" si="47"/>
      </c>
      <c r="C464" s="13">
        <f t="shared" si="42"/>
      </c>
      <c r="D464" s="13">
        <f t="shared" si="43"/>
      </c>
      <c r="F464" s="13">
        <f t="shared" si="44"/>
      </c>
      <c r="G464" s="13">
        <f t="shared" si="45"/>
      </c>
      <c r="H464" s="13">
        <f t="shared" si="46"/>
      </c>
      <c r="J464" s="4"/>
    </row>
    <row r="465" spans="1:10" ht="12.75">
      <c r="A465" s="12">
        <f ca="1" t="shared" si="48"/>
      </c>
      <c r="B465" s="14">
        <f t="shared" si="47"/>
      </c>
      <c r="C465" s="13">
        <f t="shared" si="42"/>
      </c>
      <c r="D465" s="13">
        <f t="shared" si="43"/>
      </c>
      <c r="F465" s="13">
        <f t="shared" si="44"/>
      </c>
      <c r="G465" s="13">
        <f t="shared" si="45"/>
      </c>
      <c r="H465" s="13">
        <f t="shared" si="46"/>
      </c>
      <c r="J465" s="4"/>
    </row>
    <row r="466" spans="1:10" ht="12.75">
      <c r="A466" s="12">
        <f ca="1" t="shared" si="48"/>
      </c>
      <c r="B466" s="14">
        <f t="shared" si="47"/>
      </c>
      <c r="C466" s="13">
        <f t="shared" si="42"/>
      </c>
      <c r="D466" s="13">
        <f t="shared" si="43"/>
      </c>
      <c r="F466" s="13">
        <f t="shared" si="44"/>
      </c>
      <c r="G466" s="13">
        <f t="shared" si="45"/>
      </c>
      <c r="H466" s="13">
        <f t="shared" si="46"/>
      </c>
      <c r="J466" s="4"/>
    </row>
    <row r="467" spans="1:10" ht="12.75">
      <c r="A467" s="12">
        <f ca="1" t="shared" si="48"/>
      </c>
      <c r="B467" s="14">
        <f t="shared" si="47"/>
      </c>
      <c r="C467" s="13">
        <f t="shared" si="42"/>
      </c>
      <c r="D467" s="13">
        <f t="shared" si="43"/>
      </c>
      <c r="F467" s="13">
        <f t="shared" si="44"/>
      </c>
      <c r="G467" s="13">
        <f t="shared" si="45"/>
      </c>
      <c r="H467" s="13">
        <f t="shared" si="46"/>
      </c>
      <c r="J467" s="4"/>
    </row>
    <row r="468" spans="1:10" ht="12.75">
      <c r="A468" s="12">
        <f ca="1" t="shared" si="48"/>
      </c>
      <c r="B468" s="14">
        <f t="shared" si="47"/>
      </c>
      <c r="C468" s="13">
        <f aca="true" t="shared" si="49" ref="C468:C531">IF(A468="","",IF(A468=$D$12,H467+D468,IF(IF($E$15,$D$15,$D$14)&gt;H467+D468,H467+D468,IF($E$15,$D$15,$D$14))))</f>
      </c>
      <c r="D468" s="13">
        <f aca="true" t="shared" si="50" ref="D468:D531">IF(B468="","",IF(roundOpt,ROUND((B468-B467)*$H$5*G467,2),(B468-B467)*$H$5*G467))</f>
      </c>
      <c r="F468" s="13">
        <f aca="true" t="shared" si="51" ref="F468:F531">IF(B468="","",IF(C468&gt;F467+D468,0,F467+D468-C468))</f>
      </c>
      <c r="G468" s="13">
        <f aca="true" t="shared" si="52" ref="G468:G531">IF(B468="","",IF(C468&gt;D468+F467,G467+F467+D468-C468,G467))</f>
      </c>
      <c r="H468" s="13">
        <f aca="true" t="shared" si="53" ref="H468:H531">IF(B468="","",G468+F468)</f>
      </c>
      <c r="J468" s="4"/>
    </row>
    <row r="469" spans="1:10" ht="12.75">
      <c r="A469" s="12">
        <f ca="1" t="shared" si="48"/>
      </c>
      <c r="B469" s="14">
        <f aca="true" t="shared" si="54" ref="B469:B532">IF(A469="","",IF($K$13=26,(A469-1)*14+$D$9,IF($K$13=52,(A469-1)*7+$D$9,DATE(YEAR($D$9),MONTH($D$9)+(A469-1)*$L$13,IF($K$13=24,IF((MOD(A469-1,2))=1,DAY($D$9)+14,DAY($D$9)),DAY($D$9))))))</f>
      </c>
      <c r="C469" s="13">
        <f t="shared" si="49"/>
      </c>
      <c r="D469" s="13">
        <f t="shared" si="50"/>
      </c>
      <c r="F469" s="13">
        <f t="shared" si="51"/>
      </c>
      <c r="G469" s="13">
        <f t="shared" si="52"/>
      </c>
      <c r="H469" s="13">
        <f t="shared" si="53"/>
      </c>
      <c r="J469" s="4"/>
    </row>
    <row r="470" spans="1:10" ht="12.75">
      <c r="A470" s="12">
        <f aca="true" ca="1" t="shared" si="55" ref="A470:A533">IF(OR(H469&lt;=0,H469=""),"",OFFSET(A470,-1,0,1,1)+1)</f>
      </c>
      <c r="B470" s="14">
        <f t="shared" si="54"/>
      </c>
      <c r="C470" s="13">
        <f t="shared" si="49"/>
      </c>
      <c r="D470" s="13">
        <f t="shared" si="50"/>
      </c>
      <c r="F470" s="13">
        <f t="shared" si="51"/>
      </c>
      <c r="G470" s="13">
        <f t="shared" si="52"/>
      </c>
      <c r="H470" s="13">
        <f t="shared" si="53"/>
      </c>
      <c r="J470" s="4"/>
    </row>
    <row r="471" spans="1:10" ht="12.75">
      <c r="A471" s="12">
        <f ca="1" t="shared" si="55"/>
      </c>
      <c r="B471" s="14">
        <f t="shared" si="54"/>
      </c>
      <c r="C471" s="13">
        <f t="shared" si="49"/>
      </c>
      <c r="D471" s="13">
        <f t="shared" si="50"/>
      </c>
      <c r="F471" s="13">
        <f t="shared" si="51"/>
      </c>
      <c r="G471" s="13">
        <f t="shared" si="52"/>
      </c>
      <c r="H471" s="13">
        <f t="shared" si="53"/>
      </c>
      <c r="J471" s="4"/>
    </row>
    <row r="472" spans="1:10" ht="12.75">
      <c r="A472" s="12">
        <f ca="1" t="shared" si="55"/>
      </c>
      <c r="B472" s="14">
        <f t="shared" si="54"/>
      </c>
      <c r="C472" s="13">
        <f t="shared" si="49"/>
      </c>
      <c r="D472" s="13">
        <f t="shared" si="50"/>
      </c>
      <c r="F472" s="13">
        <f t="shared" si="51"/>
      </c>
      <c r="G472" s="13">
        <f t="shared" si="52"/>
      </c>
      <c r="H472" s="13">
        <f t="shared" si="53"/>
      </c>
      <c r="J472" s="4"/>
    </row>
    <row r="473" spans="1:10" ht="12.75">
      <c r="A473" s="12">
        <f ca="1" t="shared" si="55"/>
      </c>
      <c r="B473" s="14">
        <f t="shared" si="54"/>
      </c>
      <c r="C473" s="13">
        <f t="shared" si="49"/>
      </c>
      <c r="D473" s="13">
        <f t="shared" si="50"/>
      </c>
      <c r="F473" s="13">
        <f t="shared" si="51"/>
      </c>
      <c r="G473" s="13">
        <f t="shared" si="52"/>
      </c>
      <c r="H473" s="13">
        <f t="shared" si="53"/>
      </c>
      <c r="J473" s="4"/>
    </row>
    <row r="474" spans="1:10" ht="12.75">
      <c r="A474" s="12">
        <f ca="1" t="shared" si="55"/>
      </c>
      <c r="B474" s="14">
        <f t="shared" si="54"/>
      </c>
      <c r="C474" s="13">
        <f t="shared" si="49"/>
      </c>
      <c r="D474" s="13">
        <f t="shared" si="50"/>
      </c>
      <c r="F474" s="13">
        <f t="shared" si="51"/>
      </c>
      <c r="G474" s="13">
        <f t="shared" si="52"/>
      </c>
      <c r="H474" s="13">
        <f t="shared" si="53"/>
      </c>
      <c r="J474" s="4"/>
    </row>
    <row r="475" spans="1:10" ht="12.75">
      <c r="A475" s="12">
        <f ca="1" t="shared" si="55"/>
      </c>
      <c r="B475" s="14">
        <f t="shared" si="54"/>
      </c>
      <c r="C475" s="13">
        <f t="shared" si="49"/>
      </c>
      <c r="D475" s="13">
        <f t="shared" si="50"/>
      </c>
      <c r="F475" s="13">
        <f t="shared" si="51"/>
      </c>
      <c r="G475" s="13">
        <f t="shared" si="52"/>
      </c>
      <c r="H475" s="13">
        <f t="shared" si="53"/>
      </c>
      <c r="J475" s="4"/>
    </row>
    <row r="476" spans="1:10" ht="12.75">
      <c r="A476" s="12">
        <f ca="1" t="shared" si="55"/>
      </c>
      <c r="B476" s="14">
        <f t="shared" si="54"/>
      </c>
      <c r="C476" s="13">
        <f t="shared" si="49"/>
      </c>
      <c r="D476" s="13">
        <f t="shared" si="50"/>
      </c>
      <c r="F476" s="13">
        <f t="shared" si="51"/>
      </c>
      <c r="G476" s="13">
        <f t="shared" si="52"/>
      </c>
      <c r="H476" s="13">
        <f t="shared" si="53"/>
      </c>
      <c r="J476" s="4"/>
    </row>
    <row r="477" spans="1:10" ht="12.75">
      <c r="A477" s="12">
        <f ca="1" t="shared" si="55"/>
      </c>
      <c r="B477" s="14">
        <f t="shared" si="54"/>
      </c>
      <c r="C477" s="13">
        <f t="shared" si="49"/>
      </c>
      <c r="D477" s="13">
        <f t="shared" si="50"/>
      </c>
      <c r="F477" s="13">
        <f t="shared" si="51"/>
      </c>
      <c r="G477" s="13">
        <f t="shared" si="52"/>
      </c>
      <c r="H477" s="13">
        <f t="shared" si="53"/>
      </c>
      <c r="J477" s="4"/>
    </row>
    <row r="478" spans="1:10" ht="12.75">
      <c r="A478" s="12">
        <f ca="1" t="shared" si="55"/>
      </c>
      <c r="B478" s="14">
        <f t="shared" si="54"/>
      </c>
      <c r="C478" s="13">
        <f t="shared" si="49"/>
      </c>
      <c r="D478" s="13">
        <f t="shared" si="50"/>
      </c>
      <c r="F478" s="13">
        <f t="shared" si="51"/>
      </c>
      <c r="G478" s="13">
        <f t="shared" si="52"/>
      </c>
      <c r="H478" s="13">
        <f t="shared" si="53"/>
      </c>
      <c r="J478" s="4"/>
    </row>
    <row r="479" spans="1:10" ht="12.75">
      <c r="A479" s="12">
        <f ca="1" t="shared" si="55"/>
      </c>
      <c r="B479" s="14">
        <f t="shared" si="54"/>
      </c>
      <c r="C479" s="13">
        <f t="shared" si="49"/>
      </c>
      <c r="D479" s="13">
        <f t="shared" si="50"/>
      </c>
      <c r="F479" s="13">
        <f t="shared" si="51"/>
      </c>
      <c r="G479" s="13">
        <f t="shared" si="52"/>
      </c>
      <c r="H479" s="13">
        <f t="shared" si="53"/>
      </c>
      <c r="J479" s="4"/>
    </row>
    <row r="480" spans="1:10" ht="12.75">
      <c r="A480" s="12">
        <f ca="1" t="shared" si="55"/>
      </c>
      <c r="B480" s="14">
        <f t="shared" si="54"/>
      </c>
      <c r="C480" s="13">
        <f t="shared" si="49"/>
      </c>
      <c r="D480" s="13">
        <f t="shared" si="50"/>
      </c>
      <c r="F480" s="13">
        <f t="shared" si="51"/>
      </c>
      <c r="G480" s="13">
        <f t="shared" si="52"/>
      </c>
      <c r="H480" s="13">
        <f t="shared" si="53"/>
      </c>
      <c r="J480" s="4"/>
    </row>
    <row r="481" spans="1:10" ht="12.75">
      <c r="A481" s="12">
        <f ca="1" t="shared" si="55"/>
      </c>
      <c r="B481" s="14">
        <f t="shared" si="54"/>
      </c>
      <c r="C481" s="13">
        <f t="shared" si="49"/>
      </c>
      <c r="D481" s="13">
        <f t="shared" si="50"/>
      </c>
      <c r="F481" s="13">
        <f t="shared" si="51"/>
      </c>
      <c r="G481" s="13">
        <f t="shared" si="52"/>
      </c>
      <c r="H481" s="13">
        <f t="shared" si="53"/>
      </c>
      <c r="J481" s="4"/>
    </row>
    <row r="482" spans="1:10" ht="12.75">
      <c r="A482" s="12">
        <f ca="1" t="shared" si="55"/>
      </c>
      <c r="B482" s="14">
        <f t="shared" si="54"/>
      </c>
      <c r="C482" s="13">
        <f t="shared" si="49"/>
      </c>
      <c r="D482" s="13">
        <f t="shared" si="50"/>
      </c>
      <c r="F482" s="13">
        <f t="shared" si="51"/>
      </c>
      <c r="G482" s="13">
        <f t="shared" si="52"/>
      </c>
      <c r="H482" s="13">
        <f t="shared" si="53"/>
      </c>
      <c r="J482" s="4"/>
    </row>
    <row r="483" spans="1:10" ht="12.75">
      <c r="A483" s="12">
        <f ca="1" t="shared" si="55"/>
      </c>
      <c r="B483" s="14">
        <f t="shared" si="54"/>
      </c>
      <c r="C483" s="13">
        <f t="shared" si="49"/>
      </c>
      <c r="D483" s="13">
        <f t="shared" si="50"/>
      </c>
      <c r="F483" s="13">
        <f t="shared" si="51"/>
      </c>
      <c r="G483" s="13">
        <f t="shared" si="52"/>
      </c>
      <c r="H483" s="13">
        <f t="shared" si="53"/>
      </c>
      <c r="J483" s="4"/>
    </row>
    <row r="484" spans="1:10" ht="12.75">
      <c r="A484" s="12">
        <f ca="1" t="shared" si="55"/>
      </c>
      <c r="B484" s="14">
        <f t="shared" si="54"/>
      </c>
      <c r="C484" s="13">
        <f t="shared" si="49"/>
      </c>
      <c r="D484" s="13">
        <f t="shared" si="50"/>
      </c>
      <c r="F484" s="13">
        <f t="shared" si="51"/>
      </c>
      <c r="G484" s="13">
        <f t="shared" si="52"/>
      </c>
      <c r="H484" s="13">
        <f t="shared" si="53"/>
      </c>
      <c r="J484" s="4"/>
    </row>
    <row r="485" spans="1:10" ht="12.75">
      <c r="A485" s="12">
        <f ca="1" t="shared" si="55"/>
      </c>
      <c r="B485" s="14">
        <f t="shared" si="54"/>
      </c>
      <c r="C485" s="13">
        <f t="shared" si="49"/>
      </c>
      <c r="D485" s="13">
        <f t="shared" si="50"/>
      </c>
      <c r="F485" s="13">
        <f t="shared" si="51"/>
      </c>
      <c r="G485" s="13">
        <f t="shared" si="52"/>
      </c>
      <c r="H485" s="13">
        <f t="shared" si="53"/>
      </c>
      <c r="J485" s="4"/>
    </row>
    <row r="486" spans="1:10" ht="12.75">
      <c r="A486" s="12">
        <f ca="1" t="shared" si="55"/>
      </c>
      <c r="B486" s="14">
        <f t="shared" si="54"/>
      </c>
      <c r="C486" s="13">
        <f t="shared" si="49"/>
      </c>
      <c r="D486" s="13">
        <f t="shared" si="50"/>
      </c>
      <c r="F486" s="13">
        <f t="shared" si="51"/>
      </c>
      <c r="G486" s="13">
        <f t="shared" si="52"/>
      </c>
      <c r="H486" s="13">
        <f t="shared" si="53"/>
      </c>
      <c r="J486" s="4"/>
    </row>
    <row r="487" spans="1:10" ht="12.75">
      <c r="A487" s="12">
        <f ca="1" t="shared" si="55"/>
      </c>
      <c r="B487" s="14">
        <f t="shared" si="54"/>
      </c>
      <c r="C487" s="13">
        <f t="shared" si="49"/>
      </c>
      <c r="D487" s="13">
        <f t="shared" si="50"/>
      </c>
      <c r="F487" s="13">
        <f t="shared" si="51"/>
      </c>
      <c r="G487" s="13">
        <f t="shared" si="52"/>
      </c>
      <c r="H487" s="13">
        <f t="shared" si="53"/>
      </c>
      <c r="J487" s="4"/>
    </row>
    <row r="488" spans="1:10" ht="12.75">
      <c r="A488" s="12">
        <f ca="1" t="shared" si="55"/>
      </c>
      <c r="B488" s="14">
        <f t="shared" si="54"/>
      </c>
      <c r="C488" s="13">
        <f t="shared" si="49"/>
      </c>
      <c r="D488" s="13">
        <f t="shared" si="50"/>
      </c>
      <c r="F488" s="13">
        <f t="shared" si="51"/>
      </c>
      <c r="G488" s="13">
        <f t="shared" si="52"/>
      </c>
      <c r="H488" s="13">
        <f t="shared" si="53"/>
      </c>
      <c r="J488" s="4"/>
    </row>
    <row r="489" spans="1:10" ht="12.75">
      <c r="A489" s="12">
        <f ca="1" t="shared" si="55"/>
      </c>
      <c r="B489" s="14">
        <f t="shared" si="54"/>
      </c>
      <c r="C489" s="13">
        <f t="shared" si="49"/>
      </c>
      <c r="D489" s="13">
        <f t="shared" si="50"/>
      </c>
      <c r="F489" s="13">
        <f t="shared" si="51"/>
      </c>
      <c r="G489" s="13">
        <f t="shared" si="52"/>
      </c>
      <c r="H489" s="13">
        <f t="shared" si="53"/>
      </c>
      <c r="J489" s="4"/>
    </row>
    <row r="490" spans="1:10" ht="12.75">
      <c r="A490" s="12">
        <f ca="1" t="shared" si="55"/>
      </c>
      <c r="B490" s="14">
        <f t="shared" si="54"/>
      </c>
      <c r="C490" s="13">
        <f t="shared" si="49"/>
      </c>
      <c r="D490" s="13">
        <f t="shared" si="50"/>
      </c>
      <c r="F490" s="13">
        <f t="shared" si="51"/>
      </c>
      <c r="G490" s="13">
        <f t="shared" si="52"/>
      </c>
      <c r="H490" s="13">
        <f t="shared" si="53"/>
      </c>
      <c r="J490" s="4"/>
    </row>
    <row r="491" spans="1:10" ht="12.75">
      <c r="A491" s="12">
        <f ca="1" t="shared" si="55"/>
      </c>
      <c r="B491" s="14">
        <f t="shared" si="54"/>
      </c>
      <c r="C491" s="13">
        <f t="shared" si="49"/>
      </c>
      <c r="D491" s="13">
        <f t="shared" si="50"/>
      </c>
      <c r="F491" s="13">
        <f t="shared" si="51"/>
      </c>
      <c r="G491" s="13">
        <f t="shared" si="52"/>
      </c>
      <c r="H491" s="13">
        <f t="shared" si="53"/>
      </c>
      <c r="J491" s="4"/>
    </row>
    <row r="492" spans="1:10" ht="12.75">
      <c r="A492" s="12">
        <f ca="1" t="shared" si="55"/>
      </c>
      <c r="B492" s="14">
        <f t="shared" si="54"/>
      </c>
      <c r="C492" s="13">
        <f t="shared" si="49"/>
      </c>
      <c r="D492" s="13">
        <f t="shared" si="50"/>
      </c>
      <c r="F492" s="13">
        <f t="shared" si="51"/>
      </c>
      <c r="G492" s="13">
        <f t="shared" si="52"/>
      </c>
      <c r="H492" s="13">
        <f t="shared" si="53"/>
      </c>
      <c r="J492" s="4"/>
    </row>
    <row r="493" spans="1:10" ht="12.75">
      <c r="A493" s="12">
        <f ca="1" t="shared" si="55"/>
      </c>
      <c r="B493" s="14">
        <f t="shared" si="54"/>
      </c>
      <c r="C493" s="13">
        <f t="shared" si="49"/>
      </c>
      <c r="D493" s="13">
        <f t="shared" si="50"/>
      </c>
      <c r="F493" s="13">
        <f t="shared" si="51"/>
      </c>
      <c r="G493" s="13">
        <f t="shared" si="52"/>
      </c>
      <c r="H493" s="13">
        <f t="shared" si="53"/>
      </c>
      <c r="J493" s="4"/>
    </row>
    <row r="494" spans="1:10" ht="12.75">
      <c r="A494" s="12">
        <f ca="1" t="shared" si="55"/>
      </c>
      <c r="B494" s="14">
        <f t="shared" si="54"/>
      </c>
      <c r="C494" s="13">
        <f t="shared" si="49"/>
      </c>
      <c r="D494" s="13">
        <f t="shared" si="50"/>
      </c>
      <c r="F494" s="13">
        <f t="shared" si="51"/>
      </c>
      <c r="G494" s="13">
        <f t="shared" si="52"/>
      </c>
      <c r="H494" s="13">
        <f t="shared" si="53"/>
      </c>
      <c r="J494" s="4"/>
    </row>
    <row r="495" spans="1:10" ht="12.75">
      <c r="A495" s="12">
        <f ca="1" t="shared" si="55"/>
      </c>
      <c r="B495" s="14">
        <f t="shared" si="54"/>
      </c>
      <c r="C495" s="13">
        <f t="shared" si="49"/>
      </c>
      <c r="D495" s="13">
        <f t="shared" si="50"/>
      </c>
      <c r="F495" s="13">
        <f t="shared" si="51"/>
      </c>
      <c r="G495" s="13">
        <f t="shared" si="52"/>
      </c>
      <c r="H495" s="13">
        <f t="shared" si="53"/>
      </c>
      <c r="J495" s="4"/>
    </row>
    <row r="496" spans="1:10" ht="12.75">
      <c r="A496" s="12">
        <f ca="1" t="shared" si="55"/>
      </c>
      <c r="B496" s="14">
        <f t="shared" si="54"/>
      </c>
      <c r="C496" s="13">
        <f t="shared" si="49"/>
      </c>
      <c r="D496" s="13">
        <f t="shared" si="50"/>
      </c>
      <c r="F496" s="13">
        <f t="shared" si="51"/>
      </c>
      <c r="G496" s="13">
        <f t="shared" si="52"/>
      </c>
      <c r="H496" s="13">
        <f t="shared" si="53"/>
      </c>
      <c r="J496" s="4"/>
    </row>
    <row r="497" spans="1:10" ht="12.75">
      <c r="A497" s="12">
        <f ca="1" t="shared" si="55"/>
      </c>
      <c r="B497" s="14">
        <f t="shared" si="54"/>
      </c>
      <c r="C497" s="13">
        <f t="shared" si="49"/>
      </c>
      <c r="D497" s="13">
        <f t="shared" si="50"/>
      </c>
      <c r="F497" s="13">
        <f t="shared" si="51"/>
      </c>
      <c r="G497" s="13">
        <f t="shared" si="52"/>
      </c>
      <c r="H497" s="13">
        <f t="shared" si="53"/>
      </c>
      <c r="J497" s="4"/>
    </row>
    <row r="498" spans="1:10" ht="12.75">
      <c r="A498" s="12">
        <f ca="1" t="shared" si="55"/>
      </c>
      <c r="B498" s="14">
        <f t="shared" si="54"/>
      </c>
      <c r="C498" s="13">
        <f t="shared" si="49"/>
      </c>
      <c r="D498" s="13">
        <f t="shared" si="50"/>
      </c>
      <c r="F498" s="13">
        <f t="shared" si="51"/>
      </c>
      <c r="G498" s="13">
        <f t="shared" si="52"/>
      </c>
      <c r="H498" s="13">
        <f t="shared" si="53"/>
      </c>
      <c r="J498" s="4"/>
    </row>
    <row r="499" spans="1:10" ht="12.75">
      <c r="A499" s="12">
        <f ca="1" t="shared" si="55"/>
      </c>
      <c r="B499" s="14">
        <f t="shared" si="54"/>
      </c>
      <c r="C499" s="13">
        <f t="shared" si="49"/>
      </c>
      <c r="D499" s="13">
        <f t="shared" si="50"/>
      </c>
      <c r="F499" s="13">
        <f t="shared" si="51"/>
      </c>
      <c r="G499" s="13">
        <f t="shared" si="52"/>
      </c>
      <c r="H499" s="13">
        <f t="shared" si="53"/>
      </c>
      <c r="J499" s="4"/>
    </row>
    <row r="500" spans="1:10" ht="12.75">
      <c r="A500" s="12">
        <f ca="1" t="shared" si="55"/>
      </c>
      <c r="B500" s="14">
        <f t="shared" si="54"/>
      </c>
      <c r="C500" s="13">
        <f t="shared" si="49"/>
      </c>
      <c r="D500" s="13">
        <f t="shared" si="50"/>
      </c>
      <c r="F500" s="13">
        <f t="shared" si="51"/>
      </c>
      <c r="G500" s="13">
        <f t="shared" si="52"/>
      </c>
      <c r="H500" s="13">
        <f t="shared" si="53"/>
      </c>
      <c r="J500" s="4"/>
    </row>
    <row r="501" spans="1:10" ht="12.75">
      <c r="A501" s="12">
        <f ca="1" t="shared" si="55"/>
      </c>
      <c r="B501" s="14">
        <f t="shared" si="54"/>
      </c>
      <c r="C501" s="13">
        <f t="shared" si="49"/>
      </c>
      <c r="D501" s="13">
        <f t="shared" si="50"/>
      </c>
      <c r="F501" s="13">
        <f t="shared" si="51"/>
      </c>
      <c r="G501" s="13">
        <f t="shared" si="52"/>
      </c>
      <c r="H501" s="13">
        <f t="shared" si="53"/>
      </c>
      <c r="J501" s="4"/>
    </row>
    <row r="502" spans="1:10" ht="12.75">
      <c r="A502" s="12">
        <f ca="1" t="shared" si="55"/>
      </c>
      <c r="B502" s="14">
        <f t="shared" si="54"/>
      </c>
      <c r="C502" s="13">
        <f t="shared" si="49"/>
      </c>
      <c r="D502" s="13">
        <f t="shared" si="50"/>
      </c>
      <c r="F502" s="13">
        <f t="shared" si="51"/>
      </c>
      <c r="G502" s="13">
        <f t="shared" si="52"/>
      </c>
      <c r="H502" s="13">
        <f t="shared" si="53"/>
      </c>
      <c r="J502" s="4"/>
    </row>
    <row r="503" spans="1:10" ht="12.75">
      <c r="A503" s="12">
        <f ca="1" t="shared" si="55"/>
      </c>
      <c r="B503" s="14">
        <f t="shared" si="54"/>
      </c>
      <c r="C503" s="13">
        <f t="shared" si="49"/>
      </c>
      <c r="D503" s="13">
        <f t="shared" si="50"/>
      </c>
      <c r="F503" s="13">
        <f t="shared" si="51"/>
      </c>
      <c r="G503" s="13">
        <f t="shared" si="52"/>
      </c>
      <c r="H503" s="13">
        <f t="shared" si="53"/>
      </c>
      <c r="J503" s="4"/>
    </row>
    <row r="504" spans="1:10" ht="12.75">
      <c r="A504" s="12">
        <f ca="1" t="shared" si="55"/>
      </c>
      <c r="B504" s="14">
        <f t="shared" si="54"/>
      </c>
      <c r="C504" s="13">
        <f t="shared" si="49"/>
      </c>
      <c r="D504" s="13">
        <f t="shared" si="50"/>
      </c>
      <c r="F504" s="13">
        <f t="shared" si="51"/>
      </c>
      <c r="G504" s="13">
        <f t="shared" si="52"/>
      </c>
      <c r="H504" s="13">
        <f t="shared" si="53"/>
      </c>
      <c r="J504" s="4"/>
    </row>
    <row r="505" spans="1:10" ht="12.75">
      <c r="A505" s="12">
        <f ca="1" t="shared" si="55"/>
      </c>
      <c r="B505" s="14">
        <f t="shared" si="54"/>
      </c>
      <c r="C505" s="13">
        <f t="shared" si="49"/>
      </c>
      <c r="D505" s="13">
        <f t="shared" si="50"/>
      </c>
      <c r="F505" s="13">
        <f t="shared" si="51"/>
      </c>
      <c r="G505" s="13">
        <f t="shared" si="52"/>
      </c>
      <c r="H505" s="13">
        <f t="shared" si="53"/>
      </c>
      <c r="J505" s="4"/>
    </row>
    <row r="506" spans="1:10" ht="12.75">
      <c r="A506" s="12">
        <f ca="1" t="shared" si="55"/>
      </c>
      <c r="B506" s="14">
        <f t="shared" si="54"/>
      </c>
      <c r="C506" s="13">
        <f t="shared" si="49"/>
      </c>
      <c r="D506" s="13">
        <f t="shared" si="50"/>
      </c>
      <c r="F506" s="13">
        <f t="shared" si="51"/>
      </c>
      <c r="G506" s="13">
        <f t="shared" si="52"/>
      </c>
      <c r="H506" s="13">
        <f t="shared" si="53"/>
      </c>
      <c r="J506" s="4"/>
    </row>
    <row r="507" spans="1:10" ht="12.75">
      <c r="A507" s="12">
        <f ca="1" t="shared" si="55"/>
      </c>
      <c r="B507" s="14">
        <f t="shared" si="54"/>
      </c>
      <c r="C507" s="13">
        <f t="shared" si="49"/>
      </c>
      <c r="D507" s="13">
        <f t="shared" si="50"/>
      </c>
      <c r="F507" s="13">
        <f t="shared" si="51"/>
      </c>
      <c r="G507" s="13">
        <f t="shared" si="52"/>
      </c>
      <c r="H507" s="13">
        <f t="shared" si="53"/>
      </c>
      <c r="J507" s="4"/>
    </row>
    <row r="508" spans="1:10" ht="12.75">
      <c r="A508" s="12">
        <f ca="1" t="shared" si="55"/>
      </c>
      <c r="B508" s="14">
        <f t="shared" si="54"/>
      </c>
      <c r="C508" s="13">
        <f t="shared" si="49"/>
      </c>
      <c r="D508" s="13">
        <f t="shared" si="50"/>
      </c>
      <c r="F508" s="13">
        <f t="shared" si="51"/>
      </c>
      <c r="G508" s="13">
        <f t="shared" si="52"/>
      </c>
      <c r="H508" s="13">
        <f t="shared" si="53"/>
      </c>
      <c r="J508" s="4"/>
    </row>
    <row r="509" spans="1:10" ht="12.75">
      <c r="A509" s="12">
        <f ca="1" t="shared" si="55"/>
      </c>
      <c r="B509" s="14">
        <f t="shared" si="54"/>
      </c>
      <c r="C509" s="13">
        <f t="shared" si="49"/>
      </c>
      <c r="D509" s="13">
        <f t="shared" si="50"/>
      </c>
      <c r="F509" s="13">
        <f t="shared" si="51"/>
      </c>
      <c r="G509" s="13">
        <f t="shared" si="52"/>
      </c>
      <c r="H509" s="13">
        <f t="shared" si="53"/>
      </c>
      <c r="J509" s="4"/>
    </row>
    <row r="510" spans="1:10" ht="12.75">
      <c r="A510" s="12">
        <f ca="1" t="shared" si="55"/>
      </c>
      <c r="B510" s="14">
        <f t="shared" si="54"/>
      </c>
      <c r="C510" s="13">
        <f t="shared" si="49"/>
      </c>
      <c r="D510" s="13">
        <f t="shared" si="50"/>
      </c>
      <c r="F510" s="13">
        <f t="shared" si="51"/>
      </c>
      <c r="G510" s="13">
        <f t="shared" si="52"/>
      </c>
      <c r="H510" s="13">
        <f t="shared" si="53"/>
      </c>
      <c r="J510" s="4"/>
    </row>
    <row r="511" spans="1:10" ht="12.75">
      <c r="A511" s="12">
        <f ca="1" t="shared" si="55"/>
      </c>
      <c r="B511" s="14">
        <f t="shared" si="54"/>
      </c>
      <c r="C511" s="13">
        <f t="shared" si="49"/>
      </c>
      <c r="D511" s="13">
        <f t="shared" si="50"/>
      </c>
      <c r="F511" s="13">
        <f t="shared" si="51"/>
      </c>
      <c r="G511" s="13">
        <f t="shared" si="52"/>
      </c>
      <c r="H511" s="13">
        <f t="shared" si="53"/>
      </c>
      <c r="J511" s="4"/>
    </row>
    <row r="512" spans="1:10" ht="12.75">
      <c r="A512" s="12">
        <f ca="1" t="shared" si="55"/>
      </c>
      <c r="B512" s="14">
        <f t="shared" si="54"/>
      </c>
      <c r="C512" s="13">
        <f t="shared" si="49"/>
      </c>
      <c r="D512" s="13">
        <f t="shared" si="50"/>
      </c>
      <c r="F512" s="13">
        <f t="shared" si="51"/>
      </c>
      <c r="G512" s="13">
        <f t="shared" si="52"/>
      </c>
      <c r="H512" s="13">
        <f t="shared" si="53"/>
      </c>
      <c r="J512" s="4"/>
    </row>
    <row r="513" spans="1:10" ht="12.75">
      <c r="A513" s="12">
        <f ca="1" t="shared" si="55"/>
      </c>
      <c r="B513" s="14">
        <f t="shared" si="54"/>
      </c>
      <c r="C513" s="13">
        <f t="shared" si="49"/>
      </c>
      <c r="D513" s="13">
        <f t="shared" si="50"/>
      </c>
      <c r="F513" s="13">
        <f t="shared" si="51"/>
      </c>
      <c r="G513" s="13">
        <f t="shared" si="52"/>
      </c>
      <c r="H513" s="13">
        <f t="shared" si="53"/>
      </c>
      <c r="J513" s="4"/>
    </row>
    <row r="514" spans="1:10" ht="12.75">
      <c r="A514" s="12">
        <f ca="1" t="shared" si="55"/>
      </c>
      <c r="B514" s="14">
        <f t="shared" si="54"/>
      </c>
      <c r="C514" s="13">
        <f t="shared" si="49"/>
      </c>
      <c r="D514" s="13">
        <f t="shared" si="50"/>
      </c>
      <c r="F514" s="13">
        <f t="shared" si="51"/>
      </c>
      <c r="G514" s="13">
        <f t="shared" si="52"/>
      </c>
      <c r="H514" s="13">
        <f t="shared" si="53"/>
      </c>
      <c r="J514" s="4"/>
    </row>
    <row r="515" spans="1:10" ht="12.75">
      <c r="A515" s="12">
        <f ca="1" t="shared" si="55"/>
      </c>
      <c r="B515" s="14">
        <f t="shared" si="54"/>
      </c>
      <c r="C515" s="13">
        <f t="shared" si="49"/>
      </c>
      <c r="D515" s="13">
        <f t="shared" si="50"/>
      </c>
      <c r="F515" s="13">
        <f t="shared" si="51"/>
      </c>
      <c r="G515" s="13">
        <f t="shared" si="52"/>
      </c>
      <c r="H515" s="13">
        <f t="shared" si="53"/>
      </c>
      <c r="J515" s="4"/>
    </row>
    <row r="516" spans="1:10" ht="12.75">
      <c r="A516" s="12">
        <f ca="1" t="shared" si="55"/>
      </c>
      <c r="B516" s="14">
        <f t="shared" si="54"/>
      </c>
      <c r="C516" s="13">
        <f t="shared" si="49"/>
      </c>
      <c r="D516" s="13">
        <f t="shared" si="50"/>
      </c>
      <c r="F516" s="13">
        <f t="shared" si="51"/>
      </c>
      <c r="G516" s="13">
        <f t="shared" si="52"/>
      </c>
      <c r="H516" s="13">
        <f t="shared" si="53"/>
      </c>
      <c r="J516" s="4"/>
    </row>
    <row r="517" spans="1:10" ht="12.75">
      <c r="A517" s="12">
        <f ca="1" t="shared" si="55"/>
      </c>
      <c r="B517" s="14">
        <f t="shared" si="54"/>
      </c>
      <c r="C517" s="13">
        <f t="shared" si="49"/>
      </c>
      <c r="D517" s="13">
        <f t="shared" si="50"/>
      </c>
      <c r="F517" s="13">
        <f t="shared" si="51"/>
      </c>
      <c r="G517" s="13">
        <f t="shared" si="52"/>
      </c>
      <c r="H517" s="13">
        <f t="shared" si="53"/>
      </c>
      <c r="J517" s="4"/>
    </row>
    <row r="518" spans="1:10" ht="12.75">
      <c r="A518" s="12">
        <f ca="1" t="shared" si="55"/>
      </c>
      <c r="B518" s="14">
        <f t="shared" si="54"/>
      </c>
      <c r="C518" s="13">
        <f t="shared" si="49"/>
      </c>
      <c r="D518" s="13">
        <f t="shared" si="50"/>
      </c>
      <c r="F518" s="13">
        <f t="shared" si="51"/>
      </c>
      <c r="G518" s="13">
        <f t="shared" si="52"/>
      </c>
      <c r="H518" s="13">
        <f t="shared" si="53"/>
      </c>
      <c r="J518" s="4"/>
    </row>
    <row r="519" spans="1:10" ht="12.75">
      <c r="A519" s="12">
        <f ca="1" t="shared" si="55"/>
      </c>
      <c r="B519" s="14">
        <f t="shared" si="54"/>
      </c>
      <c r="C519" s="13">
        <f t="shared" si="49"/>
      </c>
      <c r="D519" s="13">
        <f t="shared" si="50"/>
      </c>
      <c r="F519" s="13">
        <f t="shared" si="51"/>
      </c>
      <c r="G519" s="13">
        <f t="shared" si="52"/>
      </c>
      <c r="H519" s="13">
        <f t="shared" si="53"/>
      </c>
      <c r="J519" s="4"/>
    </row>
    <row r="520" spans="1:10" ht="12.75">
      <c r="A520" s="12">
        <f ca="1" t="shared" si="55"/>
      </c>
      <c r="B520" s="14">
        <f t="shared" si="54"/>
      </c>
      <c r="C520" s="13">
        <f t="shared" si="49"/>
      </c>
      <c r="D520" s="13">
        <f t="shared" si="50"/>
      </c>
      <c r="F520" s="13">
        <f t="shared" si="51"/>
      </c>
      <c r="G520" s="13">
        <f t="shared" si="52"/>
      </c>
      <c r="H520" s="13">
        <f t="shared" si="53"/>
      </c>
      <c r="J520" s="4"/>
    </row>
    <row r="521" spans="1:10" ht="12.75">
      <c r="A521" s="12">
        <f ca="1" t="shared" si="55"/>
      </c>
      <c r="B521" s="14">
        <f t="shared" si="54"/>
      </c>
      <c r="C521" s="13">
        <f t="shared" si="49"/>
      </c>
      <c r="D521" s="13">
        <f t="shared" si="50"/>
      </c>
      <c r="F521" s="13">
        <f t="shared" si="51"/>
      </c>
      <c r="G521" s="13">
        <f t="shared" si="52"/>
      </c>
      <c r="H521" s="13">
        <f t="shared" si="53"/>
      </c>
      <c r="J521" s="4"/>
    </row>
    <row r="522" spans="1:10" ht="12.75">
      <c r="A522" s="12">
        <f ca="1" t="shared" si="55"/>
      </c>
      <c r="B522" s="14">
        <f t="shared" si="54"/>
      </c>
      <c r="C522" s="13">
        <f t="shared" si="49"/>
      </c>
      <c r="D522" s="13">
        <f t="shared" si="50"/>
      </c>
      <c r="F522" s="13">
        <f t="shared" si="51"/>
      </c>
      <c r="G522" s="13">
        <f t="shared" si="52"/>
      </c>
      <c r="H522" s="13">
        <f t="shared" si="53"/>
      </c>
      <c r="J522" s="4"/>
    </row>
    <row r="523" spans="1:10" ht="12.75">
      <c r="A523" s="12">
        <f ca="1" t="shared" si="55"/>
      </c>
      <c r="B523" s="14">
        <f t="shared" si="54"/>
      </c>
      <c r="C523" s="13">
        <f t="shared" si="49"/>
      </c>
      <c r="D523" s="13">
        <f t="shared" si="50"/>
      </c>
      <c r="F523" s="13">
        <f t="shared" si="51"/>
      </c>
      <c r="G523" s="13">
        <f t="shared" si="52"/>
      </c>
      <c r="H523" s="13">
        <f t="shared" si="53"/>
      </c>
      <c r="J523" s="4"/>
    </row>
    <row r="524" spans="1:10" ht="12.75">
      <c r="A524" s="12">
        <f ca="1" t="shared" si="55"/>
      </c>
      <c r="B524" s="14">
        <f t="shared" si="54"/>
      </c>
      <c r="C524" s="13">
        <f t="shared" si="49"/>
      </c>
      <c r="D524" s="13">
        <f t="shared" si="50"/>
      </c>
      <c r="F524" s="13">
        <f t="shared" si="51"/>
      </c>
      <c r="G524" s="13">
        <f t="shared" si="52"/>
      </c>
      <c r="H524" s="13">
        <f t="shared" si="53"/>
      </c>
      <c r="J524" s="4"/>
    </row>
    <row r="525" spans="1:10" ht="12.75">
      <c r="A525" s="12">
        <f ca="1" t="shared" si="55"/>
      </c>
      <c r="B525" s="14">
        <f t="shared" si="54"/>
      </c>
      <c r="C525" s="13">
        <f t="shared" si="49"/>
      </c>
      <c r="D525" s="13">
        <f t="shared" si="50"/>
      </c>
      <c r="F525" s="13">
        <f t="shared" si="51"/>
      </c>
      <c r="G525" s="13">
        <f t="shared" si="52"/>
      </c>
      <c r="H525" s="13">
        <f t="shared" si="53"/>
      </c>
      <c r="J525" s="4"/>
    </row>
    <row r="526" spans="1:10" ht="12.75">
      <c r="A526" s="12">
        <f ca="1" t="shared" si="55"/>
      </c>
      <c r="B526" s="14">
        <f t="shared" si="54"/>
      </c>
      <c r="C526" s="13">
        <f t="shared" si="49"/>
      </c>
      <c r="D526" s="13">
        <f t="shared" si="50"/>
      </c>
      <c r="F526" s="13">
        <f t="shared" si="51"/>
      </c>
      <c r="G526" s="13">
        <f t="shared" si="52"/>
      </c>
      <c r="H526" s="13">
        <f t="shared" si="53"/>
      </c>
      <c r="J526" s="4"/>
    </row>
    <row r="527" spans="1:10" ht="12.75">
      <c r="A527" s="12">
        <f ca="1" t="shared" si="55"/>
      </c>
      <c r="B527" s="14">
        <f t="shared" si="54"/>
      </c>
      <c r="C527" s="13">
        <f t="shared" si="49"/>
      </c>
      <c r="D527" s="13">
        <f t="shared" si="50"/>
      </c>
      <c r="F527" s="13">
        <f t="shared" si="51"/>
      </c>
      <c r="G527" s="13">
        <f t="shared" si="52"/>
      </c>
      <c r="H527" s="13">
        <f t="shared" si="53"/>
      </c>
      <c r="J527" s="4"/>
    </row>
    <row r="528" spans="1:10" ht="12.75">
      <c r="A528" s="12">
        <f ca="1" t="shared" si="55"/>
      </c>
      <c r="B528" s="14">
        <f t="shared" si="54"/>
      </c>
      <c r="C528" s="13">
        <f t="shared" si="49"/>
      </c>
      <c r="D528" s="13">
        <f t="shared" si="50"/>
      </c>
      <c r="F528" s="13">
        <f t="shared" si="51"/>
      </c>
      <c r="G528" s="13">
        <f t="shared" si="52"/>
      </c>
      <c r="H528" s="13">
        <f t="shared" si="53"/>
      </c>
      <c r="J528" s="4"/>
    </row>
    <row r="529" spans="1:10" ht="12.75">
      <c r="A529" s="12">
        <f ca="1" t="shared" si="55"/>
      </c>
      <c r="B529" s="14">
        <f t="shared" si="54"/>
      </c>
      <c r="C529" s="13">
        <f t="shared" si="49"/>
      </c>
      <c r="D529" s="13">
        <f t="shared" si="50"/>
      </c>
      <c r="F529" s="13">
        <f t="shared" si="51"/>
      </c>
      <c r="G529" s="13">
        <f t="shared" si="52"/>
      </c>
      <c r="H529" s="13">
        <f t="shared" si="53"/>
      </c>
      <c r="J529" s="4"/>
    </row>
    <row r="530" spans="1:10" ht="12.75">
      <c r="A530" s="12">
        <f ca="1" t="shared" si="55"/>
      </c>
      <c r="B530" s="14">
        <f t="shared" si="54"/>
      </c>
      <c r="C530" s="13">
        <f t="shared" si="49"/>
      </c>
      <c r="D530" s="13">
        <f t="shared" si="50"/>
      </c>
      <c r="F530" s="13">
        <f t="shared" si="51"/>
      </c>
      <c r="G530" s="13">
        <f t="shared" si="52"/>
      </c>
      <c r="H530" s="13">
        <f t="shared" si="53"/>
      </c>
      <c r="J530" s="4"/>
    </row>
    <row r="531" spans="1:10" ht="12.75">
      <c r="A531" s="12">
        <f ca="1" t="shared" si="55"/>
      </c>
      <c r="B531" s="14">
        <f t="shared" si="54"/>
      </c>
      <c r="C531" s="13">
        <f t="shared" si="49"/>
      </c>
      <c r="D531" s="13">
        <f t="shared" si="50"/>
      </c>
      <c r="F531" s="13">
        <f t="shared" si="51"/>
      </c>
      <c r="G531" s="13">
        <f t="shared" si="52"/>
      </c>
      <c r="H531" s="13">
        <f t="shared" si="53"/>
      </c>
      <c r="J531" s="4"/>
    </row>
    <row r="532" spans="1:10" ht="12.75">
      <c r="A532" s="12">
        <f ca="1" t="shared" si="55"/>
      </c>
      <c r="B532" s="14">
        <f t="shared" si="54"/>
      </c>
      <c r="C532" s="13">
        <f aca="true" t="shared" si="56" ref="C532:C595">IF(A532="","",IF(A532=$D$12,H531+D532,IF(IF($E$15,$D$15,$D$14)&gt;H531+D532,H531+D532,IF($E$15,$D$15,$D$14))))</f>
      </c>
      <c r="D532" s="13">
        <f aca="true" t="shared" si="57" ref="D532:D595">IF(B532="","",IF(roundOpt,ROUND((B532-B531)*$H$5*G531,2),(B532-B531)*$H$5*G531))</f>
      </c>
      <c r="F532" s="13">
        <f aca="true" t="shared" si="58" ref="F532:F595">IF(B532="","",IF(C532&gt;F531+D532,0,F531+D532-C532))</f>
      </c>
      <c r="G532" s="13">
        <f aca="true" t="shared" si="59" ref="G532:G595">IF(B532="","",IF(C532&gt;D532+F531,G531+F531+D532-C532,G531))</f>
      </c>
      <c r="H532" s="13">
        <f aca="true" t="shared" si="60" ref="H532:H595">IF(B532="","",G532+F532)</f>
      </c>
      <c r="J532" s="4"/>
    </row>
    <row r="533" spans="1:10" ht="12.75">
      <c r="A533" s="12">
        <f ca="1" t="shared" si="55"/>
      </c>
      <c r="B533" s="14">
        <f aca="true" t="shared" si="61" ref="B533:B596">IF(A533="","",IF($K$13=26,(A533-1)*14+$D$9,IF($K$13=52,(A533-1)*7+$D$9,DATE(YEAR($D$9),MONTH($D$9)+(A533-1)*$L$13,IF($K$13=24,IF((MOD(A533-1,2))=1,DAY($D$9)+14,DAY($D$9)),DAY($D$9))))))</f>
      </c>
      <c r="C533" s="13">
        <f t="shared" si="56"/>
      </c>
      <c r="D533" s="13">
        <f t="shared" si="57"/>
      </c>
      <c r="F533" s="13">
        <f t="shared" si="58"/>
      </c>
      <c r="G533" s="13">
        <f t="shared" si="59"/>
      </c>
      <c r="H533" s="13">
        <f t="shared" si="60"/>
      </c>
      <c r="J533" s="4"/>
    </row>
    <row r="534" spans="1:10" ht="12.75">
      <c r="A534" s="12">
        <f aca="true" ca="1" t="shared" si="62" ref="A534:A597">IF(OR(H533&lt;=0,H533=""),"",OFFSET(A534,-1,0,1,1)+1)</f>
      </c>
      <c r="B534" s="14">
        <f t="shared" si="61"/>
      </c>
      <c r="C534" s="13">
        <f t="shared" si="56"/>
      </c>
      <c r="D534" s="13">
        <f t="shared" si="57"/>
      </c>
      <c r="F534" s="13">
        <f t="shared" si="58"/>
      </c>
      <c r="G534" s="13">
        <f t="shared" si="59"/>
      </c>
      <c r="H534" s="13">
        <f t="shared" si="60"/>
      </c>
      <c r="J534" s="4"/>
    </row>
    <row r="535" spans="1:10" ht="12.75">
      <c r="A535" s="12">
        <f ca="1" t="shared" si="62"/>
      </c>
      <c r="B535" s="14">
        <f t="shared" si="61"/>
      </c>
      <c r="C535" s="13">
        <f t="shared" si="56"/>
      </c>
      <c r="D535" s="13">
        <f t="shared" si="57"/>
      </c>
      <c r="F535" s="13">
        <f t="shared" si="58"/>
      </c>
      <c r="G535" s="13">
        <f t="shared" si="59"/>
      </c>
      <c r="H535" s="13">
        <f t="shared" si="60"/>
      </c>
      <c r="J535" s="4"/>
    </row>
    <row r="536" spans="1:10" ht="12.75">
      <c r="A536" s="12">
        <f ca="1" t="shared" si="62"/>
      </c>
      <c r="B536" s="14">
        <f t="shared" si="61"/>
      </c>
      <c r="C536" s="13">
        <f t="shared" si="56"/>
      </c>
      <c r="D536" s="13">
        <f t="shared" si="57"/>
      </c>
      <c r="F536" s="13">
        <f t="shared" si="58"/>
      </c>
      <c r="G536" s="13">
        <f t="shared" si="59"/>
      </c>
      <c r="H536" s="13">
        <f t="shared" si="60"/>
      </c>
      <c r="J536" s="4"/>
    </row>
    <row r="537" spans="1:10" ht="12.75">
      <c r="A537" s="12">
        <f ca="1" t="shared" si="62"/>
      </c>
      <c r="B537" s="14">
        <f t="shared" si="61"/>
      </c>
      <c r="C537" s="13">
        <f t="shared" si="56"/>
      </c>
      <c r="D537" s="13">
        <f t="shared" si="57"/>
      </c>
      <c r="F537" s="13">
        <f t="shared" si="58"/>
      </c>
      <c r="G537" s="13">
        <f t="shared" si="59"/>
      </c>
      <c r="H537" s="13">
        <f t="shared" si="60"/>
      </c>
      <c r="J537" s="4"/>
    </row>
    <row r="538" spans="1:10" ht="12.75">
      <c r="A538" s="12">
        <f ca="1" t="shared" si="62"/>
      </c>
      <c r="B538" s="14">
        <f t="shared" si="61"/>
      </c>
      <c r="C538" s="13">
        <f t="shared" si="56"/>
      </c>
      <c r="D538" s="13">
        <f t="shared" si="57"/>
      </c>
      <c r="F538" s="13">
        <f t="shared" si="58"/>
      </c>
      <c r="G538" s="13">
        <f t="shared" si="59"/>
      </c>
      <c r="H538" s="13">
        <f t="shared" si="60"/>
      </c>
      <c r="J538" s="4"/>
    </row>
    <row r="539" spans="1:10" ht="12.75">
      <c r="A539" s="12">
        <f ca="1" t="shared" si="62"/>
      </c>
      <c r="B539" s="14">
        <f t="shared" si="61"/>
      </c>
      <c r="C539" s="13">
        <f t="shared" si="56"/>
      </c>
      <c r="D539" s="13">
        <f t="shared" si="57"/>
      </c>
      <c r="F539" s="13">
        <f t="shared" si="58"/>
      </c>
      <c r="G539" s="13">
        <f t="shared" si="59"/>
      </c>
      <c r="H539" s="13">
        <f t="shared" si="60"/>
      </c>
      <c r="J539" s="4"/>
    </row>
    <row r="540" spans="1:10" ht="12.75">
      <c r="A540" s="12">
        <f ca="1" t="shared" si="62"/>
      </c>
      <c r="B540" s="14">
        <f t="shared" si="61"/>
      </c>
      <c r="C540" s="13">
        <f t="shared" si="56"/>
      </c>
      <c r="D540" s="13">
        <f t="shared" si="57"/>
      </c>
      <c r="F540" s="13">
        <f t="shared" si="58"/>
      </c>
      <c r="G540" s="13">
        <f t="shared" si="59"/>
      </c>
      <c r="H540" s="13">
        <f t="shared" si="60"/>
      </c>
      <c r="J540" s="4"/>
    </row>
    <row r="541" spans="1:10" ht="12.75">
      <c r="A541" s="12">
        <f ca="1" t="shared" si="62"/>
      </c>
      <c r="B541" s="14">
        <f t="shared" si="61"/>
      </c>
      <c r="C541" s="13">
        <f t="shared" si="56"/>
      </c>
      <c r="D541" s="13">
        <f t="shared" si="57"/>
      </c>
      <c r="F541" s="13">
        <f t="shared" si="58"/>
      </c>
      <c r="G541" s="13">
        <f t="shared" si="59"/>
      </c>
      <c r="H541" s="13">
        <f t="shared" si="60"/>
      </c>
      <c r="J541" s="4"/>
    </row>
    <row r="542" spans="1:10" ht="12.75">
      <c r="A542" s="12">
        <f ca="1" t="shared" si="62"/>
      </c>
      <c r="B542" s="14">
        <f t="shared" si="61"/>
      </c>
      <c r="C542" s="13">
        <f t="shared" si="56"/>
      </c>
      <c r="D542" s="13">
        <f t="shared" si="57"/>
      </c>
      <c r="F542" s="13">
        <f t="shared" si="58"/>
      </c>
      <c r="G542" s="13">
        <f t="shared" si="59"/>
      </c>
      <c r="H542" s="13">
        <f t="shared" si="60"/>
      </c>
      <c r="J542" s="4"/>
    </row>
    <row r="543" spans="1:10" ht="12.75">
      <c r="A543" s="12">
        <f ca="1" t="shared" si="62"/>
      </c>
      <c r="B543" s="14">
        <f t="shared" si="61"/>
      </c>
      <c r="C543" s="13">
        <f t="shared" si="56"/>
      </c>
      <c r="D543" s="13">
        <f t="shared" si="57"/>
      </c>
      <c r="F543" s="13">
        <f t="shared" si="58"/>
      </c>
      <c r="G543" s="13">
        <f t="shared" si="59"/>
      </c>
      <c r="H543" s="13">
        <f t="shared" si="60"/>
      </c>
      <c r="J543" s="4"/>
    </row>
    <row r="544" spans="1:10" ht="12.75">
      <c r="A544" s="12">
        <f ca="1" t="shared" si="62"/>
      </c>
      <c r="B544" s="14">
        <f t="shared" si="61"/>
      </c>
      <c r="C544" s="13">
        <f t="shared" si="56"/>
      </c>
      <c r="D544" s="13">
        <f t="shared" si="57"/>
      </c>
      <c r="F544" s="13">
        <f t="shared" si="58"/>
      </c>
      <c r="G544" s="13">
        <f t="shared" si="59"/>
      </c>
      <c r="H544" s="13">
        <f t="shared" si="60"/>
      </c>
      <c r="J544" s="4"/>
    </row>
    <row r="545" spans="1:10" ht="12.75">
      <c r="A545" s="12">
        <f ca="1" t="shared" si="62"/>
      </c>
      <c r="B545" s="14">
        <f t="shared" si="61"/>
      </c>
      <c r="C545" s="13">
        <f t="shared" si="56"/>
      </c>
      <c r="D545" s="13">
        <f t="shared" si="57"/>
      </c>
      <c r="F545" s="13">
        <f t="shared" si="58"/>
      </c>
      <c r="G545" s="13">
        <f t="shared" si="59"/>
      </c>
      <c r="H545" s="13">
        <f t="shared" si="60"/>
      </c>
      <c r="J545" s="4"/>
    </row>
    <row r="546" spans="1:10" ht="12.75">
      <c r="A546" s="12">
        <f ca="1" t="shared" si="62"/>
      </c>
      <c r="B546" s="14">
        <f t="shared" si="61"/>
      </c>
      <c r="C546" s="13">
        <f t="shared" si="56"/>
      </c>
      <c r="D546" s="13">
        <f t="shared" si="57"/>
      </c>
      <c r="F546" s="13">
        <f t="shared" si="58"/>
      </c>
      <c r="G546" s="13">
        <f t="shared" si="59"/>
      </c>
      <c r="H546" s="13">
        <f t="shared" si="60"/>
      </c>
      <c r="J546" s="4"/>
    </row>
    <row r="547" spans="1:10" ht="12.75">
      <c r="A547" s="12">
        <f ca="1" t="shared" si="62"/>
      </c>
      <c r="B547" s="14">
        <f t="shared" si="61"/>
      </c>
      <c r="C547" s="13">
        <f t="shared" si="56"/>
      </c>
      <c r="D547" s="13">
        <f t="shared" si="57"/>
      </c>
      <c r="F547" s="13">
        <f t="shared" si="58"/>
      </c>
      <c r="G547" s="13">
        <f t="shared" si="59"/>
      </c>
      <c r="H547" s="13">
        <f t="shared" si="60"/>
      </c>
      <c r="J547" s="4"/>
    </row>
    <row r="548" spans="1:10" ht="12.75">
      <c r="A548" s="12">
        <f ca="1" t="shared" si="62"/>
      </c>
      <c r="B548" s="14">
        <f t="shared" si="61"/>
      </c>
      <c r="C548" s="13">
        <f t="shared" si="56"/>
      </c>
      <c r="D548" s="13">
        <f t="shared" si="57"/>
      </c>
      <c r="F548" s="13">
        <f t="shared" si="58"/>
      </c>
      <c r="G548" s="13">
        <f t="shared" si="59"/>
      </c>
      <c r="H548" s="13">
        <f t="shared" si="60"/>
      </c>
      <c r="J548" s="4"/>
    </row>
    <row r="549" spans="1:10" ht="12.75">
      <c r="A549" s="12">
        <f ca="1" t="shared" si="62"/>
      </c>
      <c r="B549" s="14">
        <f t="shared" si="61"/>
      </c>
      <c r="C549" s="13">
        <f t="shared" si="56"/>
      </c>
      <c r="D549" s="13">
        <f t="shared" si="57"/>
      </c>
      <c r="F549" s="13">
        <f t="shared" si="58"/>
      </c>
      <c r="G549" s="13">
        <f t="shared" si="59"/>
      </c>
      <c r="H549" s="13">
        <f t="shared" si="60"/>
      </c>
      <c r="J549" s="4"/>
    </row>
    <row r="550" spans="1:10" ht="12.75">
      <c r="A550" s="12">
        <f ca="1" t="shared" si="62"/>
      </c>
      <c r="B550" s="14">
        <f t="shared" si="61"/>
      </c>
      <c r="C550" s="13">
        <f t="shared" si="56"/>
      </c>
      <c r="D550" s="13">
        <f t="shared" si="57"/>
      </c>
      <c r="F550" s="13">
        <f t="shared" si="58"/>
      </c>
      <c r="G550" s="13">
        <f t="shared" si="59"/>
      </c>
      <c r="H550" s="13">
        <f t="shared" si="60"/>
      </c>
      <c r="J550" s="4"/>
    </row>
    <row r="551" spans="1:10" ht="12.75">
      <c r="A551" s="12">
        <f ca="1" t="shared" si="62"/>
      </c>
      <c r="B551" s="14">
        <f t="shared" si="61"/>
      </c>
      <c r="C551" s="13">
        <f t="shared" si="56"/>
      </c>
      <c r="D551" s="13">
        <f t="shared" si="57"/>
      </c>
      <c r="F551" s="13">
        <f t="shared" si="58"/>
      </c>
      <c r="G551" s="13">
        <f t="shared" si="59"/>
      </c>
      <c r="H551" s="13">
        <f t="shared" si="60"/>
      </c>
      <c r="J551" s="4"/>
    </row>
    <row r="552" spans="1:10" ht="12.75">
      <c r="A552" s="12">
        <f ca="1" t="shared" si="62"/>
      </c>
      <c r="B552" s="14">
        <f t="shared" si="61"/>
      </c>
      <c r="C552" s="13">
        <f t="shared" si="56"/>
      </c>
      <c r="D552" s="13">
        <f t="shared" si="57"/>
      </c>
      <c r="F552" s="13">
        <f t="shared" si="58"/>
      </c>
      <c r="G552" s="13">
        <f t="shared" si="59"/>
      </c>
      <c r="H552" s="13">
        <f t="shared" si="60"/>
      </c>
      <c r="J552" s="4"/>
    </row>
    <row r="553" spans="1:10" ht="12.75">
      <c r="A553" s="12">
        <f ca="1" t="shared" si="62"/>
      </c>
      <c r="B553" s="14">
        <f t="shared" si="61"/>
      </c>
      <c r="C553" s="13">
        <f t="shared" si="56"/>
      </c>
      <c r="D553" s="13">
        <f t="shared" si="57"/>
      </c>
      <c r="F553" s="13">
        <f t="shared" si="58"/>
      </c>
      <c r="G553" s="13">
        <f t="shared" si="59"/>
      </c>
      <c r="H553" s="13">
        <f t="shared" si="60"/>
      </c>
      <c r="J553" s="4"/>
    </row>
    <row r="554" spans="1:10" ht="12.75">
      <c r="A554" s="12">
        <f ca="1" t="shared" si="62"/>
      </c>
      <c r="B554" s="14">
        <f t="shared" si="61"/>
      </c>
      <c r="C554" s="13">
        <f t="shared" si="56"/>
      </c>
      <c r="D554" s="13">
        <f t="shared" si="57"/>
      </c>
      <c r="F554" s="13">
        <f t="shared" si="58"/>
      </c>
      <c r="G554" s="13">
        <f t="shared" si="59"/>
      </c>
      <c r="H554" s="13">
        <f t="shared" si="60"/>
      </c>
      <c r="J554" s="4"/>
    </row>
    <row r="555" spans="1:10" ht="12.75">
      <c r="A555" s="12">
        <f ca="1" t="shared" si="62"/>
      </c>
      <c r="B555" s="14">
        <f t="shared" si="61"/>
      </c>
      <c r="C555" s="13">
        <f t="shared" si="56"/>
      </c>
      <c r="D555" s="13">
        <f t="shared" si="57"/>
      </c>
      <c r="F555" s="13">
        <f t="shared" si="58"/>
      </c>
      <c r="G555" s="13">
        <f t="shared" si="59"/>
      </c>
      <c r="H555" s="13">
        <f t="shared" si="60"/>
      </c>
      <c r="J555" s="4"/>
    </row>
    <row r="556" spans="1:10" ht="12.75">
      <c r="A556" s="12">
        <f ca="1" t="shared" si="62"/>
      </c>
      <c r="B556" s="14">
        <f t="shared" si="61"/>
      </c>
      <c r="C556" s="13">
        <f t="shared" si="56"/>
      </c>
      <c r="D556" s="13">
        <f t="shared" si="57"/>
      </c>
      <c r="F556" s="13">
        <f t="shared" si="58"/>
      </c>
      <c r="G556" s="13">
        <f t="shared" si="59"/>
      </c>
      <c r="H556" s="13">
        <f t="shared" si="60"/>
      </c>
      <c r="J556" s="4"/>
    </row>
    <row r="557" spans="1:10" ht="12.75">
      <c r="A557" s="12">
        <f ca="1" t="shared" si="62"/>
      </c>
      <c r="B557" s="14">
        <f t="shared" si="61"/>
      </c>
      <c r="C557" s="13">
        <f t="shared" si="56"/>
      </c>
      <c r="D557" s="13">
        <f t="shared" si="57"/>
      </c>
      <c r="F557" s="13">
        <f t="shared" si="58"/>
      </c>
      <c r="G557" s="13">
        <f t="shared" si="59"/>
      </c>
      <c r="H557" s="13">
        <f t="shared" si="60"/>
      </c>
      <c r="J557" s="4"/>
    </row>
    <row r="558" spans="1:10" ht="12.75">
      <c r="A558" s="12">
        <f ca="1" t="shared" si="62"/>
      </c>
      <c r="B558" s="14">
        <f t="shared" si="61"/>
      </c>
      <c r="C558" s="13">
        <f t="shared" si="56"/>
      </c>
      <c r="D558" s="13">
        <f t="shared" si="57"/>
      </c>
      <c r="F558" s="13">
        <f t="shared" si="58"/>
      </c>
      <c r="G558" s="13">
        <f t="shared" si="59"/>
      </c>
      <c r="H558" s="13">
        <f t="shared" si="60"/>
      </c>
      <c r="J558" s="4"/>
    </row>
    <row r="559" spans="1:10" ht="12.75">
      <c r="A559" s="12">
        <f ca="1" t="shared" si="62"/>
      </c>
      <c r="B559" s="14">
        <f t="shared" si="61"/>
      </c>
      <c r="C559" s="13">
        <f t="shared" si="56"/>
      </c>
      <c r="D559" s="13">
        <f t="shared" si="57"/>
      </c>
      <c r="F559" s="13">
        <f t="shared" si="58"/>
      </c>
      <c r="G559" s="13">
        <f t="shared" si="59"/>
      </c>
      <c r="H559" s="13">
        <f t="shared" si="60"/>
      </c>
      <c r="J559" s="4"/>
    </row>
    <row r="560" spans="1:10" ht="12.75">
      <c r="A560" s="12">
        <f ca="1" t="shared" si="62"/>
      </c>
      <c r="B560" s="14">
        <f t="shared" si="61"/>
      </c>
      <c r="C560" s="13">
        <f t="shared" si="56"/>
      </c>
      <c r="D560" s="13">
        <f t="shared" si="57"/>
      </c>
      <c r="F560" s="13">
        <f t="shared" si="58"/>
      </c>
      <c r="G560" s="13">
        <f t="shared" si="59"/>
      </c>
      <c r="H560" s="13">
        <f t="shared" si="60"/>
      </c>
      <c r="J560" s="4"/>
    </row>
    <row r="561" spans="1:10" ht="12.75">
      <c r="A561" s="12">
        <f ca="1" t="shared" si="62"/>
      </c>
      <c r="B561" s="14">
        <f t="shared" si="61"/>
      </c>
      <c r="C561" s="13">
        <f t="shared" si="56"/>
      </c>
      <c r="D561" s="13">
        <f t="shared" si="57"/>
      </c>
      <c r="F561" s="13">
        <f t="shared" si="58"/>
      </c>
      <c r="G561" s="13">
        <f t="shared" si="59"/>
      </c>
      <c r="H561" s="13">
        <f t="shared" si="60"/>
      </c>
      <c r="J561" s="4"/>
    </row>
    <row r="562" spans="1:10" ht="12.75">
      <c r="A562" s="12">
        <f ca="1" t="shared" si="62"/>
      </c>
      <c r="B562" s="14">
        <f t="shared" si="61"/>
      </c>
      <c r="C562" s="13">
        <f t="shared" si="56"/>
      </c>
      <c r="D562" s="13">
        <f t="shared" si="57"/>
      </c>
      <c r="F562" s="13">
        <f t="shared" si="58"/>
      </c>
      <c r="G562" s="13">
        <f t="shared" si="59"/>
      </c>
      <c r="H562" s="13">
        <f t="shared" si="60"/>
      </c>
      <c r="J562" s="4"/>
    </row>
    <row r="563" spans="1:10" ht="12.75">
      <c r="A563" s="12">
        <f ca="1" t="shared" si="62"/>
      </c>
      <c r="B563" s="14">
        <f t="shared" si="61"/>
      </c>
      <c r="C563" s="13">
        <f t="shared" si="56"/>
      </c>
      <c r="D563" s="13">
        <f t="shared" si="57"/>
      </c>
      <c r="F563" s="13">
        <f t="shared" si="58"/>
      </c>
      <c r="G563" s="13">
        <f t="shared" si="59"/>
      </c>
      <c r="H563" s="13">
        <f t="shared" si="60"/>
      </c>
      <c r="J563" s="4"/>
    </row>
    <row r="564" spans="1:10" ht="12.75">
      <c r="A564" s="12">
        <f ca="1" t="shared" si="62"/>
      </c>
      <c r="B564" s="14">
        <f t="shared" si="61"/>
      </c>
      <c r="C564" s="13">
        <f t="shared" si="56"/>
      </c>
      <c r="D564" s="13">
        <f t="shared" si="57"/>
      </c>
      <c r="F564" s="13">
        <f t="shared" si="58"/>
      </c>
      <c r="G564" s="13">
        <f t="shared" si="59"/>
      </c>
      <c r="H564" s="13">
        <f t="shared" si="60"/>
      </c>
      <c r="J564" s="4"/>
    </row>
    <row r="565" spans="1:10" ht="12.75">
      <c r="A565" s="12">
        <f ca="1" t="shared" si="62"/>
      </c>
      <c r="B565" s="14">
        <f t="shared" si="61"/>
      </c>
      <c r="C565" s="13">
        <f t="shared" si="56"/>
      </c>
      <c r="D565" s="13">
        <f t="shared" si="57"/>
      </c>
      <c r="F565" s="13">
        <f t="shared" si="58"/>
      </c>
      <c r="G565" s="13">
        <f t="shared" si="59"/>
      </c>
      <c r="H565" s="13">
        <f t="shared" si="60"/>
      </c>
      <c r="J565" s="4"/>
    </row>
    <row r="566" spans="1:10" ht="12.75">
      <c r="A566" s="12">
        <f ca="1" t="shared" si="62"/>
      </c>
      <c r="B566" s="14">
        <f t="shared" si="61"/>
      </c>
      <c r="C566" s="13">
        <f t="shared" si="56"/>
      </c>
      <c r="D566" s="13">
        <f t="shared" si="57"/>
      </c>
      <c r="F566" s="13">
        <f t="shared" si="58"/>
      </c>
      <c r="G566" s="13">
        <f t="shared" si="59"/>
      </c>
      <c r="H566" s="13">
        <f t="shared" si="60"/>
      </c>
      <c r="J566" s="4"/>
    </row>
    <row r="567" spans="1:10" ht="12.75">
      <c r="A567" s="12">
        <f ca="1" t="shared" si="62"/>
      </c>
      <c r="B567" s="14">
        <f t="shared" si="61"/>
      </c>
      <c r="C567" s="13">
        <f t="shared" si="56"/>
      </c>
      <c r="D567" s="13">
        <f t="shared" si="57"/>
      </c>
      <c r="F567" s="13">
        <f t="shared" si="58"/>
      </c>
      <c r="G567" s="13">
        <f t="shared" si="59"/>
      </c>
      <c r="H567" s="13">
        <f t="shared" si="60"/>
      </c>
      <c r="J567" s="4"/>
    </row>
    <row r="568" spans="1:10" ht="12.75">
      <c r="A568" s="12">
        <f ca="1" t="shared" si="62"/>
      </c>
      <c r="B568" s="14">
        <f t="shared" si="61"/>
      </c>
      <c r="C568" s="13">
        <f t="shared" si="56"/>
      </c>
      <c r="D568" s="13">
        <f t="shared" si="57"/>
      </c>
      <c r="F568" s="13">
        <f t="shared" si="58"/>
      </c>
      <c r="G568" s="13">
        <f t="shared" si="59"/>
      </c>
      <c r="H568" s="13">
        <f t="shared" si="60"/>
      </c>
      <c r="J568" s="4"/>
    </row>
    <row r="569" spans="1:10" ht="12.75">
      <c r="A569" s="12">
        <f ca="1" t="shared" si="62"/>
      </c>
      <c r="B569" s="14">
        <f t="shared" si="61"/>
      </c>
      <c r="C569" s="13">
        <f t="shared" si="56"/>
      </c>
      <c r="D569" s="13">
        <f t="shared" si="57"/>
      </c>
      <c r="F569" s="13">
        <f t="shared" si="58"/>
      </c>
      <c r="G569" s="13">
        <f t="shared" si="59"/>
      </c>
      <c r="H569" s="13">
        <f t="shared" si="60"/>
      </c>
      <c r="J569" s="4"/>
    </row>
    <row r="570" spans="1:10" ht="12.75">
      <c r="A570" s="12">
        <f ca="1" t="shared" si="62"/>
      </c>
      <c r="B570" s="14">
        <f t="shared" si="61"/>
      </c>
      <c r="C570" s="13">
        <f t="shared" si="56"/>
      </c>
      <c r="D570" s="13">
        <f t="shared" si="57"/>
      </c>
      <c r="F570" s="13">
        <f t="shared" si="58"/>
      </c>
      <c r="G570" s="13">
        <f t="shared" si="59"/>
      </c>
      <c r="H570" s="13">
        <f t="shared" si="60"/>
      </c>
      <c r="J570" s="4"/>
    </row>
    <row r="571" spans="1:10" ht="12.75">
      <c r="A571" s="12">
        <f ca="1" t="shared" si="62"/>
      </c>
      <c r="B571" s="14">
        <f t="shared" si="61"/>
      </c>
      <c r="C571" s="13">
        <f t="shared" si="56"/>
      </c>
      <c r="D571" s="13">
        <f t="shared" si="57"/>
      </c>
      <c r="F571" s="13">
        <f t="shared" si="58"/>
      </c>
      <c r="G571" s="13">
        <f t="shared" si="59"/>
      </c>
      <c r="H571" s="13">
        <f t="shared" si="60"/>
      </c>
      <c r="J571" s="4"/>
    </row>
    <row r="572" spans="1:10" ht="12.75">
      <c r="A572" s="12">
        <f ca="1" t="shared" si="62"/>
      </c>
      <c r="B572" s="14">
        <f t="shared" si="61"/>
      </c>
      <c r="C572" s="13">
        <f t="shared" si="56"/>
      </c>
      <c r="D572" s="13">
        <f t="shared" si="57"/>
      </c>
      <c r="F572" s="13">
        <f t="shared" si="58"/>
      </c>
      <c r="G572" s="13">
        <f t="shared" si="59"/>
      </c>
      <c r="H572" s="13">
        <f t="shared" si="60"/>
      </c>
      <c r="J572" s="4"/>
    </row>
    <row r="573" spans="1:10" ht="12.75">
      <c r="A573" s="12">
        <f ca="1" t="shared" si="62"/>
      </c>
      <c r="B573" s="14">
        <f t="shared" si="61"/>
      </c>
      <c r="C573" s="13">
        <f t="shared" si="56"/>
      </c>
      <c r="D573" s="13">
        <f t="shared" si="57"/>
      </c>
      <c r="F573" s="13">
        <f t="shared" si="58"/>
      </c>
      <c r="G573" s="13">
        <f t="shared" si="59"/>
      </c>
      <c r="H573" s="13">
        <f t="shared" si="60"/>
      </c>
      <c r="J573" s="4"/>
    </row>
    <row r="574" spans="1:10" ht="12.75">
      <c r="A574" s="12">
        <f ca="1" t="shared" si="62"/>
      </c>
      <c r="B574" s="14">
        <f t="shared" si="61"/>
      </c>
      <c r="C574" s="13">
        <f t="shared" si="56"/>
      </c>
      <c r="D574" s="13">
        <f t="shared" si="57"/>
      </c>
      <c r="F574" s="13">
        <f t="shared" si="58"/>
      </c>
      <c r="G574" s="13">
        <f t="shared" si="59"/>
      </c>
      <c r="H574" s="13">
        <f t="shared" si="60"/>
      </c>
      <c r="J574" s="4"/>
    </row>
    <row r="575" spans="1:10" ht="12.75">
      <c r="A575" s="12">
        <f ca="1" t="shared" si="62"/>
      </c>
      <c r="B575" s="14">
        <f t="shared" si="61"/>
      </c>
      <c r="C575" s="13">
        <f t="shared" si="56"/>
      </c>
      <c r="D575" s="13">
        <f t="shared" si="57"/>
      </c>
      <c r="F575" s="13">
        <f t="shared" si="58"/>
      </c>
      <c r="G575" s="13">
        <f t="shared" si="59"/>
      </c>
      <c r="H575" s="13">
        <f t="shared" si="60"/>
      </c>
      <c r="J575" s="4"/>
    </row>
    <row r="576" spans="1:10" ht="12.75">
      <c r="A576" s="12">
        <f ca="1" t="shared" si="62"/>
      </c>
      <c r="B576" s="14">
        <f t="shared" si="61"/>
      </c>
      <c r="C576" s="13">
        <f t="shared" si="56"/>
      </c>
      <c r="D576" s="13">
        <f t="shared" si="57"/>
      </c>
      <c r="F576" s="13">
        <f t="shared" si="58"/>
      </c>
      <c r="G576" s="13">
        <f t="shared" si="59"/>
      </c>
      <c r="H576" s="13">
        <f t="shared" si="60"/>
      </c>
      <c r="J576" s="4"/>
    </row>
    <row r="577" spans="1:10" ht="12.75">
      <c r="A577" s="12">
        <f ca="1" t="shared" si="62"/>
      </c>
      <c r="B577" s="14">
        <f t="shared" si="61"/>
      </c>
      <c r="C577" s="13">
        <f t="shared" si="56"/>
      </c>
      <c r="D577" s="13">
        <f t="shared" si="57"/>
      </c>
      <c r="F577" s="13">
        <f t="shared" si="58"/>
      </c>
      <c r="G577" s="13">
        <f t="shared" si="59"/>
      </c>
      <c r="H577" s="13">
        <f t="shared" si="60"/>
      </c>
      <c r="J577" s="4"/>
    </row>
    <row r="578" spans="1:10" ht="12.75">
      <c r="A578" s="12">
        <f ca="1" t="shared" si="62"/>
      </c>
      <c r="B578" s="14">
        <f t="shared" si="61"/>
      </c>
      <c r="C578" s="13">
        <f t="shared" si="56"/>
      </c>
      <c r="D578" s="13">
        <f t="shared" si="57"/>
      </c>
      <c r="F578" s="13">
        <f t="shared" si="58"/>
      </c>
      <c r="G578" s="13">
        <f t="shared" si="59"/>
      </c>
      <c r="H578" s="13">
        <f t="shared" si="60"/>
      </c>
      <c r="J578" s="4"/>
    </row>
    <row r="579" spans="1:10" ht="12.75">
      <c r="A579" s="12">
        <f ca="1" t="shared" si="62"/>
      </c>
      <c r="B579" s="14">
        <f t="shared" si="61"/>
      </c>
      <c r="C579" s="13">
        <f t="shared" si="56"/>
      </c>
      <c r="D579" s="13">
        <f t="shared" si="57"/>
      </c>
      <c r="F579" s="13">
        <f t="shared" si="58"/>
      </c>
      <c r="G579" s="13">
        <f t="shared" si="59"/>
      </c>
      <c r="H579" s="13">
        <f t="shared" si="60"/>
      </c>
      <c r="J579" s="4"/>
    </row>
    <row r="580" spans="1:10" ht="12.75">
      <c r="A580" s="12">
        <f ca="1" t="shared" si="62"/>
      </c>
      <c r="B580" s="14">
        <f t="shared" si="61"/>
      </c>
      <c r="C580" s="13">
        <f t="shared" si="56"/>
      </c>
      <c r="D580" s="13">
        <f t="shared" si="57"/>
      </c>
      <c r="F580" s="13">
        <f t="shared" si="58"/>
      </c>
      <c r="G580" s="13">
        <f t="shared" si="59"/>
      </c>
      <c r="H580" s="13">
        <f t="shared" si="60"/>
      </c>
      <c r="J580" s="4"/>
    </row>
    <row r="581" spans="1:10" ht="12.75">
      <c r="A581" s="12">
        <f ca="1" t="shared" si="62"/>
      </c>
      <c r="B581" s="14">
        <f t="shared" si="61"/>
      </c>
      <c r="C581" s="13">
        <f t="shared" si="56"/>
      </c>
      <c r="D581" s="13">
        <f t="shared" si="57"/>
      </c>
      <c r="F581" s="13">
        <f t="shared" si="58"/>
      </c>
      <c r="G581" s="13">
        <f t="shared" si="59"/>
      </c>
      <c r="H581" s="13">
        <f t="shared" si="60"/>
      </c>
      <c r="J581" s="4"/>
    </row>
    <row r="582" spans="1:10" ht="12.75">
      <c r="A582" s="12">
        <f ca="1" t="shared" si="62"/>
      </c>
      <c r="B582" s="14">
        <f t="shared" si="61"/>
      </c>
      <c r="C582" s="13">
        <f t="shared" si="56"/>
      </c>
      <c r="D582" s="13">
        <f t="shared" si="57"/>
      </c>
      <c r="F582" s="13">
        <f t="shared" si="58"/>
      </c>
      <c r="G582" s="13">
        <f t="shared" si="59"/>
      </c>
      <c r="H582" s="13">
        <f t="shared" si="60"/>
      </c>
      <c r="J582" s="4"/>
    </row>
    <row r="583" spans="1:10" ht="12.75">
      <c r="A583" s="12">
        <f ca="1" t="shared" si="62"/>
      </c>
      <c r="B583" s="14">
        <f t="shared" si="61"/>
      </c>
      <c r="C583" s="13">
        <f t="shared" si="56"/>
      </c>
      <c r="D583" s="13">
        <f t="shared" si="57"/>
      </c>
      <c r="F583" s="13">
        <f t="shared" si="58"/>
      </c>
      <c r="G583" s="13">
        <f t="shared" si="59"/>
      </c>
      <c r="H583" s="13">
        <f t="shared" si="60"/>
      </c>
      <c r="J583" s="4"/>
    </row>
    <row r="584" spans="1:10" ht="12.75">
      <c r="A584" s="12">
        <f ca="1" t="shared" si="62"/>
      </c>
      <c r="B584" s="14">
        <f t="shared" si="61"/>
      </c>
      <c r="C584" s="13">
        <f t="shared" si="56"/>
      </c>
      <c r="D584" s="13">
        <f t="shared" si="57"/>
      </c>
      <c r="F584" s="13">
        <f t="shared" si="58"/>
      </c>
      <c r="G584" s="13">
        <f t="shared" si="59"/>
      </c>
      <c r="H584" s="13">
        <f t="shared" si="60"/>
      </c>
      <c r="J584" s="4"/>
    </row>
    <row r="585" spans="1:10" ht="12.75">
      <c r="A585" s="12">
        <f ca="1" t="shared" si="62"/>
      </c>
      <c r="B585" s="14">
        <f t="shared" si="61"/>
      </c>
      <c r="C585" s="13">
        <f t="shared" si="56"/>
      </c>
      <c r="D585" s="13">
        <f t="shared" si="57"/>
      </c>
      <c r="F585" s="13">
        <f t="shared" si="58"/>
      </c>
      <c r="G585" s="13">
        <f t="shared" si="59"/>
      </c>
      <c r="H585" s="13">
        <f t="shared" si="60"/>
      </c>
      <c r="J585" s="4"/>
    </row>
    <row r="586" spans="1:10" ht="12.75">
      <c r="A586" s="12">
        <f ca="1" t="shared" si="62"/>
      </c>
      <c r="B586" s="14">
        <f t="shared" si="61"/>
      </c>
      <c r="C586" s="13">
        <f t="shared" si="56"/>
      </c>
      <c r="D586" s="13">
        <f t="shared" si="57"/>
      </c>
      <c r="F586" s="13">
        <f t="shared" si="58"/>
      </c>
      <c r="G586" s="13">
        <f t="shared" si="59"/>
      </c>
      <c r="H586" s="13">
        <f t="shared" si="60"/>
      </c>
      <c r="J586" s="4"/>
    </row>
    <row r="587" spans="1:10" ht="12.75">
      <c r="A587" s="12">
        <f ca="1" t="shared" si="62"/>
      </c>
      <c r="B587" s="14">
        <f t="shared" si="61"/>
      </c>
      <c r="C587" s="13">
        <f t="shared" si="56"/>
      </c>
      <c r="D587" s="13">
        <f t="shared" si="57"/>
      </c>
      <c r="F587" s="13">
        <f t="shared" si="58"/>
      </c>
      <c r="G587" s="13">
        <f t="shared" si="59"/>
      </c>
      <c r="H587" s="13">
        <f t="shared" si="60"/>
      </c>
      <c r="J587" s="4"/>
    </row>
    <row r="588" spans="1:10" ht="12.75">
      <c r="A588" s="12">
        <f ca="1" t="shared" si="62"/>
      </c>
      <c r="B588" s="14">
        <f t="shared" si="61"/>
      </c>
      <c r="C588" s="13">
        <f t="shared" si="56"/>
      </c>
      <c r="D588" s="13">
        <f t="shared" si="57"/>
      </c>
      <c r="F588" s="13">
        <f t="shared" si="58"/>
      </c>
      <c r="G588" s="13">
        <f t="shared" si="59"/>
      </c>
      <c r="H588" s="13">
        <f t="shared" si="60"/>
      </c>
      <c r="J588" s="4"/>
    </row>
    <row r="589" spans="1:10" ht="12.75">
      <c r="A589" s="12">
        <f ca="1" t="shared" si="62"/>
      </c>
      <c r="B589" s="14">
        <f t="shared" si="61"/>
      </c>
      <c r="C589" s="13">
        <f t="shared" si="56"/>
      </c>
      <c r="D589" s="13">
        <f t="shared" si="57"/>
      </c>
      <c r="F589" s="13">
        <f t="shared" si="58"/>
      </c>
      <c r="G589" s="13">
        <f t="shared" si="59"/>
      </c>
      <c r="H589" s="13">
        <f t="shared" si="60"/>
      </c>
      <c r="J589" s="4"/>
    </row>
    <row r="590" spans="1:10" ht="12.75">
      <c r="A590" s="12">
        <f ca="1" t="shared" si="62"/>
      </c>
      <c r="B590" s="14">
        <f t="shared" si="61"/>
      </c>
      <c r="C590" s="13">
        <f t="shared" si="56"/>
      </c>
      <c r="D590" s="13">
        <f t="shared" si="57"/>
      </c>
      <c r="F590" s="13">
        <f t="shared" si="58"/>
      </c>
      <c r="G590" s="13">
        <f t="shared" si="59"/>
      </c>
      <c r="H590" s="13">
        <f t="shared" si="60"/>
      </c>
      <c r="J590" s="4"/>
    </row>
    <row r="591" spans="1:10" ht="12.75">
      <c r="A591" s="12">
        <f ca="1" t="shared" si="62"/>
      </c>
      <c r="B591" s="14">
        <f t="shared" si="61"/>
      </c>
      <c r="C591" s="13">
        <f t="shared" si="56"/>
      </c>
      <c r="D591" s="13">
        <f t="shared" si="57"/>
      </c>
      <c r="F591" s="13">
        <f t="shared" si="58"/>
      </c>
      <c r="G591" s="13">
        <f t="shared" si="59"/>
      </c>
      <c r="H591" s="13">
        <f t="shared" si="60"/>
      </c>
      <c r="J591" s="4"/>
    </row>
    <row r="592" spans="1:10" ht="12.75">
      <c r="A592" s="12">
        <f ca="1" t="shared" si="62"/>
      </c>
      <c r="B592" s="14">
        <f t="shared" si="61"/>
      </c>
      <c r="C592" s="13">
        <f t="shared" si="56"/>
      </c>
      <c r="D592" s="13">
        <f t="shared" si="57"/>
      </c>
      <c r="F592" s="13">
        <f t="shared" si="58"/>
      </c>
      <c r="G592" s="13">
        <f t="shared" si="59"/>
      </c>
      <c r="H592" s="13">
        <f t="shared" si="60"/>
      </c>
      <c r="J592" s="4"/>
    </row>
    <row r="593" spans="1:10" ht="12.75">
      <c r="A593" s="12">
        <f ca="1" t="shared" si="62"/>
      </c>
      <c r="B593" s="14">
        <f t="shared" si="61"/>
      </c>
      <c r="C593" s="13">
        <f t="shared" si="56"/>
      </c>
      <c r="D593" s="13">
        <f t="shared" si="57"/>
      </c>
      <c r="F593" s="13">
        <f t="shared" si="58"/>
      </c>
      <c r="G593" s="13">
        <f t="shared" si="59"/>
      </c>
      <c r="H593" s="13">
        <f t="shared" si="60"/>
      </c>
      <c r="J593" s="4"/>
    </row>
    <row r="594" spans="1:10" ht="12.75">
      <c r="A594" s="12">
        <f ca="1" t="shared" si="62"/>
      </c>
      <c r="B594" s="14">
        <f t="shared" si="61"/>
      </c>
      <c r="C594" s="13">
        <f t="shared" si="56"/>
      </c>
      <c r="D594" s="13">
        <f t="shared" si="57"/>
      </c>
      <c r="F594" s="13">
        <f t="shared" si="58"/>
      </c>
      <c r="G594" s="13">
        <f t="shared" si="59"/>
      </c>
      <c r="H594" s="13">
        <f t="shared" si="60"/>
      </c>
      <c r="J594" s="4"/>
    </row>
    <row r="595" spans="1:10" ht="12.75">
      <c r="A595" s="12">
        <f ca="1" t="shared" si="62"/>
      </c>
      <c r="B595" s="14">
        <f t="shared" si="61"/>
      </c>
      <c r="C595" s="13">
        <f t="shared" si="56"/>
      </c>
      <c r="D595" s="13">
        <f t="shared" si="57"/>
      </c>
      <c r="F595" s="13">
        <f t="shared" si="58"/>
      </c>
      <c r="G595" s="13">
        <f t="shared" si="59"/>
      </c>
      <c r="H595" s="13">
        <f t="shared" si="60"/>
      </c>
      <c r="J595" s="4"/>
    </row>
    <row r="596" spans="1:10" ht="12.75">
      <c r="A596" s="12">
        <f ca="1" t="shared" si="62"/>
      </c>
      <c r="B596" s="14">
        <f t="shared" si="61"/>
      </c>
      <c r="C596" s="13">
        <f aca="true" t="shared" si="63" ref="C596:C659">IF(A596="","",IF(A596=$D$12,H595+D596,IF(IF($E$15,$D$15,$D$14)&gt;H595+D596,H595+D596,IF($E$15,$D$15,$D$14))))</f>
      </c>
      <c r="D596" s="13">
        <f aca="true" t="shared" si="64" ref="D596:D659">IF(B596="","",IF(roundOpt,ROUND((B596-B595)*$H$5*G595,2),(B596-B595)*$H$5*G595))</f>
      </c>
      <c r="F596" s="13">
        <f aca="true" t="shared" si="65" ref="F596:F659">IF(B596="","",IF(C596&gt;F595+D596,0,F595+D596-C596))</f>
      </c>
      <c r="G596" s="13">
        <f aca="true" t="shared" si="66" ref="G596:G659">IF(B596="","",IF(C596&gt;D596+F595,G595+F595+D596-C596,G595))</f>
      </c>
      <c r="H596" s="13">
        <f aca="true" t="shared" si="67" ref="H596:H659">IF(B596="","",G596+F596)</f>
      </c>
      <c r="J596" s="4"/>
    </row>
    <row r="597" spans="1:10" ht="12.75">
      <c r="A597" s="12">
        <f ca="1" t="shared" si="62"/>
      </c>
      <c r="B597" s="14">
        <f aca="true" t="shared" si="68" ref="B597:B660">IF(A597="","",IF($K$13=26,(A597-1)*14+$D$9,IF($K$13=52,(A597-1)*7+$D$9,DATE(YEAR($D$9),MONTH($D$9)+(A597-1)*$L$13,IF($K$13=24,IF((MOD(A597-1,2))=1,DAY($D$9)+14,DAY($D$9)),DAY($D$9))))))</f>
      </c>
      <c r="C597" s="13">
        <f t="shared" si="63"/>
      </c>
      <c r="D597" s="13">
        <f t="shared" si="64"/>
      </c>
      <c r="F597" s="13">
        <f t="shared" si="65"/>
      </c>
      <c r="G597" s="13">
        <f t="shared" si="66"/>
      </c>
      <c r="H597" s="13">
        <f t="shared" si="67"/>
      </c>
      <c r="J597" s="4"/>
    </row>
    <row r="598" spans="1:10" ht="12.75">
      <c r="A598" s="12">
        <f aca="true" ca="1" t="shared" si="69" ref="A598:A661">IF(OR(H597&lt;=0,H597=""),"",OFFSET(A598,-1,0,1,1)+1)</f>
      </c>
      <c r="B598" s="14">
        <f t="shared" si="68"/>
      </c>
      <c r="C598" s="13">
        <f t="shared" si="63"/>
      </c>
      <c r="D598" s="13">
        <f t="shared" si="64"/>
      </c>
      <c r="F598" s="13">
        <f t="shared" si="65"/>
      </c>
      <c r="G598" s="13">
        <f t="shared" si="66"/>
      </c>
      <c r="H598" s="13">
        <f t="shared" si="67"/>
      </c>
      <c r="J598" s="4"/>
    </row>
    <row r="599" spans="1:10" ht="12.75">
      <c r="A599" s="12">
        <f ca="1" t="shared" si="69"/>
      </c>
      <c r="B599" s="14">
        <f t="shared" si="68"/>
      </c>
      <c r="C599" s="13">
        <f t="shared" si="63"/>
      </c>
      <c r="D599" s="13">
        <f t="shared" si="64"/>
      </c>
      <c r="F599" s="13">
        <f t="shared" si="65"/>
      </c>
      <c r="G599" s="13">
        <f t="shared" si="66"/>
      </c>
      <c r="H599" s="13">
        <f t="shared" si="67"/>
      </c>
      <c r="J599" s="4"/>
    </row>
    <row r="600" spans="1:10" ht="12.75">
      <c r="A600" s="12">
        <f ca="1" t="shared" si="69"/>
      </c>
      <c r="B600" s="14">
        <f t="shared" si="68"/>
      </c>
      <c r="C600" s="13">
        <f t="shared" si="63"/>
      </c>
      <c r="D600" s="13">
        <f t="shared" si="64"/>
      </c>
      <c r="F600" s="13">
        <f t="shared" si="65"/>
      </c>
      <c r="G600" s="13">
        <f t="shared" si="66"/>
      </c>
      <c r="H600" s="13">
        <f t="shared" si="67"/>
      </c>
      <c r="J600" s="4"/>
    </row>
    <row r="601" spans="1:10" ht="12.75">
      <c r="A601" s="12">
        <f ca="1" t="shared" si="69"/>
      </c>
      <c r="B601" s="14">
        <f t="shared" si="68"/>
      </c>
      <c r="C601" s="13">
        <f t="shared" si="63"/>
      </c>
      <c r="D601" s="13">
        <f t="shared" si="64"/>
      </c>
      <c r="F601" s="13">
        <f t="shared" si="65"/>
      </c>
      <c r="G601" s="13">
        <f t="shared" si="66"/>
      </c>
      <c r="H601" s="13">
        <f t="shared" si="67"/>
      </c>
      <c r="J601" s="4"/>
    </row>
    <row r="602" spans="1:10" ht="12.75">
      <c r="A602" s="12">
        <f ca="1" t="shared" si="69"/>
      </c>
      <c r="B602" s="14">
        <f t="shared" si="68"/>
      </c>
      <c r="C602" s="13">
        <f t="shared" si="63"/>
      </c>
      <c r="D602" s="13">
        <f t="shared" si="64"/>
      </c>
      <c r="F602" s="13">
        <f t="shared" si="65"/>
      </c>
      <c r="G602" s="13">
        <f t="shared" si="66"/>
      </c>
      <c r="H602" s="13">
        <f t="shared" si="67"/>
      </c>
      <c r="J602" s="4"/>
    </row>
    <row r="603" spans="1:10" ht="12.75">
      <c r="A603" s="12">
        <f ca="1" t="shared" si="69"/>
      </c>
      <c r="B603" s="14">
        <f t="shared" si="68"/>
      </c>
      <c r="C603" s="13">
        <f t="shared" si="63"/>
      </c>
      <c r="D603" s="13">
        <f t="shared" si="64"/>
      </c>
      <c r="F603" s="13">
        <f t="shared" si="65"/>
      </c>
      <c r="G603" s="13">
        <f t="shared" si="66"/>
      </c>
      <c r="H603" s="13">
        <f t="shared" si="67"/>
      </c>
      <c r="J603" s="4"/>
    </row>
    <row r="604" spans="1:10" ht="12.75">
      <c r="A604" s="12">
        <f ca="1" t="shared" si="69"/>
      </c>
      <c r="B604" s="14">
        <f t="shared" si="68"/>
      </c>
      <c r="C604" s="13">
        <f t="shared" si="63"/>
      </c>
      <c r="D604" s="13">
        <f t="shared" si="64"/>
      </c>
      <c r="F604" s="13">
        <f t="shared" si="65"/>
      </c>
      <c r="G604" s="13">
        <f t="shared" si="66"/>
      </c>
      <c r="H604" s="13">
        <f t="shared" si="67"/>
      </c>
      <c r="J604" s="4"/>
    </row>
    <row r="605" spans="1:10" ht="12.75">
      <c r="A605" s="12">
        <f ca="1" t="shared" si="69"/>
      </c>
      <c r="B605" s="14">
        <f t="shared" si="68"/>
      </c>
      <c r="C605" s="13">
        <f t="shared" si="63"/>
      </c>
      <c r="D605" s="13">
        <f t="shared" si="64"/>
      </c>
      <c r="F605" s="13">
        <f t="shared" si="65"/>
      </c>
      <c r="G605" s="13">
        <f t="shared" si="66"/>
      </c>
      <c r="H605" s="13">
        <f t="shared" si="67"/>
      </c>
      <c r="J605" s="4"/>
    </row>
    <row r="606" spans="1:10" ht="12.75">
      <c r="A606" s="12">
        <f ca="1" t="shared" si="69"/>
      </c>
      <c r="B606" s="14">
        <f t="shared" si="68"/>
      </c>
      <c r="C606" s="13">
        <f t="shared" si="63"/>
      </c>
      <c r="D606" s="13">
        <f t="shared" si="64"/>
      </c>
      <c r="F606" s="13">
        <f t="shared" si="65"/>
      </c>
      <c r="G606" s="13">
        <f t="shared" si="66"/>
      </c>
      <c r="H606" s="13">
        <f t="shared" si="67"/>
      </c>
      <c r="J606" s="4"/>
    </row>
    <row r="607" spans="1:10" ht="12.75">
      <c r="A607" s="12">
        <f ca="1" t="shared" si="69"/>
      </c>
      <c r="B607" s="14">
        <f t="shared" si="68"/>
      </c>
      <c r="C607" s="13">
        <f t="shared" si="63"/>
      </c>
      <c r="D607" s="13">
        <f t="shared" si="64"/>
      </c>
      <c r="F607" s="13">
        <f t="shared" si="65"/>
      </c>
      <c r="G607" s="13">
        <f t="shared" si="66"/>
      </c>
      <c r="H607" s="13">
        <f t="shared" si="67"/>
      </c>
      <c r="J607" s="4"/>
    </row>
    <row r="608" spans="1:10" ht="12.75">
      <c r="A608" s="12">
        <f ca="1" t="shared" si="69"/>
      </c>
      <c r="B608" s="14">
        <f t="shared" si="68"/>
      </c>
      <c r="C608" s="13">
        <f t="shared" si="63"/>
      </c>
      <c r="D608" s="13">
        <f t="shared" si="64"/>
      </c>
      <c r="F608" s="13">
        <f t="shared" si="65"/>
      </c>
      <c r="G608" s="13">
        <f t="shared" si="66"/>
      </c>
      <c r="H608" s="13">
        <f t="shared" si="67"/>
      </c>
      <c r="J608" s="4"/>
    </row>
    <row r="609" spans="1:10" ht="12.75">
      <c r="A609" s="12">
        <f ca="1" t="shared" si="69"/>
      </c>
      <c r="B609" s="14">
        <f t="shared" si="68"/>
      </c>
      <c r="C609" s="13">
        <f t="shared" si="63"/>
      </c>
      <c r="D609" s="13">
        <f t="shared" si="64"/>
      </c>
      <c r="F609" s="13">
        <f t="shared" si="65"/>
      </c>
      <c r="G609" s="13">
        <f t="shared" si="66"/>
      </c>
      <c r="H609" s="13">
        <f t="shared" si="67"/>
      </c>
      <c r="J609" s="4"/>
    </row>
    <row r="610" spans="1:10" ht="12.75">
      <c r="A610" s="12">
        <f ca="1" t="shared" si="69"/>
      </c>
      <c r="B610" s="14">
        <f t="shared" si="68"/>
      </c>
      <c r="C610" s="13">
        <f t="shared" si="63"/>
      </c>
      <c r="D610" s="13">
        <f t="shared" si="64"/>
      </c>
      <c r="F610" s="13">
        <f t="shared" si="65"/>
      </c>
      <c r="G610" s="13">
        <f t="shared" si="66"/>
      </c>
      <c r="H610" s="13">
        <f t="shared" si="67"/>
      </c>
      <c r="J610" s="4"/>
    </row>
    <row r="611" spans="1:10" ht="12.75">
      <c r="A611" s="12">
        <f ca="1" t="shared" si="69"/>
      </c>
      <c r="B611" s="14">
        <f t="shared" si="68"/>
      </c>
      <c r="C611" s="13">
        <f t="shared" si="63"/>
      </c>
      <c r="D611" s="13">
        <f t="shared" si="64"/>
      </c>
      <c r="F611" s="13">
        <f t="shared" si="65"/>
      </c>
      <c r="G611" s="13">
        <f t="shared" si="66"/>
      </c>
      <c r="H611" s="13">
        <f t="shared" si="67"/>
      </c>
      <c r="J611" s="4"/>
    </row>
    <row r="612" spans="1:10" ht="12.75">
      <c r="A612" s="12">
        <f ca="1" t="shared" si="69"/>
      </c>
      <c r="B612" s="14">
        <f t="shared" si="68"/>
      </c>
      <c r="C612" s="13">
        <f t="shared" si="63"/>
      </c>
      <c r="D612" s="13">
        <f t="shared" si="64"/>
      </c>
      <c r="F612" s="13">
        <f t="shared" si="65"/>
      </c>
      <c r="G612" s="13">
        <f t="shared" si="66"/>
      </c>
      <c r="H612" s="13">
        <f t="shared" si="67"/>
      </c>
      <c r="J612" s="4"/>
    </row>
    <row r="613" spans="1:10" ht="12.75">
      <c r="A613" s="12">
        <f ca="1" t="shared" si="69"/>
      </c>
      <c r="B613" s="14">
        <f t="shared" si="68"/>
      </c>
      <c r="C613" s="13">
        <f t="shared" si="63"/>
      </c>
      <c r="D613" s="13">
        <f t="shared" si="64"/>
      </c>
      <c r="F613" s="13">
        <f t="shared" si="65"/>
      </c>
      <c r="G613" s="13">
        <f t="shared" si="66"/>
      </c>
      <c r="H613" s="13">
        <f t="shared" si="67"/>
      </c>
      <c r="J613" s="4"/>
    </row>
    <row r="614" spans="1:10" ht="12.75">
      <c r="A614" s="12">
        <f ca="1" t="shared" si="69"/>
      </c>
      <c r="B614" s="14">
        <f t="shared" si="68"/>
      </c>
      <c r="C614" s="13">
        <f t="shared" si="63"/>
      </c>
      <c r="D614" s="13">
        <f t="shared" si="64"/>
      </c>
      <c r="F614" s="13">
        <f t="shared" si="65"/>
      </c>
      <c r="G614" s="13">
        <f t="shared" si="66"/>
      </c>
      <c r="H614" s="13">
        <f t="shared" si="67"/>
      </c>
      <c r="J614" s="4"/>
    </row>
    <row r="615" spans="1:10" ht="12.75">
      <c r="A615" s="12">
        <f ca="1" t="shared" si="69"/>
      </c>
      <c r="B615" s="14">
        <f t="shared" si="68"/>
      </c>
      <c r="C615" s="13">
        <f t="shared" si="63"/>
      </c>
      <c r="D615" s="13">
        <f t="shared" si="64"/>
      </c>
      <c r="F615" s="13">
        <f t="shared" si="65"/>
      </c>
      <c r="G615" s="13">
        <f t="shared" si="66"/>
      </c>
      <c r="H615" s="13">
        <f t="shared" si="67"/>
      </c>
      <c r="J615" s="4"/>
    </row>
    <row r="616" spans="1:10" ht="12.75">
      <c r="A616" s="12">
        <f ca="1" t="shared" si="69"/>
      </c>
      <c r="B616" s="14">
        <f t="shared" si="68"/>
      </c>
      <c r="C616" s="13">
        <f t="shared" si="63"/>
      </c>
      <c r="D616" s="13">
        <f t="shared" si="64"/>
      </c>
      <c r="F616" s="13">
        <f t="shared" si="65"/>
      </c>
      <c r="G616" s="13">
        <f t="shared" si="66"/>
      </c>
      <c r="H616" s="13">
        <f t="shared" si="67"/>
      </c>
      <c r="J616" s="4"/>
    </row>
    <row r="617" spans="1:10" ht="12.75">
      <c r="A617" s="12">
        <f ca="1" t="shared" si="69"/>
      </c>
      <c r="B617" s="14">
        <f t="shared" si="68"/>
      </c>
      <c r="C617" s="13">
        <f t="shared" si="63"/>
      </c>
      <c r="D617" s="13">
        <f t="shared" si="64"/>
      </c>
      <c r="F617" s="13">
        <f t="shared" si="65"/>
      </c>
      <c r="G617" s="13">
        <f t="shared" si="66"/>
      </c>
      <c r="H617" s="13">
        <f t="shared" si="67"/>
      </c>
      <c r="J617" s="4"/>
    </row>
    <row r="618" spans="1:10" ht="12.75">
      <c r="A618" s="12">
        <f ca="1" t="shared" si="69"/>
      </c>
      <c r="B618" s="14">
        <f t="shared" si="68"/>
      </c>
      <c r="C618" s="13">
        <f t="shared" si="63"/>
      </c>
      <c r="D618" s="13">
        <f t="shared" si="64"/>
      </c>
      <c r="F618" s="13">
        <f t="shared" si="65"/>
      </c>
      <c r="G618" s="13">
        <f t="shared" si="66"/>
      </c>
      <c r="H618" s="13">
        <f t="shared" si="67"/>
      </c>
      <c r="J618" s="4"/>
    </row>
    <row r="619" spans="1:10" ht="12.75">
      <c r="A619" s="12">
        <f ca="1" t="shared" si="69"/>
      </c>
      <c r="B619" s="14">
        <f t="shared" si="68"/>
      </c>
      <c r="C619" s="13">
        <f t="shared" si="63"/>
      </c>
      <c r="D619" s="13">
        <f t="shared" si="64"/>
      </c>
      <c r="F619" s="13">
        <f t="shared" si="65"/>
      </c>
      <c r="G619" s="13">
        <f t="shared" si="66"/>
      </c>
      <c r="H619" s="13">
        <f t="shared" si="67"/>
      </c>
      <c r="J619" s="4"/>
    </row>
    <row r="620" spans="1:10" ht="12.75">
      <c r="A620" s="12">
        <f ca="1" t="shared" si="69"/>
      </c>
      <c r="B620" s="14">
        <f t="shared" si="68"/>
      </c>
      <c r="C620" s="13">
        <f t="shared" si="63"/>
      </c>
      <c r="D620" s="13">
        <f t="shared" si="64"/>
      </c>
      <c r="F620" s="13">
        <f t="shared" si="65"/>
      </c>
      <c r="G620" s="13">
        <f t="shared" si="66"/>
      </c>
      <c r="H620" s="13">
        <f t="shared" si="67"/>
      </c>
      <c r="J620" s="4"/>
    </row>
    <row r="621" spans="1:10" ht="12.75">
      <c r="A621" s="12">
        <f ca="1" t="shared" si="69"/>
      </c>
      <c r="B621" s="14">
        <f t="shared" si="68"/>
      </c>
      <c r="C621" s="13">
        <f t="shared" si="63"/>
      </c>
      <c r="D621" s="13">
        <f t="shared" si="64"/>
      </c>
      <c r="F621" s="13">
        <f t="shared" si="65"/>
      </c>
      <c r="G621" s="13">
        <f t="shared" si="66"/>
      </c>
      <c r="H621" s="13">
        <f t="shared" si="67"/>
      </c>
      <c r="J621" s="4"/>
    </row>
    <row r="622" spans="1:10" ht="12.75">
      <c r="A622" s="12">
        <f ca="1" t="shared" si="69"/>
      </c>
      <c r="B622" s="14">
        <f t="shared" si="68"/>
      </c>
      <c r="C622" s="13">
        <f t="shared" si="63"/>
      </c>
      <c r="D622" s="13">
        <f t="shared" si="64"/>
      </c>
      <c r="F622" s="13">
        <f t="shared" si="65"/>
      </c>
      <c r="G622" s="13">
        <f t="shared" si="66"/>
      </c>
      <c r="H622" s="13">
        <f t="shared" si="67"/>
      </c>
      <c r="J622" s="4"/>
    </row>
    <row r="623" spans="1:10" ht="12.75">
      <c r="A623" s="12">
        <f ca="1" t="shared" si="69"/>
      </c>
      <c r="B623" s="14">
        <f t="shared" si="68"/>
      </c>
      <c r="C623" s="13">
        <f t="shared" si="63"/>
      </c>
      <c r="D623" s="13">
        <f t="shared" si="64"/>
      </c>
      <c r="F623" s="13">
        <f t="shared" si="65"/>
      </c>
      <c r="G623" s="13">
        <f t="shared" si="66"/>
      </c>
      <c r="H623" s="13">
        <f t="shared" si="67"/>
      </c>
      <c r="J623" s="4"/>
    </row>
    <row r="624" spans="1:10" ht="12.75">
      <c r="A624" s="12">
        <f ca="1" t="shared" si="69"/>
      </c>
      <c r="B624" s="14">
        <f t="shared" si="68"/>
      </c>
      <c r="C624" s="13">
        <f t="shared" si="63"/>
      </c>
      <c r="D624" s="13">
        <f t="shared" si="64"/>
      </c>
      <c r="F624" s="13">
        <f t="shared" si="65"/>
      </c>
      <c r="G624" s="13">
        <f t="shared" si="66"/>
      </c>
      <c r="H624" s="13">
        <f t="shared" si="67"/>
      </c>
      <c r="J624" s="4"/>
    </row>
    <row r="625" spans="1:10" ht="12.75">
      <c r="A625" s="12">
        <f ca="1" t="shared" si="69"/>
      </c>
      <c r="B625" s="14">
        <f t="shared" si="68"/>
      </c>
      <c r="C625" s="13">
        <f t="shared" si="63"/>
      </c>
      <c r="D625" s="13">
        <f t="shared" si="64"/>
      </c>
      <c r="F625" s="13">
        <f t="shared" si="65"/>
      </c>
      <c r="G625" s="13">
        <f t="shared" si="66"/>
      </c>
      <c r="H625" s="13">
        <f t="shared" si="67"/>
      </c>
      <c r="J625" s="4"/>
    </row>
    <row r="626" spans="1:10" ht="12.75">
      <c r="A626" s="12">
        <f ca="1" t="shared" si="69"/>
      </c>
      <c r="B626" s="14">
        <f t="shared" si="68"/>
      </c>
      <c r="C626" s="13">
        <f t="shared" si="63"/>
      </c>
      <c r="D626" s="13">
        <f t="shared" si="64"/>
      </c>
      <c r="F626" s="13">
        <f t="shared" si="65"/>
      </c>
      <c r="G626" s="13">
        <f t="shared" si="66"/>
      </c>
      <c r="H626" s="13">
        <f t="shared" si="67"/>
      </c>
      <c r="J626" s="4"/>
    </row>
    <row r="627" spans="1:10" ht="12.75">
      <c r="A627" s="12">
        <f ca="1" t="shared" si="69"/>
      </c>
      <c r="B627" s="14">
        <f t="shared" si="68"/>
      </c>
      <c r="C627" s="13">
        <f t="shared" si="63"/>
      </c>
      <c r="D627" s="13">
        <f t="shared" si="64"/>
      </c>
      <c r="F627" s="13">
        <f t="shared" si="65"/>
      </c>
      <c r="G627" s="13">
        <f t="shared" si="66"/>
      </c>
      <c r="H627" s="13">
        <f t="shared" si="67"/>
      </c>
      <c r="J627" s="4"/>
    </row>
    <row r="628" spans="1:10" ht="12.75">
      <c r="A628" s="12">
        <f ca="1" t="shared" si="69"/>
      </c>
      <c r="B628" s="14">
        <f t="shared" si="68"/>
      </c>
      <c r="C628" s="13">
        <f t="shared" si="63"/>
      </c>
      <c r="D628" s="13">
        <f t="shared" si="64"/>
      </c>
      <c r="F628" s="13">
        <f t="shared" si="65"/>
      </c>
      <c r="G628" s="13">
        <f t="shared" si="66"/>
      </c>
      <c r="H628" s="13">
        <f t="shared" si="67"/>
      </c>
      <c r="J628" s="4"/>
    </row>
    <row r="629" spans="1:10" ht="12.75">
      <c r="A629" s="12">
        <f ca="1" t="shared" si="69"/>
      </c>
      <c r="B629" s="14">
        <f t="shared" si="68"/>
      </c>
      <c r="C629" s="13">
        <f t="shared" si="63"/>
      </c>
      <c r="D629" s="13">
        <f t="shared" si="64"/>
      </c>
      <c r="F629" s="13">
        <f t="shared" si="65"/>
      </c>
      <c r="G629" s="13">
        <f t="shared" si="66"/>
      </c>
      <c r="H629" s="13">
        <f t="shared" si="67"/>
      </c>
      <c r="J629" s="4"/>
    </row>
    <row r="630" spans="1:10" ht="12.75">
      <c r="A630" s="12">
        <f ca="1" t="shared" si="69"/>
      </c>
      <c r="B630" s="14">
        <f t="shared" si="68"/>
      </c>
      <c r="C630" s="13">
        <f t="shared" si="63"/>
      </c>
      <c r="D630" s="13">
        <f t="shared" si="64"/>
      </c>
      <c r="F630" s="13">
        <f t="shared" si="65"/>
      </c>
      <c r="G630" s="13">
        <f t="shared" si="66"/>
      </c>
      <c r="H630" s="13">
        <f t="shared" si="67"/>
      </c>
      <c r="J630" s="4"/>
    </row>
    <row r="631" spans="1:10" ht="12.75">
      <c r="A631" s="12">
        <f ca="1" t="shared" si="69"/>
      </c>
      <c r="B631" s="14">
        <f t="shared" si="68"/>
      </c>
      <c r="C631" s="13">
        <f t="shared" si="63"/>
      </c>
      <c r="D631" s="13">
        <f t="shared" si="64"/>
      </c>
      <c r="F631" s="13">
        <f t="shared" si="65"/>
      </c>
      <c r="G631" s="13">
        <f t="shared" si="66"/>
      </c>
      <c r="H631" s="13">
        <f t="shared" si="67"/>
      </c>
      <c r="J631" s="4"/>
    </row>
    <row r="632" spans="1:10" ht="12.75">
      <c r="A632" s="12">
        <f ca="1" t="shared" si="69"/>
      </c>
      <c r="B632" s="14">
        <f t="shared" si="68"/>
      </c>
      <c r="C632" s="13">
        <f t="shared" si="63"/>
      </c>
      <c r="D632" s="13">
        <f t="shared" si="64"/>
      </c>
      <c r="F632" s="13">
        <f t="shared" si="65"/>
      </c>
      <c r="G632" s="13">
        <f t="shared" si="66"/>
      </c>
      <c r="H632" s="13">
        <f t="shared" si="67"/>
      </c>
      <c r="J632" s="4"/>
    </row>
    <row r="633" spans="1:10" ht="12.75">
      <c r="A633" s="12">
        <f ca="1" t="shared" si="69"/>
      </c>
      <c r="B633" s="14">
        <f t="shared" si="68"/>
      </c>
      <c r="C633" s="13">
        <f t="shared" si="63"/>
      </c>
      <c r="D633" s="13">
        <f t="shared" si="64"/>
      </c>
      <c r="F633" s="13">
        <f t="shared" si="65"/>
      </c>
      <c r="G633" s="13">
        <f t="shared" si="66"/>
      </c>
      <c r="H633" s="13">
        <f t="shared" si="67"/>
      </c>
      <c r="J633" s="4"/>
    </row>
    <row r="634" spans="1:10" ht="12.75">
      <c r="A634" s="12">
        <f ca="1" t="shared" si="69"/>
      </c>
      <c r="B634" s="14">
        <f t="shared" si="68"/>
      </c>
      <c r="C634" s="13">
        <f t="shared" si="63"/>
      </c>
      <c r="D634" s="13">
        <f t="shared" si="64"/>
      </c>
      <c r="F634" s="13">
        <f t="shared" si="65"/>
      </c>
      <c r="G634" s="13">
        <f t="shared" si="66"/>
      </c>
      <c r="H634" s="13">
        <f t="shared" si="67"/>
      </c>
      <c r="J634" s="4"/>
    </row>
    <row r="635" spans="1:10" ht="12.75">
      <c r="A635" s="12">
        <f ca="1" t="shared" si="69"/>
      </c>
      <c r="B635" s="14">
        <f t="shared" si="68"/>
      </c>
      <c r="C635" s="13">
        <f t="shared" si="63"/>
      </c>
      <c r="D635" s="13">
        <f t="shared" si="64"/>
      </c>
      <c r="F635" s="13">
        <f t="shared" si="65"/>
      </c>
      <c r="G635" s="13">
        <f t="shared" si="66"/>
      </c>
      <c r="H635" s="13">
        <f t="shared" si="67"/>
      </c>
      <c r="J635" s="4"/>
    </row>
    <row r="636" spans="1:10" ht="12.75">
      <c r="A636" s="12">
        <f ca="1" t="shared" si="69"/>
      </c>
      <c r="B636" s="14">
        <f t="shared" si="68"/>
      </c>
      <c r="C636" s="13">
        <f t="shared" si="63"/>
      </c>
      <c r="D636" s="13">
        <f t="shared" si="64"/>
      </c>
      <c r="F636" s="13">
        <f t="shared" si="65"/>
      </c>
      <c r="G636" s="13">
        <f t="shared" si="66"/>
      </c>
      <c r="H636" s="13">
        <f t="shared" si="67"/>
      </c>
      <c r="J636" s="4"/>
    </row>
    <row r="637" spans="1:10" ht="12.75">
      <c r="A637" s="12">
        <f ca="1" t="shared" si="69"/>
      </c>
      <c r="B637" s="14">
        <f t="shared" si="68"/>
      </c>
      <c r="C637" s="13">
        <f t="shared" si="63"/>
      </c>
      <c r="D637" s="13">
        <f t="shared" si="64"/>
      </c>
      <c r="F637" s="13">
        <f t="shared" si="65"/>
      </c>
      <c r="G637" s="13">
        <f t="shared" si="66"/>
      </c>
      <c r="H637" s="13">
        <f t="shared" si="67"/>
      </c>
      <c r="J637" s="4"/>
    </row>
    <row r="638" spans="1:10" ht="12.75">
      <c r="A638" s="12">
        <f ca="1" t="shared" si="69"/>
      </c>
      <c r="B638" s="14">
        <f t="shared" si="68"/>
      </c>
      <c r="C638" s="13">
        <f t="shared" si="63"/>
      </c>
      <c r="D638" s="13">
        <f t="shared" si="64"/>
      </c>
      <c r="F638" s="13">
        <f t="shared" si="65"/>
      </c>
      <c r="G638" s="13">
        <f t="shared" si="66"/>
      </c>
      <c r="H638" s="13">
        <f t="shared" si="67"/>
      </c>
      <c r="J638" s="4"/>
    </row>
    <row r="639" spans="1:10" ht="12.75">
      <c r="A639" s="12">
        <f ca="1" t="shared" si="69"/>
      </c>
      <c r="B639" s="14">
        <f t="shared" si="68"/>
      </c>
      <c r="C639" s="13">
        <f t="shared" si="63"/>
      </c>
      <c r="D639" s="13">
        <f t="shared" si="64"/>
      </c>
      <c r="F639" s="13">
        <f t="shared" si="65"/>
      </c>
      <c r="G639" s="13">
        <f t="shared" si="66"/>
      </c>
      <c r="H639" s="13">
        <f t="shared" si="67"/>
      </c>
      <c r="J639" s="4"/>
    </row>
    <row r="640" spans="1:10" ht="12.75">
      <c r="A640" s="12">
        <f ca="1" t="shared" si="69"/>
      </c>
      <c r="B640" s="14">
        <f t="shared" si="68"/>
      </c>
      <c r="C640" s="13">
        <f t="shared" si="63"/>
      </c>
      <c r="D640" s="13">
        <f t="shared" si="64"/>
      </c>
      <c r="F640" s="13">
        <f t="shared" si="65"/>
      </c>
      <c r="G640" s="13">
        <f t="shared" si="66"/>
      </c>
      <c r="H640" s="13">
        <f t="shared" si="67"/>
      </c>
      <c r="J640" s="4"/>
    </row>
    <row r="641" spans="1:10" ht="12.75">
      <c r="A641" s="12">
        <f ca="1" t="shared" si="69"/>
      </c>
      <c r="B641" s="14">
        <f t="shared" si="68"/>
      </c>
      <c r="C641" s="13">
        <f t="shared" si="63"/>
      </c>
      <c r="D641" s="13">
        <f t="shared" si="64"/>
      </c>
      <c r="F641" s="13">
        <f t="shared" si="65"/>
      </c>
      <c r="G641" s="13">
        <f t="shared" si="66"/>
      </c>
      <c r="H641" s="13">
        <f t="shared" si="67"/>
      </c>
      <c r="J641" s="4"/>
    </row>
    <row r="642" spans="1:10" ht="12.75">
      <c r="A642" s="12">
        <f ca="1" t="shared" si="69"/>
      </c>
      <c r="B642" s="14">
        <f t="shared" si="68"/>
      </c>
      <c r="C642" s="13">
        <f t="shared" si="63"/>
      </c>
      <c r="D642" s="13">
        <f t="shared" si="64"/>
      </c>
      <c r="F642" s="13">
        <f t="shared" si="65"/>
      </c>
      <c r="G642" s="13">
        <f t="shared" si="66"/>
      </c>
      <c r="H642" s="13">
        <f t="shared" si="67"/>
      </c>
      <c r="J642" s="4"/>
    </row>
    <row r="643" spans="1:10" ht="12.75">
      <c r="A643" s="12">
        <f ca="1" t="shared" si="69"/>
      </c>
      <c r="B643" s="14">
        <f t="shared" si="68"/>
      </c>
      <c r="C643" s="13">
        <f t="shared" si="63"/>
      </c>
      <c r="D643" s="13">
        <f t="shared" si="64"/>
      </c>
      <c r="F643" s="13">
        <f t="shared" si="65"/>
      </c>
      <c r="G643" s="13">
        <f t="shared" si="66"/>
      </c>
      <c r="H643" s="13">
        <f t="shared" si="67"/>
      </c>
      <c r="J643" s="4"/>
    </row>
    <row r="644" spans="1:10" ht="12.75">
      <c r="A644" s="12">
        <f ca="1" t="shared" si="69"/>
      </c>
      <c r="B644" s="14">
        <f t="shared" si="68"/>
      </c>
      <c r="C644" s="13">
        <f t="shared" si="63"/>
      </c>
      <c r="D644" s="13">
        <f t="shared" si="64"/>
      </c>
      <c r="F644" s="13">
        <f t="shared" si="65"/>
      </c>
      <c r="G644" s="13">
        <f t="shared" si="66"/>
      </c>
      <c r="H644" s="13">
        <f t="shared" si="67"/>
      </c>
      <c r="J644" s="4"/>
    </row>
    <row r="645" spans="1:10" ht="12.75">
      <c r="A645" s="12">
        <f ca="1" t="shared" si="69"/>
      </c>
      <c r="B645" s="14">
        <f t="shared" si="68"/>
      </c>
      <c r="C645" s="13">
        <f t="shared" si="63"/>
      </c>
      <c r="D645" s="13">
        <f t="shared" si="64"/>
      </c>
      <c r="F645" s="13">
        <f t="shared" si="65"/>
      </c>
      <c r="G645" s="13">
        <f t="shared" si="66"/>
      </c>
      <c r="H645" s="13">
        <f t="shared" si="67"/>
      </c>
      <c r="J645" s="4"/>
    </row>
    <row r="646" spans="1:10" ht="12.75">
      <c r="A646" s="12">
        <f ca="1" t="shared" si="69"/>
      </c>
      <c r="B646" s="14">
        <f t="shared" si="68"/>
      </c>
      <c r="C646" s="13">
        <f t="shared" si="63"/>
      </c>
      <c r="D646" s="13">
        <f t="shared" si="64"/>
      </c>
      <c r="F646" s="13">
        <f t="shared" si="65"/>
      </c>
      <c r="G646" s="13">
        <f t="shared" si="66"/>
      </c>
      <c r="H646" s="13">
        <f t="shared" si="67"/>
      </c>
      <c r="J646" s="4"/>
    </row>
    <row r="647" spans="1:10" ht="12.75">
      <c r="A647" s="12">
        <f ca="1" t="shared" si="69"/>
      </c>
      <c r="B647" s="14">
        <f t="shared" si="68"/>
      </c>
      <c r="C647" s="13">
        <f t="shared" si="63"/>
      </c>
      <c r="D647" s="13">
        <f t="shared" si="64"/>
      </c>
      <c r="F647" s="13">
        <f t="shared" si="65"/>
      </c>
      <c r="G647" s="13">
        <f t="shared" si="66"/>
      </c>
      <c r="H647" s="13">
        <f t="shared" si="67"/>
      </c>
      <c r="J647" s="4"/>
    </row>
    <row r="648" spans="1:10" ht="12.75">
      <c r="A648" s="12">
        <f ca="1" t="shared" si="69"/>
      </c>
      <c r="B648" s="14">
        <f t="shared" si="68"/>
      </c>
      <c r="C648" s="13">
        <f t="shared" si="63"/>
      </c>
      <c r="D648" s="13">
        <f t="shared" si="64"/>
      </c>
      <c r="F648" s="13">
        <f t="shared" si="65"/>
      </c>
      <c r="G648" s="13">
        <f t="shared" si="66"/>
      </c>
      <c r="H648" s="13">
        <f t="shared" si="67"/>
      </c>
      <c r="J648" s="4"/>
    </row>
    <row r="649" spans="1:10" ht="12.75">
      <c r="A649" s="12">
        <f ca="1" t="shared" si="69"/>
      </c>
      <c r="B649" s="14">
        <f t="shared" si="68"/>
      </c>
      <c r="C649" s="13">
        <f t="shared" si="63"/>
      </c>
      <c r="D649" s="13">
        <f t="shared" si="64"/>
      </c>
      <c r="F649" s="13">
        <f t="shared" si="65"/>
      </c>
      <c r="G649" s="13">
        <f t="shared" si="66"/>
      </c>
      <c r="H649" s="13">
        <f t="shared" si="67"/>
      </c>
      <c r="J649" s="4"/>
    </row>
    <row r="650" spans="1:10" ht="12.75">
      <c r="A650" s="12">
        <f ca="1" t="shared" si="69"/>
      </c>
      <c r="B650" s="14">
        <f t="shared" si="68"/>
      </c>
      <c r="C650" s="13">
        <f t="shared" si="63"/>
      </c>
      <c r="D650" s="13">
        <f t="shared" si="64"/>
      </c>
      <c r="F650" s="13">
        <f t="shared" si="65"/>
      </c>
      <c r="G650" s="13">
        <f t="shared" si="66"/>
      </c>
      <c r="H650" s="13">
        <f t="shared" si="67"/>
      </c>
      <c r="J650" s="4"/>
    </row>
    <row r="651" spans="1:10" ht="12.75">
      <c r="A651" s="12">
        <f ca="1" t="shared" si="69"/>
      </c>
      <c r="B651" s="14">
        <f t="shared" si="68"/>
      </c>
      <c r="C651" s="13">
        <f t="shared" si="63"/>
      </c>
      <c r="D651" s="13">
        <f t="shared" si="64"/>
      </c>
      <c r="F651" s="13">
        <f t="shared" si="65"/>
      </c>
      <c r="G651" s="13">
        <f t="shared" si="66"/>
      </c>
      <c r="H651" s="13">
        <f t="shared" si="67"/>
      </c>
      <c r="J651" s="4"/>
    </row>
    <row r="652" spans="1:10" ht="12.75">
      <c r="A652" s="12">
        <f ca="1" t="shared" si="69"/>
      </c>
      <c r="B652" s="14">
        <f t="shared" si="68"/>
      </c>
      <c r="C652" s="13">
        <f t="shared" si="63"/>
      </c>
      <c r="D652" s="13">
        <f t="shared" si="64"/>
      </c>
      <c r="F652" s="13">
        <f t="shared" si="65"/>
      </c>
      <c r="G652" s="13">
        <f t="shared" si="66"/>
      </c>
      <c r="H652" s="13">
        <f t="shared" si="67"/>
      </c>
      <c r="J652" s="4"/>
    </row>
    <row r="653" spans="1:10" ht="12.75">
      <c r="A653" s="12">
        <f ca="1" t="shared" si="69"/>
      </c>
      <c r="B653" s="14">
        <f t="shared" si="68"/>
      </c>
      <c r="C653" s="13">
        <f t="shared" si="63"/>
      </c>
      <c r="D653" s="13">
        <f t="shared" si="64"/>
      </c>
      <c r="F653" s="13">
        <f t="shared" si="65"/>
      </c>
      <c r="G653" s="13">
        <f t="shared" si="66"/>
      </c>
      <c r="H653" s="13">
        <f t="shared" si="67"/>
      </c>
      <c r="J653" s="4"/>
    </row>
    <row r="654" spans="1:10" ht="12.75">
      <c r="A654" s="12">
        <f ca="1" t="shared" si="69"/>
      </c>
      <c r="B654" s="14">
        <f t="shared" si="68"/>
      </c>
      <c r="C654" s="13">
        <f t="shared" si="63"/>
      </c>
      <c r="D654" s="13">
        <f t="shared" si="64"/>
      </c>
      <c r="F654" s="13">
        <f t="shared" si="65"/>
      </c>
      <c r="G654" s="13">
        <f t="shared" si="66"/>
      </c>
      <c r="H654" s="13">
        <f t="shared" si="67"/>
      </c>
      <c r="J654" s="4"/>
    </row>
    <row r="655" spans="1:10" ht="12.75">
      <c r="A655" s="12">
        <f ca="1" t="shared" si="69"/>
      </c>
      <c r="B655" s="14">
        <f t="shared" si="68"/>
      </c>
      <c r="C655" s="13">
        <f t="shared" si="63"/>
      </c>
      <c r="D655" s="13">
        <f t="shared" si="64"/>
      </c>
      <c r="F655" s="13">
        <f t="shared" si="65"/>
      </c>
      <c r="G655" s="13">
        <f t="shared" si="66"/>
      </c>
      <c r="H655" s="13">
        <f t="shared" si="67"/>
      </c>
      <c r="J655" s="4"/>
    </row>
    <row r="656" spans="1:10" ht="12.75">
      <c r="A656" s="12">
        <f ca="1" t="shared" si="69"/>
      </c>
      <c r="B656" s="14">
        <f t="shared" si="68"/>
      </c>
      <c r="C656" s="13">
        <f t="shared" si="63"/>
      </c>
      <c r="D656" s="13">
        <f t="shared" si="64"/>
      </c>
      <c r="F656" s="13">
        <f t="shared" si="65"/>
      </c>
      <c r="G656" s="13">
        <f t="shared" si="66"/>
      </c>
      <c r="H656" s="13">
        <f t="shared" si="67"/>
      </c>
      <c r="J656" s="4"/>
    </row>
    <row r="657" spans="1:10" ht="12.75">
      <c r="A657" s="12">
        <f ca="1" t="shared" si="69"/>
      </c>
      <c r="B657" s="14">
        <f t="shared" si="68"/>
      </c>
      <c r="C657" s="13">
        <f t="shared" si="63"/>
      </c>
      <c r="D657" s="13">
        <f t="shared" si="64"/>
      </c>
      <c r="F657" s="13">
        <f t="shared" si="65"/>
      </c>
      <c r="G657" s="13">
        <f t="shared" si="66"/>
      </c>
      <c r="H657" s="13">
        <f t="shared" si="67"/>
      </c>
      <c r="J657" s="4"/>
    </row>
    <row r="658" spans="1:10" ht="12.75">
      <c r="A658" s="12">
        <f ca="1" t="shared" si="69"/>
      </c>
      <c r="B658" s="14">
        <f t="shared" si="68"/>
      </c>
      <c r="C658" s="13">
        <f t="shared" si="63"/>
      </c>
      <c r="D658" s="13">
        <f t="shared" si="64"/>
      </c>
      <c r="F658" s="13">
        <f t="shared" si="65"/>
      </c>
      <c r="G658" s="13">
        <f t="shared" si="66"/>
      </c>
      <c r="H658" s="13">
        <f t="shared" si="67"/>
      </c>
      <c r="J658" s="4"/>
    </row>
    <row r="659" spans="1:10" ht="12.75">
      <c r="A659" s="12">
        <f ca="1" t="shared" si="69"/>
      </c>
      <c r="B659" s="14">
        <f t="shared" si="68"/>
      </c>
      <c r="C659" s="13">
        <f t="shared" si="63"/>
      </c>
      <c r="D659" s="13">
        <f t="shared" si="64"/>
      </c>
      <c r="F659" s="13">
        <f t="shared" si="65"/>
      </c>
      <c r="G659" s="13">
        <f t="shared" si="66"/>
      </c>
      <c r="H659" s="13">
        <f t="shared" si="67"/>
      </c>
      <c r="J659" s="4"/>
    </row>
    <row r="660" spans="1:10" ht="12.75">
      <c r="A660" s="12">
        <f ca="1" t="shared" si="69"/>
      </c>
      <c r="B660" s="14">
        <f t="shared" si="68"/>
      </c>
      <c r="C660" s="13">
        <f aca="true" t="shared" si="70" ref="C660:C723">IF(A660="","",IF(A660=$D$12,H659+D660,IF(IF($E$15,$D$15,$D$14)&gt;H659+D660,H659+D660,IF($E$15,$D$15,$D$14))))</f>
      </c>
      <c r="D660" s="13">
        <f aca="true" t="shared" si="71" ref="D660:D723">IF(B660="","",IF(roundOpt,ROUND((B660-B659)*$H$5*G659,2),(B660-B659)*$H$5*G659))</f>
      </c>
      <c r="F660" s="13">
        <f aca="true" t="shared" si="72" ref="F660:F723">IF(B660="","",IF(C660&gt;F659+D660,0,F659+D660-C660))</f>
      </c>
      <c r="G660" s="13">
        <f aca="true" t="shared" si="73" ref="G660:G723">IF(B660="","",IF(C660&gt;D660+F659,G659+F659+D660-C660,G659))</f>
      </c>
      <c r="H660" s="13">
        <f aca="true" t="shared" si="74" ref="H660:H723">IF(B660="","",G660+F660)</f>
      </c>
      <c r="J660" s="4"/>
    </row>
    <row r="661" spans="1:10" ht="12.75">
      <c r="A661" s="12">
        <f ca="1" t="shared" si="69"/>
      </c>
      <c r="B661" s="14">
        <f aca="true" t="shared" si="75" ref="B661:B724">IF(A661="","",IF($K$13=26,(A661-1)*14+$D$9,IF($K$13=52,(A661-1)*7+$D$9,DATE(YEAR($D$9),MONTH($D$9)+(A661-1)*$L$13,IF($K$13=24,IF((MOD(A661-1,2))=1,DAY($D$9)+14,DAY($D$9)),DAY($D$9))))))</f>
      </c>
      <c r="C661" s="13">
        <f t="shared" si="70"/>
      </c>
      <c r="D661" s="13">
        <f t="shared" si="71"/>
      </c>
      <c r="F661" s="13">
        <f t="shared" si="72"/>
      </c>
      <c r="G661" s="13">
        <f t="shared" si="73"/>
      </c>
      <c r="H661" s="13">
        <f t="shared" si="74"/>
      </c>
      <c r="J661" s="4"/>
    </row>
    <row r="662" spans="1:10" ht="12.75">
      <c r="A662" s="12">
        <f aca="true" ca="1" t="shared" si="76" ref="A662:A725">IF(OR(H661&lt;=0,H661=""),"",OFFSET(A662,-1,0,1,1)+1)</f>
      </c>
      <c r="B662" s="14">
        <f t="shared" si="75"/>
      </c>
      <c r="C662" s="13">
        <f t="shared" si="70"/>
      </c>
      <c r="D662" s="13">
        <f t="shared" si="71"/>
      </c>
      <c r="F662" s="13">
        <f t="shared" si="72"/>
      </c>
      <c r="G662" s="13">
        <f t="shared" si="73"/>
      </c>
      <c r="H662" s="13">
        <f t="shared" si="74"/>
      </c>
      <c r="J662" s="4"/>
    </row>
    <row r="663" spans="1:10" ht="12.75">
      <c r="A663" s="12">
        <f ca="1" t="shared" si="76"/>
      </c>
      <c r="B663" s="14">
        <f t="shared" si="75"/>
      </c>
      <c r="C663" s="13">
        <f t="shared" si="70"/>
      </c>
      <c r="D663" s="13">
        <f t="shared" si="71"/>
      </c>
      <c r="F663" s="13">
        <f t="shared" si="72"/>
      </c>
      <c r="G663" s="13">
        <f t="shared" si="73"/>
      </c>
      <c r="H663" s="13">
        <f t="shared" si="74"/>
      </c>
      <c r="J663" s="4"/>
    </row>
    <row r="664" spans="1:10" ht="12.75">
      <c r="A664" s="12">
        <f ca="1" t="shared" si="76"/>
      </c>
      <c r="B664" s="14">
        <f t="shared" si="75"/>
      </c>
      <c r="C664" s="13">
        <f t="shared" si="70"/>
      </c>
      <c r="D664" s="13">
        <f t="shared" si="71"/>
      </c>
      <c r="F664" s="13">
        <f t="shared" si="72"/>
      </c>
      <c r="G664" s="13">
        <f t="shared" si="73"/>
      </c>
      <c r="H664" s="13">
        <f t="shared" si="74"/>
      </c>
      <c r="J664" s="4"/>
    </row>
    <row r="665" spans="1:10" ht="12.75">
      <c r="A665" s="12">
        <f ca="1" t="shared" si="76"/>
      </c>
      <c r="B665" s="14">
        <f t="shared" si="75"/>
      </c>
      <c r="C665" s="13">
        <f t="shared" si="70"/>
      </c>
      <c r="D665" s="13">
        <f t="shared" si="71"/>
      </c>
      <c r="F665" s="13">
        <f t="shared" si="72"/>
      </c>
      <c r="G665" s="13">
        <f t="shared" si="73"/>
      </c>
      <c r="H665" s="13">
        <f t="shared" si="74"/>
      </c>
      <c r="J665" s="4"/>
    </row>
    <row r="666" spans="1:10" ht="12.75">
      <c r="A666" s="12">
        <f ca="1" t="shared" si="76"/>
      </c>
      <c r="B666" s="14">
        <f t="shared" si="75"/>
      </c>
      <c r="C666" s="13">
        <f t="shared" si="70"/>
      </c>
      <c r="D666" s="13">
        <f t="shared" si="71"/>
      </c>
      <c r="F666" s="13">
        <f t="shared" si="72"/>
      </c>
      <c r="G666" s="13">
        <f t="shared" si="73"/>
      </c>
      <c r="H666" s="13">
        <f t="shared" si="74"/>
      </c>
      <c r="J666" s="4"/>
    </row>
    <row r="667" spans="1:10" ht="12.75">
      <c r="A667" s="12">
        <f ca="1" t="shared" si="76"/>
      </c>
      <c r="B667" s="14">
        <f t="shared" si="75"/>
      </c>
      <c r="C667" s="13">
        <f t="shared" si="70"/>
      </c>
      <c r="D667" s="13">
        <f t="shared" si="71"/>
      </c>
      <c r="F667" s="13">
        <f t="shared" si="72"/>
      </c>
      <c r="G667" s="13">
        <f t="shared" si="73"/>
      </c>
      <c r="H667" s="13">
        <f t="shared" si="74"/>
      </c>
      <c r="J667" s="4"/>
    </row>
    <row r="668" spans="1:10" ht="12.75">
      <c r="A668" s="12">
        <f ca="1" t="shared" si="76"/>
      </c>
      <c r="B668" s="14">
        <f t="shared" si="75"/>
      </c>
      <c r="C668" s="13">
        <f t="shared" si="70"/>
      </c>
      <c r="D668" s="13">
        <f t="shared" si="71"/>
      </c>
      <c r="F668" s="13">
        <f t="shared" si="72"/>
      </c>
      <c r="G668" s="13">
        <f t="shared" si="73"/>
      </c>
      <c r="H668" s="13">
        <f t="shared" si="74"/>
      </c>
      <c r="J668" s="4"/>
    </row>
    <row r="669" spans="1:10" ht="12.75">
      <c r="A669" s="12">
        <f ca="1" t="shared" si="76"/>
      </c>
      <c r="B669" s="14">
        <f t="shared" si="75"/>
      </c>
      <c r="C669" s="13">
        <f t="shared" si="70"/>
      </c>
      <c r="D669" s="13">
        <f t="shared" si="71"/>
      </c>
      <c r="F669" s="13">
        <f t="shared" si="72"/>
      </c>
      <c r="G669" s="13">
        <f t="shared" si="73"/>
      </c>
      <c r="H669" s="13">
        <f t="shared" si="74"/>
      </c>
      <c r="J669" s="4"/>
    </row>
    <row r="670" spans="1:10" ht="12.75">
      <c r="A670" s="12">
        <f ca="1" t="shared" si="76"/>
      </c>
      <c r="B670" s="14">
        <f t="shared" si="75"/>
      </c>
      <c r="C670" s="13">
        <f t="shared" si="70"/>
      </c>
      <c r="D670" s="13">
        <f t="shared" si="71"/>
      </c>
      <c r="F670" s="13">
        <f t="shared" si="72"/>
      </c>
      <c r="G670" s="13">
        <f t="shared" si="73"/>
      </c>
      <c r="H670" s="13">
        <f t="shared" si="74"/>
      </c>
      <c r="J670" s="4"/>
    </row>
    <row r="671" spans="1:10" ht="12.75">
      <c r="A671" s="12">
        <f ca="1" t="shared" si="76"/>
      </c>
      <c r="B671" s="14">
        <f t="shared" si="75"/>
      </c>
      <c r="C671" s="13">
        <f t="shared" si="70"/>
      </c>
      <c r="D671" s="13">
        <f t="shared" si="71"/>
      </c>
      <c r="F671" s="13">
        <f t="shared" si="72"/>
      </c>
      <c r="G671" s="13">
        <f t="shared" si="73"/>
      </c>
      <c r="H671" s="13">
        <f t="shared" si="74"/>
      </c>
      <c r="J671" s="4"/>
    </row>
    <row r="672" spans="1:10" ht="12.75">
      <c r="A672" s="12">
        <f ca="1" t="shared" si="76"/>
      </c>
      <c r="B672" s="14">
        <f t="shared" si="75"/>
      </c>
      <c r="C672" s="13">
        <f t="shared" si="70"/>
      </c>
      <c r="D672" s="13">
        <f t="shared" si="71"/>
      </c>
      <c r="F672" s="13">
        <f t="shared" si="72"/>
      </c>
      <c r="G672" s="13">
        <f t="shared" si="73"/>
      </c>
      <c r="H672" s="13">
        <f t="shared" si="74"/>
      </c>
      <c r="J672" s="4"/>
    </row>
    <row r="673" spans="1:10" ht="12.75">
      <c r="A673" s="12">
        <f ca="1" t="shared" si="76"/>
      </c>
      <c r="B673" s="14">
        <f t="shared" si="75"/>
      </c>
      <c r="C673" s="13">
        <f t="shared" si="70"/>
      </c>
      <c r="D673" s="13">
        <f t="shared" si="71"/>
      </c>
      <c r="F673" s="13">
        <f t="shared" si="72"/>
      </c>
      <c r="G673" s="13">
        <f t="shared" si="73"/>
      </c>
      <c r="H673" s="13">
        <f t="shared" si="74"/>
      </c>
      <c r="J673" s="4"/>
    </row>
    <row r="674" spans="1:10" ht="12.75">
      <c r="A674" s="12">
        <f ca="1" t="shared" si="76"/>
      </c>
      <c r="B674" s="14">
        <f t="shared" si="75"/>
      </c>
      <c r="C674" s="13">
        <f t="shared" si="70"/>
      </c>
      <c r="D674" s="13">
        <f t="shared" si="71"/>
      </c>
      <c r="F674" s="13">
        <f t="shared" si="72"/>
      </c>
      <c r="G674" s="13">
        <f t="shared" si="73"/>
      </c>
      <c r="H674" s="13">
        <f t="shared" si="74"/>
      </c>
      <c r="J674" s="4"/>
    </row>
    <row r="675" spans="1:10" ht="12.75">
      <c r="A675" s="12">
        <f ca="1" t="shared" si="76"/>
      </c>
      <c r="B675" s="14">
        <f t="shared" si="75"/>
      </c>
      <c r="C675" s="13">
        <f t="shared" si="70"/>
      </c>
      <c r="D675" s="13">
        <f t="shared" si="71"/>
      </c>
      <c r="F675" s="13">
        <f t="shared" si="72"/>
      </c>
      <c r="G675" s="13">
        <f t="shared" si="73"/>
      </c>
      <c r="H675" s="13">
        <f t="shared" si="74"/>
      </c>
      <c r="J675" s="4"/>
    </row>
    <row r="676" spans="1:10" ht="12.75">
      <c r="A676" s="12">
        <f ca="1" t="shared" si="76"/>
      </c>
      <c r="B676" s="14">
        <f t="shared" si="75"/>
      </c>
      <c r="C676" s="13">
        <f t="shared" si="70"/>
      </c>
      <c r="D676" s="13">
        <f t="shared" si="71"/>
      </c>
      <c r="F676" s="13">
        <f t="shared" si="72"/>
      </c>
      <c r="G676" s="13">
        <f t="shared" si="73"/>
      </c>
      <c r="H676" s="13">
        <f t="shared" si="74"/>
      </c>
      <c r="J676" s="4"/>
    </row>
    <row r="677" spans="1:10" ht="12.75">
      <c r="A677" s="12">
        <f ca="1" t="shared" si="76"/>
      </c>
      <c r="B677" s="14">
        <f t="shared" si="75"/>
      </c>
      <c r="C677" s="13">
        <f t="shared" si="70"/>
      </c>
      <c r="D677" s="13">
        <f t="shared" si="71"/>
      </c>
      <c r="F677" s="13">
        <f t="shared" si="72"/>
      </c>
      <c r="G677" s="13">
        <f t="shared" si="73"/>
      </c>
      <c r="H677" s="13">
        <f t="shared" si="74"/>
      </c>
      <c r="J677" s="4"/>
    </row>
    <row r="678" spans="1:10" ht="12.75">
      <c r="A678" s="12">
        <f ca="1" t="shared" si="76"/>
      </c>
      <c r="B678" s="14">
        <f t="shared" si="75"/>
      </c>
      <c r="C678" s="13">
        <f t="shared" si="70"/>
      </c>
      <c r="D678" s="13">
        <f t="shared" si="71"/>
      </c>
      <c r="F678" s="13">
        <f t="shared" si="72"/>
      </c>
      <c r="G678" s="13">
        <f t="shared" si="73"/>
      </c>
      <c r="H678" s="13">
        <f t="shared" si="74"/>
      </c>
      <c r="J678" s="4"/>
    </row>
    <row r="679" spans="1:10" ht="12.75">
      <c r="A679" s="12">
        <f ca="1" t="shared" si="76"/>
      </c>
      <c r="B679" s="14">
        <f t="shared" si="75"/>
      </c>
      <c r="C679" s="13">
        <f t="shared" si="70"/>
      </c>
      <c r="D679" s="13">
        <f t="shared" si="71"/>
      </c>
      <c r="F679" s="13">
        <f t="shared" si="72"/>
      </c>
      <c r="G679" s="13">
        <f t="shared" si="73"/>
      </c>
      <c r="H679" s="13">
        <f t="shared" si="74"/>
      </c>
      <c r="J679" s="4"/>
    </row>
    <row r="680" spans="1:10" ht="12.75">
      <c r="A680" s="12">
        <f ca="1" t="shared" si="76"/>
      </c>
      <c r="B680" s="14">
        <f t="shared" si="75"/>
      </c>
      <c r="C680" s="13">
        <f t="shared" si="70"/>
      </c>
      <c r="D680" s="13">
        <f t="shared" si="71"/>
      </c>
      <c r="F680" s="13">
        <f t="shared" si="72"/>
      </c>
      <c r="G680" s="13">
        <f t="shared" si="73"/>
      </c>
      <c r="H680" s="13">
        <f t="shared" si="74"/>
      </c>
      <c r="J680" s="4"/>
    </row>
    <row r="681" spans="1:10" ht="12.75">
      <c r="A681" s="12">
        <f ca="1" t="shared" si="76"/>
      </c>
      <c r="B681" s="14">
        <f t="shared" si="75"/>
      </c>
      <c r="C681" s="13">
        <f t="shared" si="70"/>
      </c>
      <c r="D681" s="13">
        <f t="shared" si="71"/>
      </c>
      <c r="F681" s="13">
        <f t="shared" si="72"/>
      </c>
      <c r="G681" s="13">
        <f t="shared" si="73"/>
      </c>
      <c r="H681" s="13">
        <f t="shared" si="74"/>
      </c>
      <c r="J681" s="4"/>
    </row>
    <row r="682" spans="1:10" ht="12.75">
      <c r="A682" s="12">
        <f ca="1" t="shared" si="76"/>
      </c>
      <c r="B682" s="14">
        <f t="shared" si="75"/>
      </c>
      <c r="C682" s="13">
        <f t="shared" si="70"/>
      </c>
      <c r="D682" s="13">
        <f t="shared" si="71"/>
      </c>
      <c r="F682" s="13">
        <f t="shared" si="72"/>
      </c>
      <c r="G682" s="13">
        <f t="shared" si="73"/>
      </c>
      <c r="H682" s="13">
        <f t="shared" si="74"/>
      </c>
      <c r="J682" s="4"/>
    </row>
    <row r="683" spans="1:10" ht="12.75">
      <c r="A683" s="12">
        <f ca="1" t="shared" si="76"/>
      </c>
      <c r="B683" s="14">
        <f t="shared" si="75"/>
      </c>
      <c r="C683" s="13">
        <f t="shared" si="70"/>
      </c>
      <c r="D683" s="13">
        <f t="shared" si="71"/>
      </c>
      <c r="F683" s="13">
        <f t="shared" si="72"/>
      </c>
      <c r="G683" s="13">
        <f t="shared" si="73"/>
      </c>
      <c r="H683" s="13">
        <f t="shared" si="74"/>
      </c>
      <c r="J683" s="4"/>
    </row>
    <row r="684" spans="1:10" ht="12.75">
      <c r="A684" s="12">
        <f ca="1" t="shared" si="76"/>
      </c>
      <c r="B684" s="14">
        <f t="shared" si="75"/>
      </c>
      <c r="C684" s="13">
        <f t="shared" si="70"/>
      </c>
      <c r="D684" s="13">
        <f t="shared" si="71"/>
      </c>
      <c r="F684" s="13">
        <f t="shared" si="72"/>
      </c>
      <c r="G684" s="13">
        <f t="shared" si="73"/>
      </c>
      <c r="H684" s="13">
        <f t="shared" si="74"/>
      </c>
      <c r="J684" s="4"/>
    </row>
    <row r="685" spans="1:10" ht="12.75">
      <c r="A685" s="12">
        <f ca="1" t="shared" si="76"/>
      </c>
      <c r="B685" s="14">
        <f t="shared" si="75"/>
      </c>
      <c r="C685" s="13">
        <f t="shared" si="70"/>
      </c>
      <c r="D685" s="13">
        <f t="shared" si="71"/>
      </c>
      <c r="F685" s="13">
        <f t="shared" si="72"/>
      </c>
      <c r="G685" s="13">
        <f t="shared" si="73"/>
      </c>
      <c r="H685" s="13">
        <f t="shared" si="74"/>
      </c>
      <c r="J685" s="4"/>
    </row>
    <row r="686" spans="1:10" ht="12.75">
      <c r="A686" s="12">
        <f ca="1" t="shared" si="76"/>
      </c>
      <c r="B686" s="14">
        <f t="shared" si="75"/>
      </c>
      <c r="C686" s="13">
        <f t="shared" si="70"/>
      </c>
      <c r="D686" s="13">
        <f t="shared" si="71"/>
      </c>
      <c r="F686" s="13">
        <f t="shared" si="72"/>
      </c>
      <c r="G686" s="13">
        <f t="shared" si="73"/>
      </c>
      <c r="H686" s="13">
        <f t="shared" si="74"/>
      </c>
      <c r="J686" s="4"/>
    </row>
    <row r="687" spans="1:10" ht="12.75">
      <c r="A687" s="12">
        <f ca="1" t="shared" si="76"/>
      </c>
      <c r="B687" s="14">
        <f t="shared" si="75"/>
      </c>
      <c r="C687" s="13">
        <f t="shared" si="70"/>
      </c>
      <c r="D687" s="13">
        <f t="shared" si="71"/>
      </c>
      <c r="F687" s="13">
        <f t="shared" si="72"/>
      </c>
      <c r="G687" s="13">
        <f t="shared" si="73"/>
      </c>
      <c r="H687" s="13">
        <f t="shared" si="74"/>
      </c>
      <c r="J687" s="4"/>
    </row>
    <row r="688" spans="1:10" ht="12.75">
      <c r="A688" s="12">
        <f ca="1" t="shared" si="76"/>
      </c>
      <c r="B688" s="14">
        <f t="shared" si="75"/>
      </c>
      <c r="C688" s="13">
        <f t="shared" si="70"/>
      </c>
      <c r="D688" s="13">
        <f t="shared" si="71"/>
      </c>
      <c r="F688" s="13">
        <f t="shared" si="72"/>
      </c>
      <c r="G688" s="13">
        <f t="shared" si="73"/>
      </c>
      <c r="H688" s="13">
        <f t="shared" si="74"/>
      </c>
      <c r="J688" s="4"/>
    </row>
    <row r="689" spans="1:10" ht="12.75">
      <c r="A689" s="12">
        <f ca="1" t="shared" si="76"/>
      </c>
      <c r="B689" s="14">
        <f t="shared" si="75"/>
      </c>
      <c r="C689" s="13">
        <f t="shared" si="70"/>
      </c>
      <c r="D689" s="13">
        <f t="shared" si="71"/>
      </c>
      <c r="F689" s="13">
        <f t="shared" si="72"/>
      </c>
      <c r="G689" s="13">
        <f t="shared" si="73"/>
      </c>
      <c r="H689" s="13">
        <f t="shared" si="74"/>
      </c>
      <c r="J689" s="4"/>
    </row>
    <row r="690" spans="1:10" ht="12.75">
      <c r="A690" s="12">
        <f ca="1" t="shared" si="76"/>
      </c>
      <c r="B690" s="14">
        <f t="shared" si="75"/>
      </c>
      <c r="C690" s="13">
        <f t="shared" si="70"/>
      </c>
      <c r="D690" s="13">
        <f t="shared" si="71"/>
      </c>
      <c r="F690" s="13">
        <f t="shared" si="72"/>
      </c>
      <c r="G690" s="13">
        <f t="shared" si="73"/>
      </c>
      <c r="H690" s="13">
        <f t="shared" si="74"/>
      </c>
      <c r="J690" s="4"/>
    </row>
    <row r="691" spans="1:10" ht="12.75">
      <c r="A691" s="12">
        <f ca="1" t="shared" si="76"/>
      </c>
      <c r="B691" s="14">
        <f t="shared" si="75"/>
      </c>
      <c r="C691" s="13">
        <f t="shared" si="70"/>
      </c>
      <c r="D691" s="13">
        <f t="shared" si="71"/>
      </c>
      <c r="F691" s="13">
        <f t="shared" si="72"/>
      </c>
      <c r="G691" s="13">
        <f t="shared" si="73"/>
      </c>
      <c r="H691" s="13">
        <f t="shared" si="74"/>
      </c>
      <c r="J691" s="4"/>
    </row>
    <row r="692" spans="1:10" ht="12.75">
      <c r="A692" s="12">
        <f ca="1" t="shared" si="76"/>
      </c>
      <c r="B692" s="14">
        <f t="shared" si="75"/>
      </c>
      <c r="C692" s="13">
        <f t="shared" si="70"/>
      </c>
      <c r="D692" s="13">
        <f t="shared" si="71"/>
      </c>
      <c r="F692" s="13">
        <f t="shared" si="72"/>
      </c>
      <c r="G692" s="13">
        <f t="shared" si="73"/>
      </c>
      <c r="H692" s="13">
        <f t="shared" si="74"/>
      </c>
      <c r="J692" s="4"/>
    </row>
    <row r="693" spans="1:10" ht="12.75">
      <c r="A693" s="12">
        <f ca="1" t="shared" si="76"/>
      </c>
      <c r="B693" s="14">
        <f t="shared" si="75"/>
      </c>
      <c r="C693" s="13">
        <f t="shared" si="70"/>
      </c>
      <c r="D693" s="13">
        <f t="shared" si="71"/>
      </c>
      <c r="F693" s="13">
        <f t="shared" si="72"/>
      </c>
      <c r="G693" s="13">
        <f t="shared" si="73"/>
      </c>
      <c r="H693" s="13">
        <f t="shared" si="74"/>
      </c>
      <c r="J693" s="4"/>
    </row>
    <row r="694" spans="1:10" ht="12.75">
      <c r="A694" s="12">
        <f ca="1" t="shared" si="76"/>
      </c>
      <c r="B694" s="14">
        <f t="shared" si="75"/>
      </c>
      <c r="C694" s="13">
        <f t="shared" si="70"/>
      </c>
      <c r="D694" s="13">
        <f t="shared" si="71"/>
      </c>
      <c r="F694" s="13">
        <f t="shared" si="72"/>
      </c>
      <c r="G694" s="13">
        <f t="shared" si="73"/>
      </c>
      <c r="H694" s="13">
        <f t="shared" si="74"/>
      </c>
      <c r="J694" s="4"/>
    </row>
    <row r="695" spans="1:10" ht="12.75">
      <c r="A695" s="12">
        <f ca="1" t="shared" si="76"/>
      </c>
      <c r="B695" s="14">
        <f t="shared" si="75"/>
      </c>
      <c r="C695" s="13">
        <f t="shared" si="70"/>
      </c>
      <c r="D695" s="13">
        <f t="shared" si="71"/>
      </c>
      <c r="F695" s="13">
        <f t="shared" si="72"/>
      </c>
      <c r="G695" s="13">
        <f t="shared" si="73"/>
      </c>
      <c r="H695" s="13">
        <f t="shared" si="74"/>
      </c>
      <c r="J695" s="4"/>
    </row>
    <row r="696" spans="1:10" ht="12.75">
      <c r="A696" s="12">
        <f ca="1" t="shared" si="76"/>
      </c>
      <c r="B696" s="14">
        <f t="shared" si="75"/>
      </c>
      <c r="C696" s="13">
        <f t="shared" si="70"/>
      </c>
      <c r="D696" s="13">
        <f t="shared" si="71"/>
      </c>
      <c r="F696" s="13">
        <f t="shared" si="72"/>
      </c>
      <c r="G696" s="13">
        <f t="shared" si="73"/>
      </c>
      <c r="H696" s="13">
        <f t="shared" si="74"/>
      </c>
      <c r="J696" s="4"/>
    </row>
    <row r="697" spans="1:10" ht="12.75">
      <c r="A697" s="12">
        <f ca="1" t="shared" si="76"/>
      </c>
      <c r="B697" s="14">
        <f t="shared" si="75"/>
      </c>
      <c r="C697" s="13">
        <f t="shared" si="70"/>
      </c>
      <c r="D697" s="13">
        <f t="shared" si="71"/>
      </c>
      <c r="F697" s="13">
        <f t="shared" si="72"/>
      </c>
      <c r="G697" s="13">
        <f t="shared" si="73"/>
      </c>
      <c r="H697" s="13">
        <f t="shared" si="74"/>
      </c>
      <c r="J697" s="4"/>
    </row>
    <row r="698" spans="1:10" ht="12.75">
      <c r="A698" s="12">
        <f ca="1" t="shared" si="76"/>
      </c>
      <c r="B698" s="14">
        <f t="shared" si="75"/>
      </c>
      <c r="C698" s="13">
        <f t="shared" si="70"/>
      </c>
      <c r="D698" s="13">
        <f t="shared" si="71"/>
      </c>
      <c r="F698" s="13">
        <f t="shared" si="72"/>
      </c>
      <c r="G698" s="13">
        <f t="shared" si="73"/>
      </c>
      <c r="H698" s="13">
        <f t="shared" si="74"/>
      </c>
      <c r="J698" s="4"/>
    </row>
    <row r="699" spans="1:10" ht="12.75">
      <c r="A699" s="12">
        <f ca="1" t="shared" si="76"/>
      </c>
      <c r="B699" s="14">
        <f t="shared" si="75"/>
      </c>
      <c r="C699" s="13">
        <f t="shared" si="70"/>
      </c>
      <c r="D699" s="13">
        <f t="shared" si="71"/>
      </c>
      <c r="F699" s="13">
        <f t="shared" si="72"/>
      </c>
      <c r="G699" s="13">
        <f t="shared" si="73"/>
      </c>
      <c r="H699" s="13">
        <f t="shared" si="74"/>
      </c>
      <c r="J699" s="4"/>
    </row>
    <row r="700" spans="1:10" ht="12.75">
      <c r="A700" s="12">
        <f ca="1" t="shared" si="76"/>
      </c>
      <c r="B700" s="14">
        <f t="shared" si="75"/>
      </c>
      <c r="C700" s="13">
        <f t="shared" si="70"/>
      </c>
      <c r="D700" s="13">
        <f t="shared" si="71"/>
      </c>
      <c r="F700" s="13">
        <f t="shared" si="72"/>
      </c>
      <c r="G700" s="13">
        <f t="shared" si="73"/>
      </c>
      <c r="H700" s="13">
        <f t="shared" si="74"/>
      </c>
      <c r="J700" s="4"/>
    </row>
    <row r="701" spans="1:10" ht="12.75">
      <c r="A701" s="12">
        <f ca="1" t="shared" si="76"/>
      </c>
      <c r="B701" s="14">
        <f t="shared" si="75"/>
      </c>
      <c r="C701" s="13">
        <f t="shared" si="70"/>
      </c>
      <c r="D701" s="13">
        <f t="shared" si="71"/>
      </c>
      <c r="F701" s="13">
        <f t="shared" si="72"/>
      </c>
      <c r="G701" s="13">
        <f t="shared" si="73"/>
      </c>
      <c r="H701" s="13">
        <f t="shared" si="74"/>
      </c>
      <c r="J701" s="4"/>
    </row>
    <row r="702" spans="1:10" ht="12.75">
      <c r="A702" s="12">
        <f ca="1" t="shared" si="76"/>
      </c>
      <c r="B702" s="14">
        <f t="shared" si="75"/>
      </c>
      <c r="C702" s="13">
        <f t="shared" si="70"/>
      </c>
      <c r="D702" s="13">
        <f t="shared" si="71"/>
      </c>
      <c r="F702" s="13">
        <f t="shared" si="72"/>
      </c>
      <c r="G702" s="13">
        <f t="shared" si="73"/>
      </c>
      <c r="H702" s="13">
        <f t="shared" si="74"/>
      </c>
      <c r="J702" s="4"/>
    </row>
    <row r="703" spans="1:10" ht="12.75">
      <c r="A703" s="12">
        <f ca="1" t="shared" si="76"/>
      </c>
      <c r="B703" s="14">
        <f t="shared" si="75"/>
      </c>
      <c r="C703" s="13">
        <f t="shared" si="70"/>
      </c>
      <c r="D703" s="13">
        <f t="shared" si="71"/>
      </c>
      <c r="F703" s="13">
        <f t="shared" si="72"/>
      </c>
      <c r="G703" s="13">
        <f t="shared" si="73"/>
      </c>
      <c r="H703" s="13">
        <f t="shared" si="74"/>
      </c>
      <c r="J703" s="4"/>
    </row>
    <row r="704" spans="1:10" ht="12.75">
      <c r="A704" s="12">
        <f ca="1" t="shared" si="76"/>
      </c>
      <c r="B704" s="14">
        <f t="shared" si="75"/>
      </c>
      <c r="C704" s="13">
        <f t="shared" si="70"/>
      </c>
      <c r="D704" s="13">
        <f t="shared" si="71"/>
      </c>
      <c r="F704" s="13">
        <f t="shared" si="72"/>
      </c>
      <c r="G704" s="13">
        <f t="shared" si="73"/>
      </c>
      <c r="H704" s="13">
        <f t="shared" si="74"/>
      </c>
      <c r="J704" s="4"/>
    </row>
    <row r="705" spans="1:10" ht="12.75">
      <c r="A705" s="12">
        <f ca="1" t="shared" si="76"/>
      </c>
      <c r="B705" s="14">
        <f t="shared" si="75"/>
      </c>
      <c r="C705" s="13">
        <f t="shared" si="70"/>
      </c>
      <c r="D705" s="13">
        <f t="shared" si="71"/>
      </c>
      <c r="F705" s="13">
        <f t="shared" si="72"/>
      </c>
      <c r="G705" s="13">
        <f t="shared" si="73"/>
      </c>
      <c r="H705" s="13">
        <f t="shared" si="74"/>
      </c>
      <c r="J705" s="4"/>
    </row>
    <row r="706" spans="1:10" ht="12.75">
      <c r="A706" s="12">
        <f ca="1" t="shared" si="76"/>
      </c>
      <c r="B706" s="14">
        <f t="shared" si="75"/>
      </c>
      <c r="C706" s="13">
        <f t="shared" si="70"/>
      </c>
      <c r="D706" s="13">
        <f t="shared" si="71"/>
      </c>
      <c r="F706" s="13">
        <f t="shared" si="72"/>
      </c>
      <c r="G706" s="13">
        <f t="shared" si="73"/>
      </c>
      <c r="H706" s="13">
        <f t="shared" si="74"/>
      </c>
      <c r="J706" s="4"/>
    </row>
    <row r="707" spans="1:10" ht="12.75">
      <c r="A707" s="12">
        <f ca="1" t="shared" si="76"/>
      </c>
      <c r="B707" s="14">
        <f t="shared" si="75"/>
      </c>
      <c r="C707" s="13">
        <f t="shared" si="70"/>
      </c>
      <c r="D707" s="13">
        <f t="shared" si="71"/>
      </c>
      <c r="F707" s="13">
        <f t="shared" si="72"/>
      </c>
      <c r="G707" s="13">
        <f t="shared" si="73"/>
      </c>
      <c r="H707" s="13">
        <f t="shared" si="74"/>
      </c>
      <c r="J707" s="4"/>
    </row>
    <row r="708" spans="1:10" ht="12.75">
      <c r="A708" s="12">
        <f ca="1" t="shared" si="76"/>
      </c>
      <c r="B708" s="14">
        <f t="shared" si="75"/>
      </c>
      <c r="C708" s="13">
        <f t="shared" si="70"/>
      </c>
      <c r="D708" s="13">
        <f t="shared" si="71"/>
      </c>
      <c r="F708" s="13">
        <f t="shared" si="72"/>
      </c>
      <c r="G708" s="13">
        <f t="shared" si="73"/>
      </c>
      <c r="H708" s="13">
        <f t="shared" si="74"/>
      </c>
      <c r="J708" s="4"/>
    </row>
    <row r="709" spans="1:10" ht="12.75">
      <c r="A709" s="12">
        <f ca="1" t="shared" si="76"/>
      </c>
      <c r="B709" s="14">
        <f t="shared" si="75"/>
      </c>
      <c r="C709" s="13">
        <f t="shared" si="70"/>
      </c>
      <c r="D709" s="13">
        <f t="shared" si="71"/>
      </c>
      <c r="F709" s="13">
        <f t="shared" si="72"/>
      </c>
      <c r="G709" s="13">
        <f t="shared" si="73"/>
      </c>
      <c r="H709" s="13">
        <f t="shared" si="74"/>
      </c>
      <c r="J709" s="4"/>
    </row>
    <row r="710" spans="1:10" ht="12.75">
      <c r="A710" s="12">
        <f ca="1" t="shared" si="76"/>
      </c>
      <c r="B710" s="14">
        <f t="shared" si="75"/>
      </c>
      <c r="C710" s="13">
        <f t="shared" si="70"/>
      </c>
      <c r="D710" s="13">
        <f t="shared" si="71"/>
      </c>
      <c r="F710" s="13">
        <f t="shared" si="72"/>
      </c>
      <c r="G710" s="13">
        <f t="shared" si="73"/>
      </c>
      <c r="H710" s="13">
        <f t="shared" si="74"/>
      </c>
      <c r="J710" s="4"/>
    </row>
    <row r="711" spans="1:10" ht="12.75">
      <c r="A711" s="12">
        <f ca="1" t="shared" si="76"/>
      </c>
      <c r="B711" s="14">
        <f t="shared" si="75"/>
      </c>
      <c r="C711" s="13">
        <f t="shared" si="70"/>
      </c>
      <c r="D711" s="13">
        <f t="shared" si="71"/>
      </c>
      <c r="F711" s="13">
        <f t="shared" si="72"/>
      </c>
      <c r="G711" s="13">
        <f t="shared" si="73"/>
      </c>
      <c r="H711" s="13">
        <f t="shared" si="74"/>
      </c>
      <c r="J711" s="4"/>
    </row>
    <row r="712" spans="1:10" ht="12.75">
      <c r="A712" s="12">
        <f ca="1" t="shared" si="76"/>
      </c>
      <c r="B712" s="14">
        <f t="shared" si="75"/>
      </c>
      <c r="C712" s="13">
        <f t="shared" si="70"/>
      </c>
      <c r="D712" s="13">
        <f t="shared" si="71"/>
      </c>
      <c r="F712" s="13">
        <f t="shared" si="72"/>
      </c>
      <c r="G712" s="13">
        <f t="shared" si="73"/>
      </c>
      <c r="H712" s="13">
        <f t="shared" si="74"/>
      </c>
      <c r="J712" s="4"/>
    </row>
    <row r="713" spans="1:10" ht="12.75">
      <c r="A713" s="12">
        <f ca="1" t="shared" si="76"/>
      </c>
      <c r="B713" s="14">
        <f t="shared" si="75"/>
      </c>
      <c r="C713" s="13">
        <f t="shared" si="70"/>
      </c>
      <c r="D713" s="13">
        <f t="shared" si="71"/>
      </c>
      <c r="F713" s="13">
        <f t="shared" si="72"/>
      </c>
      <c r="G713" s="13">
        <f t="shared" si="73"/>
      </c>
      <c r="H713" s="13">
        <f t="shared" si="74"/>
      </c>
      <c r="J713" s="4"/>
    </row>
    <row r="714" spans="1:10" ht="12.75">
      <c r="A714" s="12">
        <f ca="1" t="shared" si="76"/>
      </c>
      <c r="B714" s="14">
        <f t="shared" si="75"/>
      </c>
      <c r="C714" s="13">
        <f t="shared" si="70"/>
      </c>
      <c r="D714" s="13">
        <f t="shared" si="71"/>
      </c>
      <c r="F714" s="13">
        <f t="shared" si="72"/>
      </c>
      <c r="G714" s="13">
        <f t="shared" si="73"/>
      </c>
      <c r="H714" s="13">
        <f t="shared" si="74"/>
      </c>
      <c r="J714" s="4"/>
    </row>
    <row r="715" spans="1:10" ht="12.75">
      <c r="A715" s="12">
        <f ca="1" t="shared" si="76"/>
      </c>
      <c r="B715" s="14">
        <f t="shared" si="75"/>
      </c>
      <c r="C715" s="13">
        <f t="shared" si="70"/>
      </c>
      <c r="D715" s="13">
        <f t="shared" si="71"/>
      </c>
      <c r="F715" s="13">
        <f t="shared" si="72"/>
      </c>
      <c r="G715" s="13">
        <f t="shared" si="73"/>
      </c>
      <c r="H715" s="13">
        <f t="shared" si="74"/>
      </c>
      <c r="J715" s="4"/>
    </row>
    <row r="716" spans="1:10" ht="12.75">
      <c r="A716" s="12">
        <f ca="1" t="shared" si="76"/>
      </c>
      <c r="B716" s="14">
        <f t="shared" si="75"/>
      </c>
      <c r="C716" s="13">
        <f t="shared" si="70"/>
      </c>
      <c r="D716" s="13">
        <f t="shared" si="71"/>
      </c>
      <c r="F716" s="13">
        <f t="shared" si="72"/>
      </c>
      <c r="G716" s="13">
        <f t="shared" si="73"/>
      </c>
      <c r="H716" s="13">
        <f t="shared" si="74"/>
      </c>
      <c r="J716" s="4"/>
    </row>
    <row r="717" spans="1:10" ht="12.75">
      <c r="A717" s="12">
        <f ca="1" t="shared" si="76"/>
      </c>
      <c r="B717" s="14">
        <f t="shared" si="75"/>
      </c>
      <c r="C717" s="13">
        <f t="shared" si="70"/>
      </c>
      <c r="D717" s="13">
        <f t="shared" si="71"/>
      </c>
      <c r="F717" s="13">
        <f t="shared" si="72"/>
      </c>
      <c r="G717" s="13">
        <f t="shared" si="73"/>
      </c>
      <c r="H717" s="13">
        <f t="shared" si="74"/>
      </c>
      <c r="J717" s="4"/>
    </row>
    <row r="718" spans="1:10" ht="12.75">
      <c r="A718" s="12">
        <f ca="1" t="shared" si="76"/>
      </c>
      <c r="B718" s="14">
        <f t="shared" si="75"/>
      </c>
      <c r="C718" s="13">
        <f t="shared" si="70"/>
      </c>
      <c r="D718" s="13">
        <f t="shared" si="71"/>
      </c>
      <c r="F718" s="13">
        <f t="shared" si="72"/>
      </c>
      <c r="G718" s="13">
        <f t="shared" si="73"/>
      </c>
      <c r="H718" s="13">
        <f t="shared" si="74"/>
      </c>
      <c r="J718" s="4"/>
    </row>
    <row r="719" spans="1:10" ht="12.75">
      <c r="A719" s="12">
        <f ca="1" t="shared" si="76"/>
      </c>
      <c r="B719" s="14">
        <f t="shared" si="75"/>
      </c>
      <c r="C719" s="13">
        <f t="shared" si="70"/>
      </c>
      <c r="D719" s="13">
        <f t="shared" si="71"/>
      </c>
      <c r="F719" s="13">
        <f t="shared" si="72"/>
      </c>
      <c r="G719" s="13">
        <f t="shared" si="73"/>
      </c>
      <c r="H719" s="13">
        <f t="shared" si="74"/>
      </c>
      <c r="J719" s="4"/>
    </row>
    <row r="720" spans="1:10" ht="12.75">
      <c r="A720" s="12">
        <f ca="1" t="shared" si="76"/>
      </c>
      <c r="B720" s="14">
        <f t="shared" si="75"/>
      </c>
      <c r="C720" s="13">
        <f t="shared" si="70"/>
      </c>
      <c r="D720" s="13">
        <f t="shared" si="71"/>
      </c>
      <c r="F720" s="13">
        <f t="shared" si="72"/>
      </c>
      <c r="G720" s="13">
        <f t="shared" si="73"/>
      </c>
      <c r="H720" s="13">
        <f t="shared" si="74"/>
      </c>
      <c r="J720" s="4"/>
    </row>
    <row r="721" spans="1:10" ht="12.75">
      <c r="A721" s="12">
        <f ca="1" t="shared" si="76"/>
      </c>
      <c r="B721" s="14">
        <f t="shared" si="75"/>
      </c>
      <c r="C721" s="13">
        <f t="shared" si="70"/>
      </c>
      <c r="D721" s="13">
        <f t="shared" si="71"/>
      </c>
      <c r="F721" s="13">
        <f t="shared" si="72"/>
      </c>
      <c r="G721" s="13">
        <f t="shared" si="73"/>
      </c>
      <c r="H721" s="13">
        <f t="shared" si="74"/>
      </c>
      <c r="J721" s="4"/>
    </row>
    <row r="722" spans="1:10" ht="12.75">
      <c r="A722" s="12">
        <f ca="1" t="shared" si="76"/>
      </c>
      <c r="B722" s="14">
        <f t="shared" si="75"/>
      </c>
      <c r="C722" s="13">
        <f t="shared" si="70"/>
      </c>
      <c r="D722" s="13">
        <f t="shared" si="71"/>
      </c>
      <c r="F722" s="13">
        <f t="shared" si="72"/>
      </c>
      <c r="G722" s="13">
        <f t="shared" si="73"/>
      </c>
      <c r="H722" s="13">
        <f t="shared" si="74"/>
      </c>
      <c r="J722" s="4"/>
    </row>
    <row r="723" spans="1:10" ht="12.75">
      <c r="A723" s="12">
        <f ca="1" t="shared" si="76"/>
      </c>
      <c r="B723" s="14">
        <f t="shared" si="75"/>
      </c>
      <c r="C723" s="13">
        <f t="shared" si="70"/>
      </c>
      <c r="D723" s="13">
        <f t="shared" si="71"/>
      </c>
      <c r="F723" s="13">
        <f t="shared" si="72"/>
      </c>
      <c r="G723" s="13">
        <f t="shared" si="73"/>
      </c>
      <c r="H723" s="13">
        <f t="shared" si="74"/>
      </c>
      <c r="J723" s="4"/>
    </row>
    <row r="724" spans="1:10" ht="12.75">
      <c r="A724" s="12">
        <f ca="1" t="shared" si="76"/>
      </c>
      <c r="B724" s="14">
        <f t="shared" si="75"/>
      </c>
      <c r="C724" s="13">
        <f aca="true" t="shared" si="77" ref="C724:C787">IF(A724="","",IF(A724=$D$12,H723+D724,IF(IF($E$15,$D$15,$D$14)&gt;H723+D724,H723+D724,IF($E$15,$D$15,$D$14))))</f>
      </c>
      <c r="D724" s="13">
        <f aca="true" t="shared" si="78" ref="D724:D787">IF(B724="","",IF(roundOpt,ROUND((B724-B723)*$H$5*G723,2),(B724-B723)*$H$5*G723))</f>
      </c>
      <c r="F724" s="13">
        <f aca="true" t="shared" si="79" ref="F724:F787">IF(B724="","",IF(C724&gt;F723+D724,0,F723+D724-C724))</f>
      </c>
      <c r="G724" s="13">
        <f aca="true" t="shared" si="80" ref="G724:G787">IF(B724="","",IF(C724&gt;D724+F723,G723+F723+D724-C724,G723))</f>
      </c>
      <c r="H724" s="13">
        <f aca="true" t="shared" si="81" ref="H724:H787">IF(B724="","",G724+F724)</f>
      </c>
      <c r="J724" s="4"/>
    </row>
    <row r="725" spans="1:10" ht="12.75">
      <c r="A725" s="12">
        <f ca="1" t="shared" si="76"/>
      </c>
      <c r="B725" s="14">
        <f aca="true" t="shared" si="82" ref="B725:B788">IF(A725="","",IF($K$13=26,(A725-1)*14+$D$9,IF($K$13=52,(A725-1)*7+$D$9,DATE(YEAR($D$9),MONTH($D$9)+(A725-1)*$L$13,IF($K$13=24,IF((MOD(A725-1,2))=1,DAY($D$9)+14,DAY($D$9)),DAY($D$9))))))</f>
      </c>
      <c r="C725" s="13">
        <f t="shared" si="77"/>
      </c>
      <c r="D725" s="13">
        <f t="shared" si="78"/>
      </c>
      <c r="F725" s="13">
        <f t="shared" si="79"/>
      </c>
      <c r="G725" s="13">
        <f t="shared" si="80"/>
      </c>
      <c r="H725" s="13">
        <f t="shared" si="81"/>
      </c>
      <c r="J725" s="4"/>
    </row>
    <row r="726" spans="1:10" ht="12.75">
      <c r="A726" s="12">
        <f aca="true" ca="1" t="shared" si="83" ref="A726:A789">IF(OR(H725&lt;=0,H725=""),"",OFFSET(A726,-1,0,1,1)+1)</f>
      </c>
      <c r="B726" s="14">
        <f t="shared" si="82"/>
      </c>
      <c r="C726" s="13">
        <f t="shared" si="77"/>
      </c>
      <c r="D726" s="13">
        <f t="shared" si="78"/>
      </c>
      <c r="F726" s="13">
        <f t="shared" si="79"/>
      </c>
      <c r="G726" s="13">
        <f t="shared" si="80"/>
      </c>
      <c r="H726" s="13">
        <f t="shared" si="81"/>
      </c>
      <c r="J726" s="4"/>
    </row>
    <row r="727" spans="1:10" ht="12.75">
      <c r="A727" s="12">
        <f ca="1" t="shared" si="83"/>
      </c>
      <c r="B727" s="14">
        <f t="shared" si="82"/>
      </c>
      <c r="C727" s="13">
        <f t="shared" si="77"/>
      </c>
      <c r="D727" s="13">
        <f t="shared" si="78"/>
      </c>
      <c r="F727" s="13">
        <f t="shared" si="79"/>
      </c>
      <c r="G727" s="13">
        <f t="shared" si="80"/>
      </c>
      <c r="H727" s="13">
        <f t="shared" si="81"/>
      </c>
      <c r="J727" s="4"/>
    </row>
    <row r="728" spans="1:10" ht="12.75">
      <c r="A728" s="12">
        <f ca="1" t="shared" si="83"/>
      </c>
      <c r="B728" s="14">
        <f t="shared" si="82"/>
      </c>
      <c r="C728" s="13">
        <f t="shared" si="77"/>
      </c>
      <c r="D728" s="13">
        <f t="shared" si="78"/>
      </c>
      <c r="F728" s="13">
        <f t="shared" si="79"/>
      </c>
      <c r="G728" s="13">
        <f t="shared" si="80"/>
      </c>
      <c r="H728" s="13">
        <f t="shared" si="81"/>
      </c>
      <c r="J728" s="4"/>
    </row>
    <row r="729" spans="1:10" ht="12.75">
      <c r="A729" s="12">
        <f ca="1" t="shared" si="83"/>
      </c>
      <c r="B729" s="14">
        <f t="shared" si="82"/>
      </c>
      <c r="C729" s="13">
        <f t="shared" si="77"/>
      </c>
      <c r="D729" s="13">
        <f t="shared" si="78"/>
      </c>
      <c r="F729" s="13">
        <f t="shared" si="79"/>
      </c>
      <c r="G729" s="13">
        <f t="shared" si="80"/>
      </c>
      <c r="H729" s="13">
        <f t="shared" si="81"/>
      </c>
      <c r="J729" s="4"/>
    </row>
    <row r="730" spans="1:10" ht="12.75">
      <c r="A730" s="12">
        <f ca="1" t="shared" si="83"/>
      </c>
      <c r="B730" s="14">
        <f t="shared" si="82"/>
      </c>
      <c r="C730" s="13">
        <f t="shared" si="77"/>
      </c>
      <c r="D730" s="13">
        <f t="shared" si="78"/>
      </c>
      <c r="F730" s="13">
        <f t="shared" si="79"/>
      </c>
      <c r="G730" s="13">
        <f t="shared" si="80"/>
      </c>
      <c r="H730" s="13">
        <f t="shared" si="81"/>
      </c>
      <c r="J730" s="4"/>
    </row>
    <row r="731" spans="1:10" ht="12.75">
      <c r="A731" s="12">
        <f ca="1" t="shared" si="83"/>
      </c>
      <c r="B731" s="14">
        <f t="shared" si="82"/>
      </c>
      <c r="C731" s="13">
        <f t="shared" si="77"/>
      </c>
      <c r="D731" s="13">
        <f t="shared" si="78"/>
      </c>
      <c r="F731" s="13">
        <f t="shared" si="79"/>
      </c>
      <c r="G731" s="13">
        <f t="shared" si="80"/>
      </c>
      <c r="H731" s="13">
        <f t="shared" si="81"/>
      </c>
      <c r="J731" s="4"/>
    </row>
    <row r="732" spans="1:10" ht="12.75">
      <c r="A732" s="12">
        <f ca="1" t="shared" si="83"/>
      </c>
      <c r="B732" s="14">
        <f t="shared" si="82"/>
      </c>
      <c r="C732" s="13">
        <f t="shared" si="77"/>
      </c>
      <c r="D732" s="13">
        <f t="shared" si="78"/>
      </c>
      <c r="F732" s="13">
        <f t="shared" si="79"/>
      </c>
      <c r="G732" s="13">
        <f t="shared" si="80"/>
      </c>
      <c r="H732" s="13">
        <f t="shared" si="81"/>
      </c>
      <c r="J732" s="4"/>
    </row>
    <row r="733" spans="1:10" ht="12.75">
      <c r="A733" s="12">
        <f ca="1" t="shared" si="83"/>
      </c>
      <c r="B733" s="14">
        <f t="shared" si="82"/>
      </c>
      <c r="C733" s="13">
        <f t="shared" si="77"/>
      </c>
      <c r="D733" s="13">
        <f t="shared" si="78"/>
      </c>
      <c r="F733" s="13">
        <f t="shared" si="79"/>
      </c>
      <c r="G733" s="13">
        <f t="shared" si="80"/>
      </c>
      <c r="H733" s="13">
        <f t="shared" si="81"/>
      </c>
      <c r="J733" s="4"/>
    </row>
    <row r="734" spans="1:10" ht="12.75">
      <c r="A734" s="12">
        <f ca="1" t="shared" si="83"/>
      </c>
      <c r="B734" s="14">
        <f t="shared" si="82"/>
      </c>
      <c r="C734" s="13">
        <f t="shared" si="77"/>
      </c>
      <c r="D734" s="13">
        <f t="shared" si="78"/>
      </c>
      <c r="F734" s="13">
        <f t="shared" si="79"/>
      </c>
      <c r="G734" s="13">
        <f t="shared" si="80"/>
      </c>
      <c r="H734" s="13">
        <f t="shared" si="81"/>
      </c>
      <c r="J734" s="4"/>
    </row>
    <row r="735" spans="1:10" ht="12.75">
      <c r="A735" s="12">
        <f ca="1" t="shared" si="83"/>
      </c>
      <c r="B735" s="14">
        <f t="shared" si="82"/>
      </c>
      <c r="C735" s="13">
        <f t="shared" si="77"/>
      </c>
      <c r="D735" s="13">
        <f t="shared" si="78"/>
      </c>
      <c r="F735" s="13">
        <f t="shared" si="79"/>
      </c>
      <c r="G735" s="13">
        <f t="shared" si="80"/>
      </c>
      <c r="H735" s="13">
        <f t="shared" si="81"/>
      </c>
      <c r="J735" s="4"/>
    </row>
    <row r="736" spans="1:10" ht="12.75">
      <c r="A736" s="12">
        <f ca="1" t="shared" si="83"/>
      </c>
      <c r="B736" s="14">
        <f t="shared" si="82"/>
      </c>
      <c r="C736" s="13">
        <f t="shared" si="77"/>
      </c>
      <c r="D736" s="13">
        <f t="shared" si="78"/>
      </c>
      <c r="F736" s="13">
        <f t="shared" si="79"/>
      </c>
      <c r="G736" s="13">
        <f t="shared" si="80"/>
      </c>
      <c r="H736" s="13">
        <f t="shared" si="81"/>
      </c>
      <c r="J736" s="4"/>
    </row>
    <row r="737" spans="1:10" ht="12.75">
      <c r="A737" s="12">
        <f ca="1" t="shared" si="83"/>
      </c>
      <c r="B737" s="14">
        <f t="shared" si="82"/>
      </c>
      <c r="C737" s="13">
        <f t="shared" si="77"/>
      </c>
      <c r="D737" s="13">
        <f t="shared" si="78"/>
      </c>
      <c r="F737" s="13">
        <f t="shared" si="79"/>
      </c>
      <c r="G737" s="13">
        <f t="shared" si="80"/>
      </c>
      <c r="H737" s="13">
        <f t="shared" si="81"/>
      </c>
      <c r="J737" s="4"/>
    </row>
    <row r="738" spans="1:10" ht="12.75">
      <c r="A738" s="12">
        <f ca="1" t="shared" si="83"/>
      </c>
      <c r="B738" s="14">
        <f t="shared" si="82"/>
      </c>
      <c r="C738" s="13">
        <f t="shared" si="77"/>
      </c>
      <c r="D738" s="13">
        <f t="shared" si="78"/>
      </c>
      <c r="F738" s="13">
        <f t="shared" si="79"/>
      </c>
      <c r="G738" s="13">
        <f t="shared" si="80"/>
      </c>
      <c r="H738" s="13">
        <f t="shared" si="81"/>
      </c>
      <c r="J738" s="4"/>
    </row>
    <row r="739" spans="1:10" ht="12.75">
      <c r="A739" s="12">
        <f ca="1" t="shared" si="83"/>
      </c>
      <c r="B739" s="14">
        <f t="shared" si="82"/>
      </c>
      <c r="C739" s="13">
        <f t="shared" si="77"/>
      </c>
      <c r="D739" s="13">
        <f t="shared" si="78"/>
      </c>
      <c r="F739" s="13">
        <f t="shared" si="79"/>
      </c>
      <c r="G739" s="13">
        <f t="shared" si="80"/>
      </c>
      <c r="H739" s="13">
        <f t="shared" si="81"/>
      </c>
      <c r="J739" s="4"/>
    </row>
    <row r="740" spans="1:10" ht="12.75">
      <c r="A740" s="12">
        <f ca="1" t="shared" si="83"/>
      </c>
      <c r="B740" s="14">
        <f t="shared" si="82"/>
      </c>
      <c r="C740" s="13">
        <f t="shared" si="77"/>
      </c>
      <c r="D740" s="13">
        <f t="shared" si="78"/>
      </c>
      <c r="F740" s="13">
        <f t="shared" si="79"/>
      </c>
      <c r="G740" s="13">
        <f t="shared" si="80"/>
      </c>
      <c r="H740" s="13">
        <f t="shared" si="81"/>
      </c>
      <c r="J740" s="4"/>
    </row>
    <row r="741" spans="1:10" ht="12.75">
      <c r="A741" s="12">
        <f ca="1" t="shared" si="83"/>
      </c>
      <c r="B741" s="14">
        <f t="shared" si="82"/>
      </c>
      <c r="C741" s="13">
        <f t="shared" si="77"/>
      </c>
      <c r="D741" s="13">
        <f t="shared" si="78"/>
      </c>
      <c r="F741" s="13">
        <f t="shared" si="79"/>
      </c>
      <c r="G741" s="13">
        <f t="shared" si="80"/>
      </c>
      <c r="H741" s="13">
        <f t="shared" si="81"/>
      </c>
      <c r="J741" s="4"/>
    </row>
    <row r="742" spans="1:10" ht="12.75">
      <c r="A742" s="12">
        <f ca="1" t="shared" si="83"/>
      </c>
      <c r="B742" s="14">
        <f t="shared" si="82"/>
      </c>
      <c r="C742" s="13">
        <f t="shared" si="77"/>
      </c>
      <c r="D742" s="13">
        <f t="shared" si="78"/>
      </c>
      <c r="F742" s="13">
        <f t="shared" si="79"/>
      </c>
      <c r="G742" s="13">
        <f t="shared" si="80"/>
      </c>
      <c r="H742" s="13">
        <f t="shared" si="81"/>
      </c>
      <c r="J742" s="4"/>
    </row>
    <row r="743" spans="1:10" ht="12.75">
      <c r="A743" s="12">
        <f ca="1" t="shared" si="83"/>
      </c>
      <c r="B743" s="14">
        <f t="shared" si="82"/>
      </c>
      <c r="C743" s="13">
        <f t="shared" si="77"/>
      </c>
      <c r="D743" s="13">
        <f t="shared" si="78"/>
      </c>
      <c r="F743" s="13">
        <f t="shared" si="79"/>
      </c>
      <c r="G743" s="13">
        <f t="shared" si="80"/>
      </c>
      <c r="H743" s="13">
        <f t="shared" si="81"/>
      </c>
      <c r="J743" s="4"/>
    </row>
    <row r="744" spans="1:10" ht="12.75">
      <c r="A744" s="12">
        <f ca="1" t="shared" si="83"/>
      </c>
      <c r="B744" s="14">
        <f t="shared" si="82"/>
      </c>
      <c r="C744" s="13">
        <f t="shared" si="77"/>
      </c>
      <c r="D744" s="13">
        <f t="shared" si="78"/>
      </c>
      <c r="F744" s="13">
        <f t="shared" si="79"/>
      </c>
      <c r="G744" s="13">
        <f t="shared" si="80"/>
      </c>
      <c r="H744" s="13">
        <f t="shared" si="81"/>
      </c>
      <c r="J744" s="4"/>
    </row>
    <row r="745" spans="1:10" ht="12.75">
      <c r="A745" s="12">
        <f ca="1" t="shared" si="83"/>
      </c>
      <c r="B745" s="14">
        <f t="shared" si="82"/>
      </c>
      <c r="C745" s="13">
        <f t="shared" si="77"/>
      </c>
      <c r="D745" s="13">
        <f t="shared" si="78"/>
      </c>
      <c r="F745" s="13">
        <f t="shared" si="79"/>
      </c>
      <c r="G745" s="13">
        <f t="shared" si="80"/>
      </c>
      <c r="H745" s="13">
        <f t="shared" si="81"/>
      </c>
      <c r="J745" s="4"/>
    </row>
    <row r="746" spans="1:10" ht="12.75">
      <c r="A746" s="12">
        <f ca="1" t="shared" si="83"/>
      </c>
      <c r="B746" s="14">
        <f t="shared" si="82"/>
      </c>
      <c r="C746" s="13">
        <f t="shared" si="77"/>
      </c>
      <c r="D746" s="13">
        <f t="shared" si="78"/>
      </c>
      <c r="F746" s="13">
        <f t="shared" si="79"/>
      </c>
      <c r="G746" s="13">
        <f t="shared" si="80"/>
      </c>
      <c r="H746" s="13">
        <f t="shared" si="81"/>
      </c>
      <c r="J746" s="4"/>
    </row>
    <row r="747" spans="1:10" ht="12.75">
      <c r="A747" s="12">
        <f ca="1" t="shared" si="83"/>
      </c>
      <c r="B747" s="14">
        <f t="shared" si="82"/>
      </c>
      <c r="C747" s="13">
        <f t="shared" si="77"/>
      </c>
      <c r="D747" s="13">
        <f t="shared" si="78"/>
      </c>
      <c r="F747" s="13">
        <f t="shared" si="79"/>
      </c>
      <c r="G747" s="13">
        <f t="shared" si="80"/>
      </c>
      <c r="H747" s="13">
        <f t="shared" si="81"/>
      </c>
      <c r="J747" s="4"/>
    </row>
    <row r="748" spans="1:10" ht="12.75">
      <c r="A748" s="12">
        <f ca="1" t="shared" si="83"/>
      </c>
      <c r="B748" s="14">
        <f t="shared" si="82"/>
      </c>
      <c r="C748" s="13">
        <f t="shared" si="77"/>
      </c>
      <c r="D748" s="13">
        <f t="shared" si="78"/>
      </c>
      <c r="F748" s="13">
        <f t="shared" si="79"/>
      </c>
      <c r="G748" s="13">
        <f t="shared" si="80"/>
      </c>
      <c r="H748" s="13">
        <f t="shared" si="81"/>
      </c>
      <c r="J748" s="4"/>
    </row>
    <row r="749" spans="1:10" ht="12.75">
      <c r="A749" s="12">
        <f ca="1" t="shared" si="83"/>
      </c>
      <c r="B749" s="14">
        <f t="shared" si="82"/>
      </c>
      <c r="C749" s="13">
        <f t="shared" si="77"/>
      </c>
      <c r="D749" s="13">
        <f t="shared" si="78"/>
      </c>
      <c r="F749" s="13">
        <f t="shared" si="79"/>
      </c>
      <c r="G749" s="13">
        <f t="shared" si="80"/>
      </c>
      <c r="H749" s="13">
        <f t="shared" si="81"/>
      </c>
      <c r="J749" s="4"/>
    </row>
    <row r="750" spans="1:10" ht="12.75">
      <c r="A750" s="12">
        <f ca="1" t="shared" si="83"/>
      </c>
      <c r="B750" s="14">
        <f t="shared" si="82"/>
      </c>
      <c r="C750" s="13">
        <f t="shared" si="77"/>
      </c>
      <c r="D750" s="13">
        <f t="shared" si="78"/>
      </c>
      <c r="F750" s="13">
        <f t="shared" si="79"/>
      </c>
      <c r="G750" s="13">
        <f t="shared" si="80"/>
      </c>
      <c r="H750" s="13">
        <f t="shared" si="81"/>
      </c>
      <c r="J750" s="4"/>
    </row>
    <row r="751" spans="1:10" ht="12.75">
      <c r="A751" s="12">
        <f ca="1" t="shared" si="83"/>
      </c>
      <c r="B751" s="14">
        <f t="shared" si="82"/>
      </c>
      <c r="C751" s="13">
        <f t="shared" si="77"/>
      </c>
      <c r="D751" s="13">
        <f t="shared" si="78"/>
      </c>
      <c r="F751" s="13">
        <f t="shared" si="79"/>
      </c>
      <c r="G751" s="13">
        <f t="shared" si="80"/>
      </c>
      <c r="H751" s="13">
        <f t="shared" si="81"/>
      </c>
      <c r="J751" s="4"/>
    </row>
    <row r="752" spans="1:10" ht="12.75">
      <c r="A752" s="12">
        <f ca="1" t="shared" si="83"/>
      </c>
      <c r="B752" s="14">
        <f t="shared" si="82"/>
      </c>
      <c r="C752" s="13">
        <f t="shared" si="77"/>
      </c>
      <c r="D752" s="13">
        <f t="shared" si="78"/>
      </c>
      <c r="F752" s="13">
        <f t="shared" si="79"/>
      </c>
      <c r="G752" s="13">
        <f t="shared" si="80"/>
      </c>
      <c r="H752" s="13">
        <f t="shared" si="81"/>
      </c>
      <c r="J752" s="4"/>
    </row>
    <row r="753" spans="1:10" ht="12.75">
      <c r="A753" s="12">
        <f ca="1" t="shared" si="83"/>
      </c>
      <c r="B753" s="14">
        <f t="shared" si="82"/>
      </c>
      <c r="C753" s="13">
        <f t="shared" si="77"/>
      </c>
      <c r="D753" s="13">
        <f t="shared" si="78"/>
      </c>
      <c r="F753" s="13">
        <f t="shared" si="79"/>
      </c>
      <c r="G753" s="13">
        <f t="shared" si="80"/>
      </c>
      <c r="H753" s="13">
        <f t="shared" si="81"/>
      </c>
      <c r="J753" s="4"/>
    </row>
    <row r="754" spans="1:10" ht="12.75">
      <c r="A754" s="12">
        <f ca="1" t="shared" si="83"/>
      </c>
      <c r="B754" s="14">
        <f t="shared" si="82"/>
      </c>
      <c r="C754" s="13">
        <f t="shared" si="77"/>
      </c>
      <c r="D754" s="13">
        <f t="shared" si="78"/>
      </c>
      <c r="F754" s="13">
        <f t="shared" si="79"/>
      </c>
      <c r="G754" s="13">
        <f t="shared" si="80"/>
      </c>
      <c r="H754" s="13">
        <f t="shared" si="81"/>
      </c>
      <c r="J754" s="4"/>
    </row>
    <row r="755" spans="1:10" ht="12.75">
      <c r="A755" s="12">
        <f ca="1" t="shared" si="83"/>
      </c>
      <c r="B755" s="14">
        <f t="shared" si="82"/>
      </c>
      <c r="C755" s="13">
        <f t="shared" si="77"/>
      </c>
      <c r="D755" s="13">
        <f t="shared" si="78"/>
      </c>
      <c r="F755" s="13">
        <f t="shared" si="79"/>
      </c>
      <c r="G755" s="13">
        <f t="shared" si="80"/>
      </c>
      <c r="H755" s="13">
        <f t="shared" si="81"/>
      </c>
      <c r="J755" s="4"/>
    </row>
    <row r="756" spans="1:10" ht="12.75">
      <c r="A756" s="12">
        <f ca="1" t="shared" si="83"/>
      </c>
      <c r="B756" s="14">
        <f t="shared" si="82"/>
      </c>
      <c r="C756" s="13">
        <f t="shared" si="77"/>
      </c>
      <c r="D756" s="13">
        <f t="shared" si="78"/>
      </c>
      <c r="F756" s="13">
        <f t="shared" si="79"/>
      </c>
      <c r="G756" s="13">
        <f t="shared" si="80"/>
      </c>
      <c r="H756" s="13">
        <f t="shared" si="81"/>
      </c>
      <c r="J756" s="4"/>
    </row>
    <row r="757" spans="1:10" ht="12.75">
      <c r="A757" s="12">
        <f ca="1" t="shared" si="83"/>
      </c>
      <c r="B757" s="14">
        <f t="shared" si="82"/>
      </c>
      <c r="C757" s="13">
        <f t="shared" si="77"/>
      </c>
      <c r="D757" s="13">
        <f t="shared" si="78"/>
      </c>
      <c r="F757" s="13">
        <f t="shared" si="79"/>
      </c>
      <c r="G757" s="13">
        <f t="shared" si="80"/>
      </c>
      <c r="H757" s="13">
        <f t="shared" si="81"/>
      </c>
      <c r="J757" s="4"/>
    </row>
    <row r="758" spans="1:10" ht="12.75">
      <c r="A758" s="12">
        <f ca="1" t="shared" si="83"/>
      </c>
      <c r="B758" s="14">
        <f t="shared" si="82"/>
      </c>
      <c r="C758" s="13">
        <f t="shared" si="77"/>
      </c>
      <c r="D758" s="13">
        <f t="shared" si="78"/>
      </c>
      <c r="F758" s="13">
        <f t="shared" si="79"/>
      </c>
      <c r="G758" s="13">
        <f t="shared" si="80"/>
      </c>
      <c r="H758" s="13">
        <f t="shared" si="81"/>
      </c>
      <c r="J758" s="4"/>
    </row>
    <row r="759" spans="1:10" ht="12.75">
      <c r="A759" s="12">
        <f ca="1" t="shared" si="83"/>
      </c>
      <c r="B759" s="14">
        <f t="shared" si="82"/>
      </c>
      <c r="C759" s="13">
        <f t="shared" si="77"/>
      </c>
      <c r="D759" s="13">
        <f t="shared" si="78"/>
      </c>
      <c r="F759" s="13">
        <f t="shared" si="79"/>
      </c>
      <c r="G759" s="13">
        <f t="shared" si="80"/>
      </c>
      <c r="H759" s="13">
        <f t="shared" si="81"/>
      </c>
      <c r="J759" s="4"/>
    </row>
    <row r="760" spans="1:10" ht="12.75">
      <c r="A760" s="12">
        <f ca="1" t="shared" si="83"/>
      </c>
      <c r="B760" s="14">
        <f t="shared" si="82"/>
      </c>
      <c r="C760" s="13">
        <f t="shared" si="77"/>
      </c>
      <c r="D760" s="13">
        <f t="shared" si="78"/>
      </c>
      <c r="F760" s="13">
        <f t="shared" si="79"/>
      </c>
      <c r="G760" s="13">
        <f t="shared" si="80"/>
      </c>
      <c r="H760" s="13">
        <f t="shared" si="81"/>
      </c>
      <c r="J760" s="4"/>
    </row>
    <row r="761" spans="1:10" ht="12.75">
      <c r="A761" s="12">
        <f ca="1" t="shared" si="83"/>
      </c>
      <c r="B761" s="14">
        <f t="shared" si="82"/>
      </c>
      <c r="C761" s="13">
        <f t="shared" si="77"/>
      </c>
      <c r="D761" s="13">
        <f t="shared" si="78"/>
      </c>
      <c r="F761" s="13">
        <f t="shared" si="79"/>
      </c>
      <c r="G761" s="13">
        <f t="shared" si="80"/>
      </c>
      <c r="H761" s="13">
        <f t="shared" si="81"/>
      </c>
      <c r="J761" s="4"/>
    </row>
    <row r="762" spans="1:10" ht="12.75">
      <c r="A762" s="12">
        <f ca="1" t="shared" si="83"/>
      </c>
      <c r="B762" s="14">
        <f t="shared" si="82"/>
      </c>
      <c r="C762" s="13">
        <f t="shared" si="77"/>
      </c>
      <c r="D762" s="13">
        <f t="shared" si="78"/>
      </c>
      <c r="F762" s="13">
        <f t="shared" si="79"/>
      </c>
      <c r="G762" s="13">
        <f t="shared" si="80"/>
      </c>
      <c r="H762" s="13">
        <f t="shared" si="81"/>
      </c>
      <c r="J762" s="4"/>
    </row>
    <row r="763" spans="1:10" ht="12.75">
      <c r="A763" s="12">
        <f ca="1" t="shared" si="83"/>
      </c>
      <c r="B763" s="14">
        <f t="shared" si="82"/>
      </c>
      <c r="C763" s="13">
        <f t="shared" si="77"/>
      </c>
      <c r="D763" s="13">
        <f t="shared" si="78"/>
      </c>
      <c r="F763" s="13">
        <f t="shared" si="79"/>
      </c>
      <c r="G763" s="13">
        <f t="shared" si="80"/>
      </c>
      <c r="H763" s="13">
        <f t="shared" si="81"/>
      </c>
      <c r="J763" s="4"/>
    </row>
    <row r="764" spans="1:10" ht="12.75">
      <c r="A764" s="12">
        <f ca="1" t="shared" si="83"/>
      </c>
      <c r="B764" s="14">
        <f t="shared" si="82"/>
      </c>
      <c r="C764" s="13">
        <f t="shared" si="77"/>
      </c>
      <c r="D764" s="13">
        <f t="shared" si="78"/>
      </c>
      <c r="F764" s="13">
        <f t="shared" si="79"/>
      </c>
      <c r="G764" s="13">
        <f t="shared" si="80"/>
      </c>
      <c r="H764" s="13">
        <f t="shared" si="81"/>
      </c>
      <c r="J764" s="4"/>
    </row>
    <row r="765" spans="1:10" ht="12.75">
      <c r="A765" s="12">
        <f ca="1" t="shared" si="83"/>
      </c>
      <c r="B765" s="14">
        <f t="shared" si="82"/>
      </c>
      <c r="C765" s="13">
        <f t="shared" si="77"/>
      </c>
      <c r="D765" s="13">
        <f t="shared" si="78"/>
      </c>
      <c r="F765" s="13">
        <f t="shared" si="79"/>
      </c>
      <c r="G765" s="13">
        <f t="shared" si="80"/>
      </c>
      <c r="H765" s="13">
        <f t="shared" si="81"/>
      </c>
      <c r="J765" s="4"/>
    </row>
    <row r="766" spans="1:10" ht="12.75">
      <c r="A766" s="12">
        <f ca="1" t="shared" si="83"/>
      </c>
      <c r="B766" s="14">
        <f t="shared" si="82"/>
      </c>
      <c r="C766" s="13">
        <f t="shared" si="77"/>
      </c>
      <c r="D766" s="13">
        <f t="shared" si="78"/>
      </c>
      <c r="F766" s="13">
        <f t="shared" si="79"/>
      </c>
      <c r="G766" s="13">
        <f t="shared" si="80"/>
      </c>
      <c r="H766" s="13">
        <f t="shared" si="81"/>
      </c>
      <c r="J766" s="4"/>
    </row>
    <row r="767" spans="1:10" ht="12.75">
      <c r="A767" s="12">
        <f ca="1" t="shared" si="83"/>
      </c>
      <c r="B767" s="14">
        <f t="shared" si="82"/>
      </c>
      <c r="C767" s="13">
        <f t="shared" si="77"/>
      </c>
      <c r="D767" s="13">
        <f t="shared" si="78"/>
      </c>
      <c r="F767" s="13">
        <f t="shared" si="79"/>
      </c>
      <c r="G767" s="13">
        <f t="shared" si="80"/>
      </c>
      <c r="H767" s="13">
        <f t="shared" si="81"/>
      </c>
      <c r="J767" s="4"/>
    </row>
    <row r="768" spans="1:10" ht="12.75">
      <c r="A768" s="12">
        <f ca="1" t="shared" si="83"/>
      </c>
      <c r="B768" s="14">
        <f t="shared" si="82"/>
      </c>
      <c r="C768" s="13">
        <f t="shared" si="77"/>
      </c>
      <c r="D768" s="13">
        <f t="shared" si="78"/>
      </c>
      <c r="F768" s="13">
        <f t="shared" si="79"/>
      </c>
      <c r="G768" s="13">
        <f t="shared" si="80"/>
      </c>
      <c r="H768" s="13">
        <f t="shared" si="81"/>
      </c>
      <c r="J768" s="4"/>
    </row>
    <row r="769" spans="1:10" ht="12.75">
      <c r="A769" s="12">
        <f ca="1" t="shared" si="83"/>
      </c>
      <c r="B769" s="14">
        <f t="shared" si="82"/>
      </c>
      <c r="C769" s="13">
        <f t="shared" si="77"/>
      </c>
      <c r="D769" s="13">
        <f t="shared" si="78"/>
      </c>
      <c r="F769" s="13">
        <f t="shared" si="79"/>
      </c>
      <c r="G769" s="13">
        <f t="shared" si="80"/>
      </c>
      <c r="H769" s="13">
        <f t="shared" si="81"/>
      </c>
      <c r="J769" s="4"/>
    </row>
    <row r="770" spans="1:10" ht="12.75">
      <c r="A770" s="12">
        <f ca="1" t="shared" si="83"/>
      </c>
      <c r="B770" s="14">
        <f t="shared" si="82"/>
      </c>
      <c r="C770" s="13">
        <f t="shared" si="77"/>
      </c>
      <c r="D770" s="13">
        <f t="shared" si="78"/>
      </c>
      <c r="F770" s="13">
        <f t="shared" si="79"/>
      </c>
      <c r="G770" s="13">
        <f t="shared" si="80"/>
      </c>
      <c r="H770" s="13">
        <f t="shared" si="81"/>
      </c>
      <c r="J770" s="4"/>
    </row>
    <row r="771" spans="1:10" ht="12.75">
      <c r="A771" s="12">
        <f ca="1" t="shared" si="83"/>
      </c>
      <c r="B771" s="14">
        <f t="shared" si="82"/>
      </c>
      <c r="C771" s="13">
        <f t="shared" si="77"/>
      </c>
      <c r="D771" s="13">
        <f t="shared" si="78"/>
      </c>
      <c r="F771" s="13">
        <f t="shared" si="79"/>
      </c>
      <c r="G771" s="13">
        <f t="shared" si="80"/>
      </c>
      <c r="H771" s="13">
        <f t="shared" si="81"/>
      </c>
      <c r="J771" s="4"/>
    </row>
    <row r="772" spans="1:10" ht="12.75">
      <c r="A772" s="12">
        <f ca="1" t="shared" si="83"/>
      </c>
      <c r="B772" s="14">
        <f t="shared" si="82"/>
      </c>
      <c r="C772" s="13">
        <f t="shared" si="77"/>
      </c>
      <c r="D772" s="13">
        <f t="shared" si="78"/>
      </c>
      <c r="F772" s="13">
        <f t="shared" si="79"/>
      </c>
      <c r="G772" s="13">
        <f t="shared" si="80"/>
      </c>
      <c r="H772" s="13">
        <f t="shared" si="81"/>
      </c>
      <c r="J772" s="4"/>
    </row>
    <row r="773" spans="1:10" ht="12.75">
      <c r="A773" s="12">
        <f ca="1" t="shared" si="83"/>
      </c>
      <c r="B773" s="14">
        <f t="shared" si="82"/>
      </c>
      <c r="C773" s="13">
        <f t="shared" si="77"/>
      </c>
      <c r="D773" s="13">
        <f t="shared" si="78"/>
      </c>
      <c r="F773" s="13">
        <f t="shared" si="79"/>
      </c>
      <c r="G773" s="13">
        <f t="shared" si="80"/>
      </c>
      <c r="H773" s="13">
        <f t="shared" si="81"/>
      </c>
      <c r="J773" s="4"/>
    </row>
    <row r="774" spans="1:10" ht="12.75">
      <c r="A774" s="12">
        <f ca="1" t="shared" si="83"/>
      </c>
      <c r="B774" s="14">
        <f t="shared" si="82"/>
      </c>
      <c r="C774" s="13">
        <f t="shared" si="77"/>
      </c>
      <c r="D774" s="13">
        <f t="shared" si="78"/>
      </c>
      <c r="F774" s="13">
        <f t="shared" si="79"/>
      </c>
      <c r="G774" s="13">
        <f t="shared" si="80"/>
      </c>
      <c r="H774" s="13">
        <f t="shared" si="81"/>
      </c>
      <c r="J774" s="4"/>
    </row>
    <row r="775" spans="1:10" ht="12.75">
      <c r="A775" s="12">
        <f ca="1" t="shared" si="83"/>
      </c>
      <c r="B775" s="14">
        <f t="shared" si="82"/>
      </c>
      <c r="C775" s="13">
        <f t="shared" si="77"/>
      </c>
      <c r="D775" s="13">
        <f t="shared" si="78"/>
      </c>
      <c r="F775" s="13">
        <f t="shared" si="79"/>
      </c>
      <c r="G775" s="13">
        <f t="shared" si="80"/>
      </c>
      <c r="H775" s="13">
        <f t="shared" si="81"/>
      </c>
      <c r="J775" s="4"/>
    </row>
    <row r="776" spans="1:10" ht="12.75">
      <c r="A776" s="12">
        <f ca="1" t="shared" si="83"/>
      </c>
      <c r="B776" s="14">
        <f t="shared" si="82"/>
      </c>
      <c r="C776" s="13">
        <f t="shared" si="77"/>
      </c>
      <c r="D776" s="13">
        <f t="shared" si="78"/>
      </c>
      <c r="F776" s="13">
        <f t="shared" si="79"/>
      </c>
      <c r="G776" s="13">
        <f t="shared" si="80"/>
      </c>
      <c r="H776" s="13">
        <f t="shared" si="81"/>
      </c>
      <c r="J776" s="4"/>
    </row>
    <row r="777" spans="1:10" ht="12.75">
      <c r="A777" s="12">
        <f ca="1" t="shared" si="83"/>
      </c>
      <c r="B777" s="14">
        <f t="shared" si="82"/>
      </c>
      <c r="C777" s="13">
        <f t="shared" si="77"/>
      </c>
      <c r="D777" s="13">
        <f t="shared" si="78"/>
      </c>
      <c r="F777" s="13">
        <f t="shared" si="79"/>
      </c>
      <c r="G777" s="13">
        <f t="shared" si="80"/>
      </c>
      <c r="H777" s="13">
        <f t="shared" si="81"/>
      </c>
      <c r="J777" s="4"/>
    </row>
    <row r="778" spans="1:10" ht="12.75">
      <c r="A778" s="12">
        <f ca="1" t="shared" si="83"/>
      </c>
      <c r="B778" s="14">
        <f t="shared" si="82"/>
      </c>
      <c r="C778" s="13">
        <f t="shared" si="77"/>
      </c>
      <c r="D778" s="13">
        <f t="shared" si="78"/>
      </c>
      <c r="F778" s="13">
        <f t="shared" si="79"/>
      </c>
      <c r="G778" s="13">
        <f t="shared" si="80"/>
      </c>
      <c r="H778" s="13">
        <f t="shared" si="81"/>
      </c>
      <c r="J778" s="4"/>
    </row>
    <row r="779" spans="1:10" ht="12.75">
      <c r="A779" s="12">
        <f ca="1" t="shared" si="83"/>
      </c>
      <c r="B779" s="14">
        <f t="shared" si="82"/>
      </c>
      <c r="C779" s="13">
        <f t="shared" si="77"/>
      </c>
      <c r="D779" s="13">
        <f t="shared" si="78"/>
      </c>
      <c r="F779" s="13">
        <f t="shared" si="79"/>
      </c>
      <c r="G779" s="13">
        <f t="shared" si="80"/>
      </c>
      <c r="H779" s="13">
        <f t="shared" si="81"/>
      </c>
      <c r="J779" s="4"/>
    </row>
    <row r="780" spans="1:10" ht="12.75">
      <c r="A780" s="12">
        <f ca="1" t="shared" si="83"/>
      </c>
      <c r="B780" s="14">
        <f t="shared" si="82"/>
      </c>
      <c r="C780" s="13">
        <f t="shared" si="77"/>
      </c>
      <c r="D780" s="13">
        <f t="shared" si="78"/>
      </c>
      <c r="F780" s="13">
        <f t="shared" si="79"/>
      </c>
      <c r="G780" s="13">
        <f t="shared" si="80"/>
      </c>
      <c r="H780" s="13">
        <f t="shared" si="81"/>
      </c>
      <c r="J780" s="4"/>
    </row>
    <row r="781" spans="1:10" ht="12.75">
      <c r="A781" s="12">
        <f ca="1" t="shared" si="83"/>
      </c>
      <c r="B781" s="14">
        <f t="shared" si="82"/>
      </c>
      <c r="C781" s="13">
        <f t="shared" si="77"/>
      </c>
      <c r="D781" s="13">
        <f t="shared" si="78"/>
      </c>
      <c r="F781" s="13">
        <f t="shared" si="79"/>
      </c>
      <c r="G781" s="13">
        <f t="shared" si="80"/>
      </c>
      <c r="H781" s="13">
        <f t="shared" si="81"/>
      </c>
      <c r="J781" s="4"/>
    </row>
    <row r="782" spans="1:10" ht="12.75">
      <c r="A782" s="12">
        <f ca="1" t="shared" si="83"/>
      </c>
      <c r="B782" s="14">
        <f t="shared" si="82"/>
      </c>
      <c r="C782" s="13">
        <f t="shared" si="77"/>
      </c>
      <c r="D782" s="13">
        <f t="shared" si="78"/>
      </c>
      <c r="F782" s="13">
        <f t="shared" si="79"/>
      </c>
      <c r="G782" s="13">
        <f t="shared" si="80"/>
      </c>
      <c r="H782" s="13">
        <f t="shared" si="81"/>
      </c>
      <c r="J782" s="4"/>
    </row>
    <row r="783" spans="1:10" ht="12.75">
      <c r="A783" s="12">
        <f ca="1" t="shared" si="83"/>
      </c>
      <c r="B783" s="14">
        <f t="shared" si="82"/>
      </c>
      <c r="C783" s="13">
        <f t="shared" si="77"/>
      </c>
      <c r="D783" s="13">
        <f t="shared" si="78"/>
      </c>
      <c r="F783" s="13">
        <f t="shared" si="79"/>
      </c>
      <c r="G783" s="13">
        <f t="shared" si="80"/>
      </c>
      <c r="H783" s="13">
        <f t="shared" si="81"/>
      </c>
      <c r="J783" s="4"/>
    </row>
    <row r="784" spans="1:10" ht="12.75">
      <c r="A784" s="12">
        <f ca="1" t="shared" si="83"/>
      </c>
      <c r="B784" s="14">
        <f t="shared" si="82"/>
      </c>
      <c r="C784" s="13">
        <f t="shared" si="77"/>
      </c>
      <c r="D784" s="13">
        <f t="shared" si="78"/>
      </c>
      <c r="F784" s="13">
        <f t="shared" si="79"/>
      </c>
      <c r="G784" s="13">
        <f t="shared" si="80"/>
      </c>
      <c r="H784" s="13">
        <f t="shared" si="81"/>
      </c>
      <c r="J784" s="4"/>
    </row>
    <row r="785" spans="1:10" ht="12.75">
      <c r="A785" s="12">
        <f ca="1" t="shared" si="83"/>
      </c>
      <c r="B785" s="14">
        <f t="shared" si="82"/>
      </c>
      <c r="C785" s="13">
        <f t="shared" si="77"/>
      </c>
      <c r="D785" s="13">
        <f t="shared" si="78"/>
      </c>
      <c r="F785" s="13">
        <f t="shared" si="79"/>
      </c>
      <c r="G785" s="13">
        <f t="shared" si="80"/>
      </c>
      <c r="H785" s="13">
        <f t="shared" si="81"/>
      </c>
      <c r="J785" s="4"/>
    </row>
    <row r="786" spans="1:10" ht="12.75">
      <c r="A786" s="12">
        <f ca="1" t="shared" si="83"/>
      </c>
      <c r="B786" s="14">
        <f t="shared" si="82"/>
      </c>
      <c r="C786" s="13">
        <f t="shared" si="77"/>
      </c>
      <c r="D786" s="13">
        <f t="shared" si="78"/>
      </c>
      <c r="F786" s="13">
        <f t="shared" si="79"/>
      </c>
      <c r="G786" s="13">
        <f t="shared" si="80"/>
      </c>
      <c r="H786" s="13">
        <f t="shared" si="81"/>
      </c>
      <c r="J786" s="4"/>
    </row>
    <row r="787" spans="1:10" ht="12.75">
      <c r="A787" s="12">
        <f ca="1" t="shared" si="83"/>
      </c>
      <c r="B787" s="14">
        <f t="shared" si="82"/>
      </c>
      <c r="C787" s="13">
        <f t="shared" si="77"/>
      </c>
      <c r="D787" s="13">
        <f t="shared" si="78"/>
      </c>
      <c r="F787" s="13">
        <f t="shared" si="79"/>
      </c>
      <c r="G787" s="13">
        <f t="shared" si="80"/>
      </c>
      <c r="H787" s="13">
        <f t="shared" si="81"/>
      </c>
      <c r="J787" s="4"/>
    </row>
    <row r="788" spans="1:10" ht="12.75">
      <c r="A788" s="12">
        <f ca="1" t="shared" si="83"/>
      </c>
      <c r="B788" s="14">
        <f t="shared" si="82"/>
      </c>
      <c r="C788" s="13">
        <f aca="true" t="shared" si="84" ref="C788:C799">IF(A788="","",IF(A788=$D$12,H787+D788,IF(IF($E$15,$D$15,$D$14)&gt;H787+D788,H787+D788,IF($E$15,$D$15,$D$14))))</f>
      </c>
      <c r="D788" s="13">
        <f aca="true" t="shared" si="85" ref="D788:D800">IF(B788="","",IF(roundOpt,ROUND((B788-B787)*$H$5*G787,2),(B788-B787)*$H$5*G787))</f>
      </c>
      <c r="F788" s="13">
        <f aca="true" t="shared" si="86" ref="F788:F799">IF(B788="","",IF(C788&gt;F787+D788,0,F787+D788-C788))</f>
      </c>
      <c r="G788" s="13">
        <f aca="true" t="shared" si="87" ref="G788:G799">IF(B788="","",IF(C788&gt;D788+F787,G787+F787+D788-C788,G787))</f>
      </c>
      <c r="H788" s="13">
        <f aca="true" t="shared" si="88" ref="H788:H799">IF(B788="","",G788+F788)</f>
      </c>
      <c r="J788" s="4"/>
    </row>
    <row r="789" spans="1:10" ht="12.75">
      <c r="A789" s="12">
        <f ca="1" t="shared" si="83"/>
      </c>
      <c r="B789" s="14">
        <f aca="true" t="shared" si="89" ref="B789:B799">IF(A789="","",IF($K$13=26,(A789-1)*14+$D$9,IF($K$13=52,(A789-1)*7+$D$9,DATE(YEAR($D$9),MONTH($D$9)+(A789-1)*$L$13,IF($K$13=24,IF((MOD(A789-1,2))=1,DAY($D$9)+14,DAY($D$9)),DAY($D$9))))))</f>
      </c>
      <c r="C789" s="13">
        <f t="shared" si="84"/>
      </c>
      <c r="D789" s="13">
        <f t="shared" si="85"/>
      </c>
      <c r="F789" s="13">
        <f t="shared" si="86"/>
      </c>
      <c r="G789" s="13">
        <f t="shared" si="87"/>
      </c>
      <c r="H789" s="13">
        <f t="shared" si="88"/>
      </c>
      <c r="J789" s="4"/>
    </row>
    <row r="790" spans="1:10" ht="12.75">
      <c r="A790" s="12">
        <f aca="true" ca="1" t="shared" si="90" ref="A790:A799">IF(OR(H789&lt;=0,H789=""),"",OFFSET(A790,-1,0,1,1)+1)</f>
      </c>
      <c r="B790" s="14">
        <f t="shared" si="89"/>
      </c>
      <c r="C790" s="13">
        <f t="shared" si="84"/>
      </c>
      <c r="D790" s="13">
        <f t="shared" si="85"/>
      </c>
      <c r="F790" s="13">
        <f t="shared" si="86"/>
      </c>
      <c r="G790" s="13">
        <f t="shared" si="87"/>
      </c>
      <c r="H790" s="13">
        <f t="shared" si="88"/>
      </c>
      <c r="J790" s="4"/>
    </row>
    <row r="791" spans="1:10" ht="12.75">
      <c r="A791" s="12">
        <f ca="1" t="shared" si="90"/>
      </c>
      <c r="B791" s="14">
        <f t="shared" si="89"/>
      </c>
      <c r="C791" s="13">
        <f t="shared" si="84"/>
      </c>
      <c r="D791" s="13">
        <f t="shared" si="85"/>
      </c>
      <c r="F791" s="13">
        <f t="shared" si="86"/>
      </c>
      <c r="G791" s="13">
        <f t="shared" si="87"/>
      </c>
      <c r="H791" s="13">
        <f t="shared" si="88"/>
      </c>
      <c r="J791" s="4"/>
    </row>
    <row r="792" spans="1:10" ht="12.75">
      <c r="A792" s="12">
        <f ca="1" t="shared" si="90"/>
      </c>
      <c r="B792" s="14">
        <f t="shared" si="89"/>
      </c>
      <c r="C792" s="13">
        <f t="shared" si="84"/>
      </c>
      <c r="D792" s="13">
        <f t="shared" si="85"/>
      </c>
      <c r="F792" s="13">
        <f t="shared" si="86"/>
      </c>
      <c r="G792" s="13">
        <f t="shared" si="87"/>
      </c>
      <c r="H792" s="13">
        <f t="shared" si="88"/>
      </c>
      <c r="J792" s="4"/>
    </row>
    <row r="793" spans="1:10" ht="12.75">
      <c r="A793" s="12">
        <f ca="1" t="shared" si="90"/>
      </c>
      <c r="B793" s="14">
        <f t="shared" si="89"/>
      </c>
      <c r="C793" s="13">
        <f t="shared" si="84"/>
      </c>
      <c r="D793" s="13">
        <f t="shared" si="85"/>
      </c>
      <c r="F793" s="13">
        <f t="shared" si="86"/>
      </c>
      <c r="G793" s="13">
        <f t="shared" si="87"/>
      </c>
      <c r="H793" s="13">
        <f t="shared" si="88"/>
      </c>
      <c r="J793" s="4"/>
    </row>
    <row r="794" spans="1:10" ht="12.75">
      <c r="A794" s="12">
        <f ca="1" t="shared" si="90"/>
      </c>
      <c r="B794" s="14">
        <f t="shared" si="89"/>
      </c>
      <c r="C794" s="13">
        <f t="shared" si="84"/>
      </c>
      <c r="D794" s="13">
        <f t="shared" si="85"/>
      </c>
      <c r="F794" s="13">
        <f t="shared" si="86"/>
      </c>
      <c r="G794" s="13">
        <f t="shared" si="87"/>
      </c>
      <c r="H794" s="13">
        <f t="shared" si="88"/>
      </c>
      <c r="J794" s="4"/>
    </row>
    <row r="795" spans="1:10" ht="12.75">
      <c r="A795" s="12">
        <f ca="1" t="shared" si="90"/>
      </c>
      <c r="B795" s="14">
        <f t="shared" si="89"/>
      </c>
      <c r="C795" s="13">
        <f t="shared" si="84"/>
      </c>
      <c r="D795" s="13">
        <f t="shared" si="85"/>
      </c>
      <c r="F795" s="13">
        <f t="shared" si="86"/>
      </c>
      <c r="G795" s="13">
        <f t="shared" si="87"/>
      </c>
      <c r="H795" s="13">
        <f t="shared" si="88"/>
      </c>
      <c r="J795" s="4"/>
    </row>
    <row r="796" spans="1:10" ht="12.75">
      <c r="A796" s="12">
        <f ca="1" t="shared" si="90"/>
      </c>
      <c r="B796" s="14">
        <f t="shared" si="89"/>
      </c>
      <c r="C796" s="13">
        <f t="shared" si="84"/>
      </c>
      <c r="D796" s="13">
        <f t="shared" si="85"/>
      </c>
      <c r="F796" s="13">
        <f t="shared" si="86"/>
      </c>
      <c r="G796" s="13">
        <f t="shared" si="87"/>
      </c>
      <c r="H796" s="13">
        <f t="shared" si="88"/>
      </c>
      <c r="J796" s="4"/>
    </row>
    <row r="797" spans="1:10" ht="12.75">
      <c r="A797" s="12">
        <f ca="1" t="shared" si="90"/>
      </c>
      <c r="B797" s="14">
        <f t="shared" si="89"/>
      </c>
      <c r="C797" s="13">
        <f t="shared" si="84"/>
      </c>
      <c r="D797" s="13">
        <f t="shared" si="85"/>
      </c>
      <c r="F797" s="13">
        <f t="shared" si="86"/>
      </c>
      <c r="G797" s="13">
        <f t="shared" si="87"/>
      </c>
      <c r="H797" s="13">
        <f t="shared" si="88"/>
      </c>
      <c r="J797" s="4"/>
    </row>
    <row r="798" spans="1:10" ht="12.75">
      <c r="A798" s="12">
        <f ca="1" t="shared" si="90"/>
      </c>
      <c r="B798" s="14">
        <f t="shared" si="89"/>
      </c>
      <c r="C798" s="13">
        <f t="shared" si="84"/>
      </c>
      <c r="D798" s="13">
        <f t="shared" si="85"/>
      </c>
      <c r="F798" s="13">
        <f t="shared" si="86"/>
      </c>
      <c r="G798" s="13">
        <f t="shared" si="87"/>
      </c>
      <c r="H798" s="13">
        <f t="shared" si="88"/>
      </c>
      <c r="J798" s="4"/>
    </row>
    <row r="799" spans="1:10" ht="12.75">
      <c r="A799" s="12">
        <f ca="1" t="shared" si="90"/>
      </c>
      <c r="B799" s="14">
        <f t="shared" si="89"/>
      </c>
      <c r="C799" s="13">
        <f t="shared" si="84"/>
      </c>
      <c r="D799" s="13">
        <f t="shared" si="85"/>
      </c>
      <c r="F799" s="13">
        <f t="shared" si="86"/>
      </c>
      <c r="G799" s="13">
        <f t="shared" si="87"/>
      </c>
      <c r="H799" s="13">
        <f t="shared" si="88"/>
      </c>
      <c r="J799" s="4"/>
    </row>
    <row r="800" spans="1:10" ht="12.75">
      <c r="A800" s="1"/>
      <c r="B800" s="1"/>
      <c r="C800" s="1"/>
      <c r="D800" s="13">
        <f t="shared" si="85"/>
      </c>
      <c r="F800" s="1"/>
      <c r="G800" s="1"/>
      <c r="H800" s="1"/>
      <c r="I800" s="1"/>
      <c r="J800" s="4"/>
    </row>
    <row r="801" ht="12.75">
      <c r="J801" s="4"/>
    </row>
    <row r="802" ht="12.75">
      <c r="J802" s="4"/>
    </row>
    <row r="803" ht="12.75">
      <c r="J803" s="4"/>
    </row>
    <row r="804" ht="12.75">
      <c r="J804" s="4"/>
    </row>
    <row r="805" ht="12.75">
      <c r="J805" s="4"/>
    </row>
    <row r="806" ht="12.75">
      <c r="J806" s="4"/>
    </row>
    <row r="807" ht="12.75">
      <c r="J807" s="4"/>
    </row>
    <row r="808" ht="12.75">
      <c r="J808" s="4"/>
    </row>
    <row r="809" ht="12.75">
      <c r="J809" s="4"/>
    </row>
    <row r="810" ht="12.75">
      <c r="J810" s="4"/>
    </row>
    <row r="811" ht="12.75">
      <c r="J811" s="4"/>
    </row>
    <row r="812" ht="12.75">
      <c r="J812" s="4"/>
    </row>
    <row r="813" ht="12.75">
      <c r="J813" s="4"/>
    </row>
    <row r="814" ht="12.75">
      <c r="J814" s="4"/>
    </row>
    <row r="815" ht="12.75">
      <c r="J815" s="4"/>
    </row>
    <row r="816" ht="12.75">
      <c r="J816" s="4"/>
    </row>
    <row r="817" ht="12.75">
      <c r="J817" s="4"/>
    </row>
    <row r="818" ht="12.75">
      <c r="J818" s="4"/>
    </row>
    <row r="819" ht="12.75">
      <c r="J819" s="4"/>
    </row>
    <row r="820" ht="12.75">
      <c r="J820" s="4"/>
    </row>
    <row r="821" ht="12.75">
      <c r="J821" s="4"/>
    </row>
    <row r="822" ht="12.75">
      <c r="J822" s="4"/>
    </row>
    <row r="823" ht="12.75">
      <c r="J823" s="4"/>
    </row>
    <row r="824" ht="12.75">
      <c r="J824" s="4"/>
    </row>
    <row r="825" ht="12.75">
      <c r="J825" s="4"/>
    </row>
    <row r="826" ht="12.75">
      <c r="J826" s="4"/>
    </row>
    <row r="827" ht="12.75">
      <c r="J827" s="4"/>
    </row>
    <row r="828" ht="12.75">
      <c r="J828" s="4"/>
    </row>
    <row r="829" ht="12.75">
      <c r="J829" s="4"/>
    </row>
    <row r="830" ht="12.75">
      <c r="J830" s="4"/>
    </row>
    <row r="831" ht="12.75">
      <c r="J831" s="4"/>
    </row>
    <row r="832" ht="12.75">
      <c r="J832" s="4"/>
    </row>
    <row r="833" ht="12.75">
      <c r="J833" s="4"/>
    </row>
    <row r="834" ht="12.75">
      <c r="J834" s="4"/>
    </row>
    <row r="835" ht="12.75">
      <c r="J835" s="4"/>
    </row>
    <row r="836" ht="12.75">
      <c r="J836" s="4"/>
    </row>
    <row r="837" ht="12.75">
      <c r="J837" s="4"/>
    </row>
    <row r="838" ht="12.75">
      <c r="J838" s="4"/>
    </row>
    <row r="839" ht="12.75">
      <c r="J839" s="4"/>
    </row>
    <row r="840" ht="12.75">
      <c r="J840" s="4"/>
    </row>
    <row r="841" ht="12.75">
      <c r="J841" s="4"/>
    </row>
    <row r="842" ht="12.75">
      <c r="J842" s="4"/>
    </row>
    <row r="843" ht="12.75">
      <c r="J843" s="4"/>
    </row>
    <row r="844" ht="12.75">
      <c r="J844" s="4"/>
    </row>
    <row r="845" ht="12.75">
      <c r="J845" s="4"/>
    </row>
    <row r="846" ht="12.75">
      <c r="J846" s="4"/>
    </row>
    <row r="847" ht="12.75">
      <c r="J847" s="4"/>
    </row>
    <row r="848" ht="12.75">
      <c r="J848" s="4"/>
    </row>
    <row r="849" ht="12.75">
      <c r="J849" s="4"/>
    </row>
    <row r="850" ht="12.75">
      <c r="J850" s="4"/>
    </row>
    <row r="851" ht="12.75">
      <c r="J851" s="4"/>
    </row>
    <row r="852" ht="12.75">
      <c r="J852" s="4"/>
    </row>
    <row r="853" ht="12.75">
      <c r="J853" s="4"/>
    </row>
    <row r="854" ht="12.75">
      <c r="J854" s="4"/>
    </row>
    <row r="855" ht="12.75">
      <c r="J855" s="4"/>
    </row>
    <row r="856" ht="12.75">
      <c r="J856" s="4"/>
    </row>
    <row r="857" ht="12.75">
      <c r="J857" s="4"/>
    </row>
    <row r="858" ht="12.75">
      <c r="J858" s="4"/>
    </row>
    <row r="859" ht="12.75">
      <c r="J859" s="4"/>
    </row>
    <row r="860" ht="12.75">
      <c r="J860" s="4"/>
    </row>
    <row r="861" ht="12.75">
      <c r="J861" s="4"/>
    </row>
    <row r="862" ht="12.75">
      <c r="J862" s="4"/>
    </row>
    <row r="863" ht="12.75">
      <c r="J863" s="4"/>
    </row>
    <row r="864" ht="12.75">
      <c r="J864" s="4"/>
    </row>
    <row r="865" ht="12.75">
      <c r="J865" s="4"/>
    </row>
    <row r="866" ht="12.75">
      <c r="J866" s="4"/>
    </row>
    <row r="867" ht="12.75">
      <c r="J867" s="4"/>
    </row>
    <row r="868" ht="12.75">
      <c r="J868" s="4"/>
    </row>
    <row r="869" ht="12.75">
      <c r="J869" s="4"/>
    </row>
    <row r="870" ht="12.75">
      <c r="J870" s="4"/>
    </row>
    <row r="871" ht="12.75">
      <c r="J871" s="4"/>
    </row>
    <row r="872" ht="12.75">
      <c r="J872" s="4"/>
    </row>
    <row r="873" ht="12.75">
      <c r="J873" s="4"/>
    </row>
    <row r="874" ht="12.75">
      <c r="J874" s="4"/>
    </row>
    <row r="875" ht="12.75">
      <c r="J875" s="4"/>
    </row>
    <row r="876" ht="12.75">
      <c r="J876" s="4"/>
    </row>
    <row r="877" ht="12.75">
      <c r="J877" s="4"/>
    </row>
    <row r="878" ht="12.75">
      <c r="J878" s="4"/>
    </row>
    <row r="879" ht="12.75">
      <c r="J879" s="4"/>
    </row>
    <row r="880" ht="12.75">
      <c r="J880" s="4"/>
    </row>
    <row r="881" ht="12.75">
      <c r="J881" s="4"/>
    </row>
    <row r="882" ht="12.75">
      <c r="J882" s="4"/>
    </row>
    <row r="883" ht="12.75">
      <c r="J883" s="4"/>
    </row>
    <row r="884" ht="12.75">
      <c r="J884" s="4"/>
    </row>
    <row r="885" ht="12.75">
      <c r="J885" s="4"/>
    </row>
    <row r="886" ht="12.75">
      <c r="J886" s="4"/>
    </row>
  </sheetData>
  <sheetProtection/>
  <mergeCells count="1">
    <mergeCell ref="A17:D17"/>
  </mergeCells>
  <conditionalFormatting sqref="F20:H799 D20:D800 A20:C799">
    <cfRule type="expression" priority="1" dxfId="1" stopIfTrue="1">
      <formula>YEAR($B20)&gt;YEAR(OFFSET($B20,-1,0,1,1))</formula>
    </cfRule>
  </conditionalFormatting>
  <dataValidations count="1">
    <dataValidation type="list" showInputMessage="1" showErrorMessage="1" sqref="D10">
      <formula1>$J$5:$J$12</formula1>
    </dataValidation>
  </dataValidations>
  <hyperlinks>
    <hyperlink ref="A2" r:id="rId1" display="HELP"/>
  </hyperlinks>
  <printOptions/>
  <pageMargins left="0.5" right="0.5" top="0.5" bottom="0.5" header="0.25" footer="0.25"/>
  <pageSetup fitToHeight="0" fitToWidth="1" horizontalDpi="600" verticalDpi="600" orientation="portrait" r:id="rId5"/>
  <headerFooter alignWithMargins="0">
    <oddHeader>&amp;RPage &amp;P of &amp;N</oddHeader>
    <oddFooter>&amp;L&amp;8http://www.vertex42.com/ExcelTemplates/loan-amortization-schedule.html&amp;R&amp;8© 2008 Vertex42 LLC</oddFooter>
  </headerFooter>
  <drawing r:id="rId4"/>
  <legacyDrawing r:id="rId3"/>
</worksheet>
</file>

<file path=xl/worksheets/sheet2.xml><?xml version="1.0" encoding="utf-8"?>
<worksheet xmlns="http://schemas.openxmlformats.org/spreadsheetml/2006/main" xmlns:r="http://schemas.openxmlformats.org/officeDocument/2006/relationships">
  <dimension ref="A1:J798"/>
  <sheetViews>
    <sheetView showGridLines="0" zoomScalePageLayoutView="0" workbookViewId="0" topLeftCell="A1">
      <pane ySplit="16" topLeftCell="A17" activePane="bottomLeft" state="frozen"/>
      <selection pane="topLeft" activeCell="A1" sqref="A1"/>
      <selection pane="bottomLeft" activeCell="B18" sqref="B18"/>
    </sheetView>
  </sheetViews>
  <sheetFormatPr defaultColWidth="9.140625" defaultRowHeight="12.75"/>
  <cols>
    <col min="1" max="1" width="5.7109375" style="2" customWidth="1"/>
    <col min="2" max="2" width="11.7109375" style="2" customWidth="1"/>
    <col min="3" max="3" width="12.140625" style="2" customWidth="1"/>
    <col min="4" max="4" width="15.7109375" style="2" customWidth="1"/>
    <col min="5" max="5" width="4.140625" style="2" customWidth="1"/>
    <col min="6" max="6" width="10.7109375" style="2" customWidth="1"/>
    <col min="7" max="7" width="13.28125" style="2" customWidth="1"/>
    <col min="8" max="8" width="15.7109375" style="2" customWidth="1"/>
    <col min="9" max="9" width="2.421875" style="2" customWidth="1"/>
    <col min="10" max="10" width="16.421875" style="2" customWidth="1"/>
    <col min="11" max="11" width="10.8515625" style="2" customWidth="1"/>
    <col min="12" max="13" width="11.8515625" style="2" customWidth="1"/>
    <col min="14" max="16384" width="9.140625" style="2" customWidth="1"/>
  </cols>
  <sheetData>
    <row r="1" spans="1:8" ht="24" customHeight="1">
      <c r="A1" s="21" t="s">
        <v>32</v>
      </c>
      <c r="B1" s="22"/>
      <c r="C1" s="22"/>
      <c r="D1" s="22"/>
      <c r="E1" s="22"/>
      <c r="F1" s="22"/>
      <c r="G1" s="23"/>
      <c r="H1" s="23"/>
    </row>
    <row r="2" spans="1:10" ht="12.75">
      <c r="A2" s="8"/>
      <c r="B2" s="8"/>
      <c r="C2" s="8"/>
      <c r="D2" s="8"/>
      <c r="E2" s="8"/>
      <c r="F2" s="8"/>
      <c r="G2" s="8"/>
      <c r="H2" s="8"/>
      <c r="J2" s="49" t="s">
        <v>45</v>
      </c>
    </row>
    <row r="3" spans="1:10" ht="15.75">
      <c r="A3" s="8"/>
      <c r="B3" s="53" t="s">
        <v>43</v>
      </c>
      <c r="C3" s="69"/>
      <c r="D3" s="69"/>
      <c r="E3" s="8"/>
      <c r="F3" s="8"/>
      <c r="G3" s="8"/>
      <c r="H3" s="51" t="s">
        <v>44</v>
      </c>
      <c r="J3" s="50" t="s">
        <v>13</v>
      </c>
    </row>
    <row r="4" spans="1:8" ht="12.75">
      <c r="A4" s="8"/>
      <c r="C4" s="3" t="s">
        <v>46</v>
      </c>
      <c r="E4" s="8"/>
      <c r="F4" s="8"/>
      <c r="G4" s="8"/>
      <c r="H4" s="52" t="s">
        <v>47</v>
      </c>
    </row>
    <row r="5" spans="1:8" ht="12.75">
      <c r="A5" s="8"/>
      <c r="B5" s="8"/>
      <c r="C5" s="54" t="s">
        <v>48</v>
      </c>
      <c r="D5" s="8"/>
      <c r="E5" s="8"/>
      <c r="F5" s="8"/>
      <c r="G5" s="8"/>
      <c r="H5" s="52" t="s">
        <v>48</v>
      </c>
    </row>
    <row r="6" spans="1:8" ht="12.75">
      <c r="A6" s="8"/>
      <c r="B6" s="8"/>
      <c r="C6" s="8"/>
      <c r="D6" s="8"/>
      <c r="E6" s="8"/>
      <c r="F6" s="8"/>
      <c r="G6" s="8"/>
      <c r="H6" s="8"/>
    </row>
    <row r="7" spans="1:8" ht="14.25">
      <c r="A7" s="24" t="s">
        <v>15</v>
      </c>
      <c r="B7" s="25"/>
      <c r="C7" s="25"/>
      <c r="D7" s="25"/>
      <c r="E7" s="27" t="s">
        <v>19</v>
      </c>
      <c r="F7" s="24" t="s">
        <v>30</v>
      </c>
      <c r="G7" s="26"/>
      <c r="H7" s="26"/>
    </row>
    <row r="8" spans="1:8" ht="15" customHeight="1">
      <c r="A8" s="18"/>
      <c r="B8" s="18"/>
      <c r="C8" s="19" t="s">
        <v>0</v>
      </c>
      <c r="D8" s="55">
        <v>100000</v>
      </c>
      <c r="E8" s="8"/>
      <c r="F8" s="8"/>
      <c r="G8" s="10" t="s">
        <v>28</v>
      </c>
      <c r="H8" s="28">
        <f>D9/D11</f>
        <v>0.00016666666666666666</v>
      </c>
    </row>
    <row r="9" spans="1:8" ht="15" customHeight="1">
      <c r="A9" s="18"/>
      <c r="B9" s="18"/>
      <c r="C9" s="19" t="s">
        <v>1</v>
      </c>
      <c r="D9" s="44">
        <v>0.06</v>
      </c>
      <c r="E9" s="8"/>
      <c r="G9" s="10" t="s">
        <v>31</v>
      </c>
      <c r="H9" s="9">
        <f>MAX(A16:A797)-1</f>
        <v>1</v>
      </c>
    </row>
    <row r="10" spans="1:8" ht="15" customHeight="1">
      <c r="A10" s="18"/>
      <c r="B10" s="18"/>
      <c r="C10" s="19" t="s">
        <v>27</v>
      </c>
      <c r="D10" s="45">
        <v>40544</v>
      </c>
      <c r="E10" s="8"/>
      <c r="F10" s="8"/>
      <c r="G10" s="9" t="s">
        <v>3</v>
      </c>
      <c r="H10" s="17">
        <f>SUM(C18:C797)</f>
        <v>3387.67</v>
      </c>
    </row>
    <row r="11" spans="1:8" ht="15" customHeight="1">
      <c r="A11" s="18"/>
      <c r="B11" s="18"/>
      <c r="C11" s="19" t="s">
        <v>20</v>
      </c>
      <c r="D11" s="46">
        <v>360</v>
      </c>
      <c r="E11" s="8"/>
      <c r="F11" s="8"/>
      <c r="G11" s="9" t="s">
        <v>4</v>
      </c>
      <c r="H11" s="17">
        <f>SUM(D17:D797)</f>
        <v>533.33</v>
      </c>
    </row>
    <row r="12" ht="15" customHeight="1">
      <c r="E12" s="8"/>
    </row>
    <row r="13" spans="1:8" ht="15">
      <c r="A13" s="8"/>
      <c r="B13" s="8"/>
      <c r="C13" s="9" t="s">
        <v>42</v>
      </c>
      <c r="D13" s="36">
        <v>3387.67</v>
      </c>
      <c r="E13" s="8"/>
      <c r="F13" s="8"/>
      <c r="G13" s="8"/>
      <c r="H13"/>
    </row>
    <row r="14" spans="1:8" ht="12.75">
      <c r="A14" s="8"/>
      <c r="B14" s="8"/>
      <c r="C14" s="8"/>
      <c r="D14" s="8"/>
      <c r="E14" s="8"/>
      <c r="F14" s="8"/>
      <c r="G14" s="8"/>
      <c r="H14" s="8"/>
    </row>
    <row r="15" spans="1:10" ht="15">
      <c r="A15" s="68" t="s">
        <v>40</v>
      </c>
      <c r="B15" s="68"/>
      <c r="C15" s="68"/>
      <c r="D15" s="68"/>
      <c r="E15" s="33"/>
      <c r="F15" s="33"/>
      <c r="G15" s="33"/>
      <c r="H15" s="34" t="s">
        <v>50</v>
      </c>
      <c r="J15" s="4"/>
    </row>
    <row r="16" spans="1:8" ht="29.25" thickBot="1">
      <c r="A16" s="29" t="s">
        <v>22</v>
      </c>
      <c r="B16" s="20" t="s">
        <v>21</v>
      </c>
      <c r="C16" s="20" t="s">
        <v>5</v>
      </c>
      <c r="D16" s="20" t="s">
        <v>23</v>
      </c>
      <c r="E16" s="20"/>
      <c r="F16" s="20" t="s">
        <v>25</v>
      </c>
      <c r="G16" s="20" t="s">
        <v>24</v>
      </c>
      <c r="H16" s="20" t="s">
        <v>26</v>
      </c>
    </row>
    <row r="17" spans="1:9" ht="12.75">
      <c r="A17" s="47"/>
      <c r="B17" s="65">
        <f>D10-1</f>
        <v>40543</v>
      </c>
      <c r="C17" s="38" t="s">
        <v>41</v>
      </c>
      <c r="D17" s="38" t="s">
        <v>41</v>
      </c>
      <c r="E17" s="37"/>
      <c r="F17" s="48">
        <v>0</v>
      </c>
      <c r="G17" s="39">
        <f>$D$8</f>
        <v>100000</v>
      </c>
      <c r="H17" s="39">
        <f>F17+G17</f>
        <v>100000</v>
      </c>
      <c r="I17" s="6"/>
    </row>
    <row r="18" spans="1:8" ht="12.75">
      <c r="A18" s="12">
        <v>1</v>
      </c>
      <c r="B18" s="32">
        <v>40575</v>
      </c>
      <c r="C18" s="15">
        <f>$D$13</f>
        <v>3387.67</v>
      </c>
      <c r="D18" s="13">
        <f>IF(B18="","",ROUND((B18-B17)*$H$8*G17,2))</f>
        <v>533.33</v>
      </c>
      <c r="F18" s="13">
        <f>IF(B18="","",IF(C18&gt;F17+D18,0,F17+D18-C18))</f>
        <v>0</v>
      </c>
      <c r="G18" s="13">
        <f>IF(B18="","",IF(C18&gt;D18+F17,G17+F17+D18-C18,G17))</f>
        <v>97145.66</v>
      </c>
      <c r="H18" s="13">
        <f>IF(B18="","",G18+F18)</f>
        <v>97145.66</v>
      </c>
    </row>
    <row r="19" spans="1:8" ht="12.75">
      <c r="A19" s="12">
        <f aca="true" ca="1" t="shared" si="0" ref="A19:A82">IF(OR(H18&lt;=0,H18=""),"",OFFSET(A19,-1,0,1,1)+1)</f>
        <v>2</v>
      </c>
      <c r="B19" s="32"/>
      <c r="C19" s="15"/>
      <c r="D19" s="13">
        <f aca="true" t="shared" si="1" ref="D19:D82">IF(B19="","",ROUND((B19-B18)*$H$8*G18,2))</f>
      </c>
      <c r="F19" s="13">
        <f>IF(B19="","",IF(C19&gt;F18+D19,0,F18+D19-C19))</f>
      </c>
      <c r="G19" s="13">
        <f>IF(B19="","",IF(C19&gt;D19+F18,G18+F18+D19-C19,G18))</f>
      </c>
      <c r="H19" s="13">
        <f>IF(B19="","",G19+F19)</f>
      </c>
    </row>
    <row r="20" spans="1:8" ht="12.75">
      <c r="A20" s="12">
        <f ca="1" t="shared" si="0"/>
      </c>
      <c r="B20" s="32"/>
      <c r="C20" s="15"/>
      <c r="D20" s="13">
        <f t="shared" si="1"/>
      </c>
      <c r="F20" s="13">
        <f aca="true" t="shared" si="2" ref="F20:F83">IF(B20="","",IF(C20&gt;F19+D20,0,F19+D20-C20))</f>
      </c>
      <c r="G20" s="13">
        <f aca="true" t="shared" si="3" ref="G20:G83">IF(B20="","",IF(C20&gt;D20+F19,G19+F19+D20-C20,G19))</f>
      </c>
      <c r="H20" s="13">
        <f aca="true" t="shared" si="4" ref="H20:H83">IF(B20="","",G20+F20)</f>
      </c>
    </row>
    <row r="21" spans="1:8" ht="12.75">
      <c r="A21" s="12">
        <f ca="1" t="shared" si="0"/>
      </c>
      <c r="B21" s="32"/>
      <c r="C21" s="15"/>
      <c r="D21" s="13">
        <f t="shared" si="1"/>
      </c>
      <c r="F21" s="13">
        <f t="shared" si="2"/>
      </c>
      <c r="G21" s="13">
        <f t="shared" si="3"/>
      </c>
      <c r="H21" s="13">
        <f t="shared" si="4"/>
      </c>
    </row>
    <row r="22" spans="1:8" ht="12.75">
      <c r="A22" s="12">
        <f ca="1" t="shared" si="0"/>
      </c>
      <c r="B22" s="32"/>
      <c r="C22" s="15"/>
      <c r="D22" s="13">
        <f t="shared" si="1"/>
      </c>
      <c r="F22" s="13">
        <f t="shared" si="2"/>
      </c>
      <c r="G22" s="13">
        <f t="shared" si="3"/>
      </c>
      <c r="H22" s="13">
        <f t="shared" si="4"/>
      </c>
    </row>
    <row r="23" spans="1:10" ht="12.75">
      <c r="A23" s="12">
        <f ca="1" t="shared" si="0"/>
      </c>
      <c r="B23" s="32"/>
      <c r="C23" s="15"/>
      <c r="D23" s="13">
        <f t="shared" si="1"/>
      </c>
      <c r="F23" s="13">
        <f t="shared" si="2"/>
      </c>
      <c r="G23" s="13">
        <f t="shared" si="3"/>
      </c>
      <c r="H23" s="13">
        <f t="shared" si="4"/>
      </c>
      <c r="I23" s="3"/>
      <c r="J23" s="30"/>
    </row>
    <row r="24" spans="1:10" ht="12.75">
      <c r="A24" s="12">
        <f ca="1" t="shared" si="0"/>
      </c>
      <c r="B24" s="32"/>
      <c r="C24" s="15"/>
      <c r="D24" s="13">
        <f t="shared" si="1"/>
      </c>
      <c r="F24" s="13">
        <f t="shared" si="2"/>
      </c>
      <c r="G24" s="13">
        <f t="shared" si="3"/>
      </c>
      <c r="H24" s="13">
        <f t="shared" si="4"/>
      </c>
      <c r="I24" s="3"/>
      <c r="J24" s="30"/>
    </row>
    <row r="25" spans="1:10" ht="12.75">
      <c r="A25" s="12">
        <f ca="1" t="shared" si="0"/>
      </c>
      <c r="B25" s="32"/>
      <c r="C25" s="15"/>
      <c r="D25" s="13">
        <f t="shared" si="1"/>
      </c>
      <c r="F25" s="13">
        <f t="shared" si="2"/>
      </c>
      <c r="G25" s="13">
        <f t="shared" si="3"/>
      </c>
      <c r="H25" s="13">
        <f t="shared" si="4"/>
      </c>
      <c r="I25" s="3"/>
      <c r="J25" s="31"/>
    </row>
    <row r="26" spans="1:8" ht="12.75">
      <c r="A26" s="12">
        <f ca="1" t="shared" si="0"/>
      </c>
      <c r="B26" s="32"/>
      <c r="C26" s="15"/>
      <c r="D26" s="13">
        <f t="shared" si="1"/>
      </c>
      <c r="F26" s="13">
        <f t="shared" si="2"/>
      </c>
      <c r="G26" s="13">
        <f t="shared" si="3"/>
      </c>
      <c r="H26" s="13">
        <f t="shared" si="4"/>
      </c>
    </row>
    <row r="27" spans="1:8" ht="12.75">
      <c r="A27" s="12">
        <f ca="1" t="shared" si="0"/>
      </c>
      <c r="B27" s="32"/>
      <c r="C27" s="15"/>
      <c r="D27" s="13">
        <f t="shared" si="1"/>
      </c>
      <c r="F27" s="13">
        <f t="shared" si="2"/>
      </c>
      <c r="G27" s="13">
        <f t="shared" si="3"/>
      </c>
      <c r="H27" s="13">
        <f t="shared" si="4"/>
      </c>
    </row>
    <row r="28" spans="1:8" ht="12.75">
      <c r="A28" s="12">
        <f ca="1" t="shared" si="0"/>
      </c>
      <c r="B28" s="32"/>
      <c r="C28" s="15"/>
      <c r="D28" s="13">
        <f t="shared" si="1"/>
      </c>
      <c r="F28" s="13">
        <f t="shared" si="2"/>
      </c>
      <c r="G28" s="13">
        <f t="shared" si="3"/>
      </c>
      <c r="H28" s="13">
        <f t="shared" si="4"/>
      </c>
    </row>
    <row r="29" spans="1:8" ht="12.75">
      <c r="A29" s="12">
        <f ca="1" t="shared" si="0"/>
      </c>
      <c r="B29" s="32"/>
      <c r="C29" s="15"/>
      <c r="D29" s="13">
        <f t="shared" si="1"/>
      </c>
      <c r="F29" s="13">
        <f t="shared" si="2"/>
      </c>
      <c r="G29" s="13">
        <f t="shared" si="3"/>
      </c>
      <c r="H29" s="13">
        <f t="shared" si="4"/>
      </c>
    </row>
    <row r="30" spans="1:8" ht="12.75">
      <c r="A30" s="12">
        <f ca="1" t="shared" si="0"/>
      </c>
      <c r="B30" s="32"/>
      <c r="C30" s="15"/>
      <c r="D30" s="13">
        <f t="shared" si="1"/>
      </c>
      <c r="F30" s="13">
        <f t="shared" si="2"/>
      </c>
      <c r="G30" s="13">
        <f t="shared" si="3"/>
      </c>
      <c r="H30" s="13">
        <f t="shared" si="4"/>
      </c>
    </row>
    <row r="31" spans="1:8" ht="12.75">
      <c r="A31" s="12">
        <f ca="1" t="shared" si="0"/>
      </c>
      <c r="B31" s="32"/>
      <c r="C31" s="15"/>
      <c r="D31" s="13">
        <f t="shared" si="1"/>
      </c>
      <c r="F31" s="13">
        <f t="shared" si="2"/>
      </c>
      <c r="G31" s="13">
        <f t="shared" si="3"/>
      </c>
      <c r="H31" s="13">
        <f t="shared" si="4"/>
      </c>
    </row>
    <row r="32" spans="1:8" ht="12.75">
      <c r="A32" s="12">
        <f ca="1" t="shared" si="0"/>
      </c>
      <c r="B32" s="32"/>
      <c r="C32" s="15"/>
      <c r="D32" s="13">
        <f t="shared" si="1"/>
      </c>
      <c r="F32" s="13">
        <f t="shared" si="2"/>
      </c>
      <c r="G32" s="13">
        <f t="shared" si="3"/>
      </c>
      <c r="H32" s="13">
        <f t="shared" si="4"/>
      </c>
    </row>
    <row r="33" spans="1:8" ht="12.75">
      <c r="A33" s="12">
        <f ca="1" t="shared" si="0"/>
      </c>
      <c r="B33" s="32"/>
      <c r="C33" s="15"/>
      <c r="D33" s="13">
        <f t="shared" si="1"/>
      </c>
      <c r="F33" s="13">
        <f t="shared" si="2"/>
      </c>
      <c r="G33" s="13">
        <f t="shared" si="3"/>
      </c>
      <c r="H33" s="13">
        <f t="shared" si="4"/>
      </c>
    </row>
    <row r="34" spans="1:8" ht="12.75">
      <c r="A34" s="12">
        <f ca="1" t="shared" si="0"/>
      </c>
      <c r="B34" s="32"/>
      <c r="C34" s="15"/>
      <c r="D34" s="13">
        <f t="shared" si="1"/>
      </c>
      <c r="F34" s="13">
        <f t="shared" si="2"/>
      </c>
      <c r="G34" s="13">
        <f t="shared" si="3"/>
      </c>
      <c r="H34" s="13">
        <f t="shared" si="4"/>
      </c>
    </row>
    <row r="35" spans="1:8" ht="12.75">
      <c r="A35" s="12">
        <f ca="1" t="shared" si="0"/>
      </c>
      <c r="B35" s="32"/>
      <c r="C35" s="15"/>
      <c r="D35" s="13">
        <f t="shared" si="1"/>
      </c>
      <c r="F35" s="13">
        <f t="shared" si="2"/>
      </c>
      <c r="G35" s="13">
        <f t="shared" si="3"/>
      </c>
      <c r="H35" s="13">
        <f t="shared" si="4"/>
      </c>
    </row>
    <row r="36" spans="1:8" ht="12.75">
      <c r="A36" s="12">
        <f ca="1" t="shared" si="0"/>
      </c>
      <c r="B36" s="32"/>
      <c r="C36" s="15"/>
      <c r="D36" s="13">
        <f t="shared" si="1"/>
      </c>
      <c r="F36" s="13">
        <f t="shared" si="2"/>
      </c>
      <c r="G36" s="13">
        <f t="shared" si="3"/>
      </c>
      <c r="H36" s="13">
        <f t="shared" si="4"/>
      </c>
    </row>
    <row r="37" spans="1:8" ht="12.75">
      <c r="A37" s="12">
        <f ca="1" t="shared" si="0"/>
      </c>
      <c r="B37" s="32"/>
      <c r="C37" s="15"/>
      <c r="D37" s="13">
        <f t="shared" si="1"/>
      </c>
      <c r="F37" s="13">
        <f t="shared" si="2"/>
      </c>
      <c r="G37" s="13">
        <f t="shared" si="3"/>
      </c>
      <c r="H37" s="13">
        <f t="shared" si="4"/>
      </c>
    </row>
    <row r="38" spans="1:8" ht="12.75">
      <c r="A38" s="12">
        <f ca="1" t="shared" si="0"/>
      </c>
      <c r="B38" s="32"/>
      <c r="C38" s="15"/>
      <c r="D38" s="13">
        <f t="shared" si="1"/>
      </c>
      <c r="F38" s="13">
        <f t="shared" si="2"/>
      </c>
      <c r="G38" s="13">
        <f t="shared" si="3"/>
      </c>
      <c r="H38" s="13">
        <f t="shared" si="4"/>
      </c>
    </row>
    <row r="39" spans="1:8" ht="12.75">
      <c r="A39" s="12">
        <f ca="1" t="shared" si="0"/>
      </c>
      <c r="B39" s="32"/>
      <c r="C39" s="15"/>
      <c r="D39" s="13">
        <f t="shared" si="1"/>
      </c>
      <c r="F39" s="13">
        <f t="shared" si="2"/>
      </c>
      <c r="G39" s="13">
        <f t="shared" si="3"/>
      </c>
      <c r="H39" s="13">
        <f t="shared" si="4"/>
      </c>
    </row>
    <row r="40" spans="1:8" ht="12.75">
      <c r="A40" s="12">
        <f ca="1" t="shared" si="0"/>
      </c>
      <c r="B40" s="32"/>
      <c r="C40" s="15"/>
      <c r="D40" s="13">
        <f t="shared" si="1"/>
      </c>
      <c r="F40" s="13">
        <f t="shared" si="2"/>
      </c>
      <c r="G40" s="13">
        <f t="shared" si="3"/>
      </c>
      <c r="H40" s="13">
        <f t="shared" si="4"/>
      </c>
    </row>
    <row r="41" spans="1:8" ht="12.75">
      <c r="A41" s="12">
        <f ca="1" t="shared" si="0"/>
      </c>
      <c r="B41" s="32"/>
      <c r="C41" s="15"/>
      <c r="D41" s="13">
        <f t="shared" si="1"/>
      </c>
      <c r="F41" s="13">
        <f t="shared" si="2"/>
      </c>
      <c r="G41" s="13">
        <f t="shared" si="3"/>
      </c>
      <c r="H41" s="13">
        <f t="shared" si="4"/>
      </c>
    </row>
    <row r="42" spans="1:8" ht="12.75">
      <c r="A42" s="12">
        <f ca="1" t="shared" si="0"/>
      </c>
      <c r="B42" s="32"/>
      <c r="C42" s="15"/>
      <c r="D42" s="13">
        <f t="shared" si="1"/>
      </c>
      <c r="F42" s="13">
        <f t="shared" si="2"/>
      </c>
      <c r="G42" s="13">
        <f t="shared" si="3"/>
      </c>
      <c r="H42" s="13">
        <f t="shared" si="4"/>
      </c>
    </row>
    <row r="43" spans="1:8" ht="12.75">
      <c r="A43" s="12">
        <f ca="1" t="shared" si="0"/>
      </c>
      <c r="B43" s="32"/>
      <c r="C43" s="15"/>
      <c r="D43" s="13">
        <f t="shared" si="1"/>
      </c>
      <c r="F43" s="13">
        <f t="shared" si="2"/>
      </c>
      <c r="G43" s="13">
        <f t="shared" si="3"/>
      </c>
      <c r="H43" s="13">
        <f t="shared" si="4"/>
      </c>
    </row>
    <row r="44" spans="1:8" ht="12.75">
      <c r="A44" s="12">
        <f ca="1" t="shared" si="0"/>
      </c>
      <c r="B44" s="32"/>
      <c r="C44" s="15"/>
      <c r="D44" s="13">
        <f t="shared" si="1"/>
      </c>
      <c r="F44" s="13">
        <f t="shared" si="2"/>
      </c>
      <c r="G44" s="13">
        <f t="shared" si="3"/>
      </c>
      <c r="H44" s="13">
        <f t="shared" si="4"/>
      </c>
    </row>
    <row r="45" spans="1:8" ht="12.75">
      <c r="A45" s="12">
        <f ca="1" t="shared" si="0"/>
      </c>
      <c r="B45" s="32"/>
      <c r="C45" s="15"/>
      <c r="D45" s="13">
        <f t="shared" si="1"/>
      </c>
      <c r="F45" s="13">
        <f t="shared" si="2"/>
      </c>
      <c r="G45" s="13">
        <f t="shared" si="3"/>
      </c>
      <c r="H45" s="13">
        <f t="shared" si="4"/>
      </c>
    </row>
    <row r="46" spans="1:8" ht="12.75">
      <c r="A46" s="12">
        <f ca="1" t="shared" si="0"/>
      </c>
      <c r="B46" s="32"/>
      <c r="C46" s="15"/>
      <c r="D46" s="13">
        <f t="shared" si="1"/>
      </c>
      <c r="F46" s="13">
        <f t="shared" si="2"/>
      </c>
      <c r="G46" s="13">
        <f t="shared" si="3"/>
      </c>
      <c r="H46" s="13">
        <f t="shared" si="4"/>
      </c>
    </row>
    <row r="47" spans="1:8" ht="12.75">
      <c r="A47" s="12">
        <f ca="1" t="shared" si="0"/>
      </c>
      <c r="B47" s="32"/>
      <c r="C47" s="15"/>
      <c r="D47" s="13">
        <f t="shared" si="1"/>
      </c>
      <c r="F47" s="13">
        <f t="shared" si="2"/>
      </c>
      <c r="G47" s="13">
        <f t="shared" si="3"/>
      </c>
      <c r="H47" s="13">
        <f t="shared" si="4"/>
      </c>
    </row>
    <row r="48" spans="1:8" ht="12.75">
      <c r="A48" s="12">
        <f ca="1" t="shared" si="0"/>
      </c>
      <c r="B48" s="32"/>
      <c r="C48" s="15"/>
      <c r="D48" s="13">
        <f t="shared" si="1"/>
      </c>
      <c r="F48" s="13">
        <f t="shared" si="2"/>
      </c>
      <c r="G48" s="13">
        <f t="shared" si="3"/>
      </c>
      <c r="H48" s="13">
        <f t="shared" si="4"/>
      </c>
    </row>
    <row r="49" spans="1:8" ht="12.75">
      <c r="A49" s="12">
        <f ca="1" t="shared" si="0"/>
      </c>
      <c r="B49" s="32"/>
      <c r="C49" s="15"/>
      <c r="D49" s="13">
        <f t="shared" si="1"/>
      </c>
      <c r="F49" s="13">
        <f t="shared" si="2"/>
      </c>
      <c r="G49" s="13">
        <f t="shared" si="3"/>
      </c>
      <c r="H49" s="13">
        <f t="shared" si="4"/>
      </c>
    </row>
    <row r="50" spans="1:8" ht="12.75">
      <c r="A50" s="12">
        <f ca="1" t="shared" si="0"/>
      </c>
      <c r="B50" s="32"/>
      <c r="C50" s="15"/>
      <c r="D50" s="13">
        <f t="shared" si="1"/>
      </c>
      <c r="F50" s="13">
        <f t="shared" si="2"/>
      </c>
      <c r="G50" s="13">
        <f t="shared" si="3"/>
      </c>
      <c r="H50" s="13">
        <f t="shared" si="4"/>
      </c>
    </row>
    <row r="51" spans="1:8" ht="12.75">
      <c r="A51" s="12">
        <f ca="1" t="shared" si="0"/>
      </c>
      <c r="B51" s="32"/>
      <c r="C51" s="15"/>
      <c r="D51" s="13">
        <f t="shared" si="1"/>
      </c>
      <c r="F51" s="13">
        <f t="shared" si="2"/>
      </c>
      <c r="G51" s="13">
        <f t="shared" si="3"/>
      </c>
      <c r="H51" s="13">
        <f t="shared" si="4"/>
      </c>
    </row>
    <row r="52" spans="1:8" ht="12.75">
      <c r="A52" s="12">
        <f ca="1" t="shared" si="0"/>
      </c>
      <c r="B52" s="32"/>
      <c r="C52" s="15"/>
      <c r="D52" s="13">
        <f t="shared" si="1"/>
      </c>
      <c r="F52" s="13">
        <f t="shared" si="2"/>
      </c>
      <c r="G52" s="13">
        <f t="shared" si="3"/>
      </c>
      <c r="H52" s="13">
        <f t="shared" si="4"/>
      </c>
    </row>
    <row r="53" spans="1:8" ht="12.75">
      <c r="A53" s="12">
        <f ca="1" t="shared" si="0"/>
      </c>
      <c r="B53" s="32"/>
      <c r="C53" s="15"/>
      <c r="D53" s="13">
        <f t="shared" si="1"/>
      </c>
      <c r="F53" s="13">
        <f t="shared" si="2"/>
      </c>
      <c r="G53" s="13">
        <f t="shared" si="3"/>
      </c>
      <c r="H53" s="13">
        <f t="shared" si="4"/>
      </c>
    </row>
    <row r="54" spans="1:8" ht="12.75">
      <c r="A54" s="12">
        <f ca="1" t="shared" si="0"/>
      </c>
      <c r="B54" s="32"/>
      <c r="C54" s="15"/>
      <c r="D54" s="13">
        <f t="shared" si="1"/>
      </c>
      <c r="F54" s="13">
        <f t="shared" si="2"/>
      </c>
      <c r="G54" s="13">
        <f t="shared" si="3"/>
      </c>
      <c r="H54" s="13">
        <f t="shared" si="4"/>
      </c>
    </row>
    <row r="55" spans="1:8" ht="12.75">
      <c r="A55" s="12">
        <f ca="1" t="shared" si="0"/>
      </c>
      <c r="B55" s="32"/>
      <c r="C55" s="15"/>
      <c r="D55" s="13">
        <f t="shared" si="1"/>
      </c>
      <c r="F55" s="13">
        <f t="shared" si="2"/>
      </c>
      <c r="G55" s="13">
        <f t="shared" si="3"/>
      </c>
      <c r="H55" s="13">
        <f t="shared" si="4"/>
      </c>
    </row>
    <row r="56" spans="1:8" ht="12.75">
      <c r="A56" s="12">
        <f ca="1" t="shared" si="0"/>
      </c>
      <c r="B56" s="32"/>
      <c r="C56" s="15"/>
      <c r="D56" s="13">
        <f t="shared" si="1"/>
      </c>
      <c r="F56" s="13">
        <f t="shared" si="2"/>
      </c>
      <c r="G56" s="13">
        <f t="shared" si="3"/>
      </c>
      <c r="H56" s="13">
        <f t="shared" si="4"/>
      </c>
    </row>
    <row r="57" spans="1:8" ht="12.75">
      <c r="A57" s="12">
        <f ca="1" t="shared" si="0"/>
      </c>
      <c r="B57" s="32"/>
      <c r="C57" s="15"/>
      <c r="D57" s="13">
        <f t="shared" si="1"/>
      </c>
      <c r="F57" s="13">
        <f t="shared" si="2"/>
      </c>
      <c r="G57" s="13">
        <f t="shared" si="3"/>
      </c>
      <c r="H57" s="13">
        <f t="shared" si="4"/>
      </c>
    </row>
    <row r="58" spans="1:8" ht="12.75">
      <c r="A58" s="12">
        <f ca="1" t="shared" si="0"/>
      </c>
      <c r="B58" s="32"/>
      <c r="C58" s="15"/>
      <c r="D58" s="13">
        <f t="shared" si="1"/>
      </c>
      <c r="F58" s="13">
        <f t="shared" si="2"/>
      </c>
      <c r="G58" s="13">
        <f t="shared" si="3"/>
      </c>
      <c r="H58" s="13">
        <f t="shared" si="4"/>
      </c>
    </row>
    <row r="59" spans="1:8" ht="12.75">
      <c r="A59" s="12">
        <f ca="1" t="shared" si="0"/>
      </c>
      <c r="B59" s="32"/>
      <c r="C59" s="15"/>
      <c r="D59" s="13">
        <f t="shared" si="1"/>
      </c>
      <c r="F59" s="13">
        <f t="shared" si="2"/>
      </c>
      <c r="G59" s="13">
        <f t="shared" si="3"/>
      </c>
      <c r="H59" s="13">
        <f t="shared" si="4"/>
      </c>
    </row>
    <row r="60" spans="1:8" ht="12.75">
      <c r="A60" s="12">
        <f ca="1" t="shared" si="0"/>
      </c>
      <c r="B60" s="32"/>
      <c r="C60" s="15"/>
      <c r="D60" s="13">
        <f t="shared" si="1"/>
      </c>
      <c r="F60" s="13">
        <f t="shared" si="2"/>
      </c>
      <c r="G60" s="13">
        <f t="shared" si="3"/>
      </c>
      <c r="H60" s="13">
        <f t="shared" si="4"/>
      </c>
    </row>
    <row r="61" spans="1:8" ht="12.75">
      <c r="A61" s="12">
        <f ca="1" t="shared" si="0"/>
      </c>
      <c r="B61" s="32"/>
      <c r="C61" s="15"/>
      <c r="D61" s="13">
        <f t="shared" si="1"/>
      </c>
      <c r="F61" s="13">
        <f t="shared" si="2"/>
      </c>
      <c r="G61" s="13">
        <f t="shared" si="3"/>
      </c>
      <c r="H61" s="13">
        <f t="shared" si="4"/>
      </c>
    </row>
    <row r="62" spans="1:8" ht="12.75">
      <c r="A62" s="12">
        <f ca="1" t="shared" si="0"/>
      </c>
      <c r="B62" s="32"/>
      <c r="C62" s="15"/>
      <c r="D62" s="13">
        <f t="shared" si="1"/>
      </c>
      <c r="F62" s="13">
        <f t="shared" si="2"/>
      </c>
      <c r="G62" s="13">
        <f t="shared" si="3"/>
      </c>
      <c r="H62" s="13">
        <f t="shared" si="4"/>
      </c>
    </row>
    <row r="63" spans="1:8" ht="12.75">
      <c r="A63" s="12">
        <f ca="1" t="shared" si="0"/>
      </c>
      <c r="B63" s="32"/>
      <c r="C63" s="15"/>
      <c r="D63" s="13">
        <f t="shared" si="1"/>
      </c>
      <c r="F63" s="13">
        <f t="shared" si="2"/>
      </c>
      <c r="G63" s="13">
        <f t="shared" si="3"/>
      </c>
      <c r="H63" s="13">
        <f t="shared" si="4"/>
      </c>
    </row>
    <row r="64" spans="1:8" ht="12.75">
      <c r="A64" s="12">
        <f ca="1" t="shared" si="0"/>
      </c>
      <c r="B64" s="32"/>
      <c r="C64" s="15"/>
      <c r="D64" s="13">
        <f t="shared" si="1"/>
      </c>
      <c r="F64" s="13">
        <f t="shared" si="2"/>
      </c>
      <c r="G64" s="13">
        <f t="shared" si="3"/>
      </c>
      <c r="H64" s="13">
        <f t="shared" si="4"/>
      </c>
    </row>
    <row r="65" spans="1:8" ht="12.75">
      <c r="A65" s="12">
        <f ca="1" t="shared" si="0"/>
      </c>
      <c r="B65" s="32"/>
      <c r="C65" s="15"/>
      <c r="D65" s="13">
        <f t="shared" si="1"/>
      </c>
      <c r="F65" s="13">
        <f t="shared" si="2"/>
      </c>
      <c r="G65" s="13">
        <f t="shared" si="3"/>
      </c>
      <c r="H65" s="13">
        <f t="shared" si="4"/>
      </c>
    </row>
    <row r="66" spans="1:8" ht="12.75">
      <c r="A66" s="12">
        <f ca="1" t="shared" si="0"/>
      </c>
      <c r="B66" s="32"/>
      <c r="C66" s="15"/>
      <c r="D66" s="13">
        <f t="shared" si="1"/>
      </c>
      <c r="F66" s="13">
        <f t="shared" si="2"/>
      </c>
      <c r="G66" s="13">
        <f t="shared" si="3"/>
      </c>
      <c r="H66" s="13">
        <f t="shared" si="4"/>
      </c>
    </row>
    <row r="67" spans="1:8" ht="12.75">
      <c r="A67" s="12">
        <f ca="1" t="shared" si="0"/>
      </c>
      <c r="B67" s="32"/>
      <c r="C67" s="15"/>
      <c r="D67" s="13">
        <f t="shared" si="1"/>
      </c>
      <c r="F67" s="13">
        <f t="shared" si="2"/>
      </c>
      <c r="G67" s="13">
        <f t="shared" si="3"/>
      </c>
      <c r="H67" s="13">
        <f t="shared" si="4"/>
      </c>
    </row>
    <row r="68" spans="1:8" ht="12.75">
      <c r="A68" s="12">
        <f ca="1" t="shared" si="0"/>
      </c>
      <c r="B68" s="32"/>
      <c r="C68" s="15"/>
      <c r="D68" s="13">
        <f t="shared" si="1"/>
      </c>
      <c r="F68" s="13">
        <f t="shared" si="2"/>
      </c>
      <c r="G68" s="13">
        <f t="shared" si="3"/>
      </c>
      <c r="H68" s="13">
        <f t="shared" si="4"/>
      </c>
    </row>
    <row r="69" spans="1:8" ht="12.75">
      <c r="A69" s="12">
        <f ca="1" t="shared" si="0"/>
      </c>
      <c r="B69" s="32"/>
      <c r="C69" s="15"/>
      <c r="D69" s="13">
        <f t="shared" si="1"/>
      </c>
      <c r="F69" s="13">
        <f t="shared" si="2"/>
      </c>
      <c r="G69" s="13">
        <f t="shared" si="3"/>
      </c>
      <c r="H69" s="13">
        <f t="shared" si="4"/>
      </c>
    </row>
    <row r="70" spans="1:8" ht="12.75">
      <c r="A70" s="12">
        <f ca="1" t="shared" si="0"/>
      </c>
      <c r="B70" s="32"/>
      <c r="C70" s="15"/>
      <c r="D70" s="13">
        <f t="shared" si="1"/>
      </c>
      <c r="F70" s="13">
        <f t="shared" si="2"/>
      </c>
      <c r="G70" s="13">
        <f t="shared" si="3"/>
      </c>
      <c r="H70" s="13">
        <f t="shared" si="4"/>
      </c>
    </row>
    <row r="71" spans="1:8" ht="12.75">
      <c r="A71" s="12">
        <f ca="1" t="shared" si="0"/>
      </c>
      <c r="B71" s="32"/>
      <c r="C71" s="15"/>
      <c r="D71" s="13">
        <f t="shared" si="1"/>
      </c>
      <c r="F71" s="13">
        <f t="shared" si="2"/>
      </c>
      <c r="G71" s="13">
        <f t="shared" si="3"/>
      </c>
      <c r="H71" s="13">
        <f t="shared" si="4"/>
      </c>
    </row>
    <row r="72" spans="1:8" ht="12.75">
      <c r="A72" s="12">
        <f ca="1" t="shared" si="0"/>
      </c>
      <c r="B72" s="32"/>
      <c r="C72" s="15"/>
      <c r="D72" s="13">
        <f t="shared" si="1"/>
      </c>
      <c r="F72" s="13">
        <f t="shared" si="2"/>
      </c>
      <c r="G72" s="13">
        <f t="shared" si="3"/>
      </c>
      <c r="H72" s="13">
        <f t="shared" si="4"/>
      </c>
    </row>
    <row r="73" spans="1:8" ht="12.75">
      <c r="A73" s="12">
        <f ca="1" t="shared" si="0"/>
      </c>
      <c r="B73" s="32"/>
      <c r="C73" s="15"/>
      <c r="D73" s="13">
        <f t="shared" si="1"/>
      </c>
      <c r="F73" s="13">
        <f t="shared" si="2"/>
      </c>
      <c r="G73" s="13">
        <f t="shared" si="3"/>
      </c>
      <c r="H73" s="13">
        <f t="shared" si="4"/>
      </c>
    </row>
    <row r="74" spans="1:8" ht="12.75">
      <c r="A74" s="12">
        <f ca="1" t="shared" si="0"/>
      </c>
      <c r="B74" s="32"/>
      <c r="C74" s="15"/>
      <c r="D74" s="13">
        <f t="shared" si="1"/>
      </c>
      <c r="F74" s="13">
        <f t="shared" si="2"/>
      </c>
      <c r="G74" s="13">
        <f t="shared" si="3"/>
      </c>
      <c r="H74" s="13">
        <f t="shared" si="4"/>
      </c>
    </row>
    <row r="75" spans="1:8" ht="12.75">
      <c r="A75" s="12">
        <f ca="1" t="shared" si="0"/>
      </c>
      <c r="B75" s="32"/>
      <c r="C75" s="15"/>
      <c r="D75" s="13">
        <f t="shared" si="1"/>
      </c>
      <c r="F75" s="13">
        <f t="shared" si="2"/>
      </c>
      <c r="G75" s="13">
        <f t="shared" si="3"/>
      </c>
      <c r="H75" s="13">
        <f t="shared" si="4"/>
      </c>
    </row>
    <row r="76" spans="1:8" ht="12.75">
      <c r="A76" s="12">
        <f ca="1" t="shared" si="0"/>
      </c>
      <c r="B76" s="32"/>
      <c r="C76" s="15"/>
      <c r="D76" s="13">
        <f t="shared" si="1"/>
      </c>
      <c r="F76" s="13">
        <f t="shared" si="2"/>
      </c>
      <c r="G76" s="13">
        <f t="shared" si="3"/>
      </c>
      <c r="H76" s="13">
        <f t="shared" si="4"/>
      </c>
    </row>
    <row r="77" spans="1:8" ht="12.75">
      <c r="A77" s="12">
        <f ca="1" t="shared" si="0"/>
      </c>
      <c r="B77" s="32"/>
      <c r="C77" s="15"/>
      <c r="D77" s="13">
        <f t="shared" si="1"/>
      </c>
      <c r="F77" s="13">
        <f t="shared" si="2"/>
      </c>
      <c r="G77" s="13">
        <f t="shared" si="3"/>
      </c>
      <c r="H77" s="13">
        <f t="shared" si="4"/>
      </c>
    </row>
    <row r="78" spans="1:8" ht="12.75">
      <c r="A78" s="12">
        <f ca="1" t="shared" si="0"/>
      </c>
      <c r="B78" s="32"/>
      <c r="C78" s="15"/>
      <c r="D78" s="13">
        <f t="shared" si="1"/>
      </c>
      <c r="F78" s="13">
        <f t="shared" si="2"/>
      </c>
      <c r="G78" s="13">
        <f t="shared" si="3"/>
      </c>
      <c r="H78" s="13">
        <f t="shared" si="4"/>
      </c>
    </row>
    <row r="79" spans="1:8" ht="12.75">
      <c r="A79" s="12">
        <f ca="1" t="shared" si="0"/>
      </c>
      <c r="B79" s="32"/>
      <c r="C79" s="15"/>
      <c r="D79" s="13">
        <f t="shared" si="1"/>
      </c>
      <c r="F79" s="13">
        <f t="shared" si="2"/>
      </c>
      <c r="G79" s="13">
        <f t="shared" si="3"/>
      </c>
      <c r="H79" s="13">
        <f t="shared" si="4"/>
      </c>
    </row>
    <row r="80" spans="1:8" ht="12.75">
      <c r="A80" s="12">
        <f ca="1" t="shared" si="0"/>
      </c>
      <c r="B80" s="32"/>
      <c r="C80" s="15"/>
      <c r="D80" s="13">
        <f t="shared" si="1"/>
      </c>
      <c r="F80" s="13">
        <f t="shared" si="2"/>
      </c>
      <c r="G80" s="13">
        <f t="shared" si="3"/>
      </c>
      <c r="H80" s="13">
        <f t="shared" si="4"/>
      </c>
    </row>
    <row r="81" spans="1:8" ht="12.75">
      <c r="A81" s="12">
        <f ca="1" t="shared" si="0"/>
      </c>
      <c r="B81" s="32"/>
      <c r="C81" s="15"/>
      <c r="D81" s="13">
        <f t="shared" si="1"/>
      </c>
      <c r="F81" s="13">
        <f t="shared" si="2"/>
      </c>
      <c r="G81" s="13">
        <f t="shared" si="3"/>
      </c>
      <c r="H81" s="13">
        <f t="shared" si="4"/>
      </c>
    </row>
    <row r="82" spans="1:8" ht="12.75">
      <c r="A82" s="12">
        <f ca="1" t="shared" si="0"/>
      </c>
      <c r="B82" s="32"/>
      <c r="C82" s="15"/>
      <c r="D82" s="13">
        <f t="shared" si="1"/>
      </c>
      <c r="F82" s="13">
        <f t="shared" si="2"/>
      </c>
      <c r="G82" s="13">
        <f t="shared" si="3"/>
      </c>
      <c r="H82" s="13">
        <f t="shared" si="4"/>
      </c>
    </row>
    <row r="83" spans="1:8" ht="12.75">
      <c r="A83" s="12">
        <f aca="true" ca="1" t="shared" si="5" ref="A83:A146">IF(OR(H82&lt;=0,H82=""),"",OFFSET(A83,-1,0,1,1)+1)</f>
      </c>
      <c r="B83" s="32"/>
      <c r="C83" s="15"/>
      <c r="D83" s="13">
        <f aca="true" t="shared" si="6" ref="D83:D146">IF(B83="","",ROUND((B83-B82)*$H$8*G82,2))</f>
      </c>
      <c r="F83" s="13">
        <f t="shared" si="2"/>
      </c>
      <c r="G83" s="13">
        <f t="shared" si="3"/>
      </c>
      <c r="H83" s="13">
        <f t="shared" si="4"/>
      </c>
    </row>
    <row r="84" spans="1:8" ht="12.75">
      <c r="A84" s="12">
        <f ca="1" t="shared" si="5"/>
      </c>
      <c r="B84" s="32"/>
      <c r="C84" s="15"/>
      <c r="D84" s="13">
        <f t="shared" si="6"/>
      </c>
      <c r="F84" s="13">
        <f aca="true" t="shared" si="7" ref="F84:F147">IF(B84="","",IF(C84&gt;F83+D84,0,F83+D84-C84))</f>
      </c>
      <c r="G84" s="13">
        <f aca="true" t="shared" si="8" ref="G84:G147">IF(B84="","",IF(C84&gt;D84+F83,G83+F83+D84-C84,G83))</f>
      </c>
      <c r="H84" s="13">
        <f aca="true" t="shared" si="9" ref="H84:H147">IF(B84="","",G84+F84)</f>
      </c>
    </row>
    <row r="85" spans="1:8" ht="12.75">
      <c r="A85" s="12">
        <f ca="1" t="shared" si="5"/>
      </c>
      <c r="B85" s="32"/>
      <c r="C85" s="15"/>
      <c r="D85" s="13">
        <f t="shared" si="6"/>
      </c>
      <c r="F85" s="13">
        <f t="shared" si="7"/>
      </c>
      <c r="G85" s="13">
        <f t="shared" si="8"/>
      </c>
      <c r="H85" s="13">
        <f t="shared" si="9"/>
      </c>
    </row>
    <row r="86" spans="1:8" ht="12.75">
      <c r="A86" s="12">
        <f ca="1" t="shared" si="5"/>
      </c>
      <c r="B86" s="32"/>
      <c r="C86" s="15"/>
      <c r="D86" s="13">
        <f t="shared" si="6"/>
      </c>
      <c r="F86" s="13">
        <f t="shared" si="7"/>
      </c>
      <c r="G86" s="13">
        <f t="shared" si="8"/>
      </c>
      <c r="H86" s="13">
        <f t="shared" si="9"/>
      </c>
    </row>
    <row r="87" spans="1:8" ht="12.75">
      <c r="A87" s="12">
        <f ca="1" t="shared" si="5"/>
      </c>
      <c r="B87" s="32"/>
      <c r="C87" s="15"/>
      <c r="D87" s="13">
        <f t="shared" si="6"/>
      </c>
      <c r="F87" s="13">
        <f t="shared" si="7"/>
      </c>
      <c r="G87" s="13">
        <f t="shared" si="8"/>
      </c>
      <c r="H87" s="13">
        <f t="shared" si="9"/>
      </c>
    </row>
    <row r="88" spans="1:8" ht="12.75">
      <c r="A88" s="12">
        <f ca="1" t="shared" si="5"/>
      </c>
      <c r="B88" s="32"/>
      <c r="C88" s="15"/>
      <c r="D88" s="13">
        <f t="shared" si="6"/>
      </c>
      <c r="F88" s="13">
        <f t="shared" si="7"/>
      </c>
      <c r="G88" s="13">
        <f t="shared" si="8"/>
      </c>
      <c r="H88" s="13">
        <f t="shared" si="9"/>
      </c>
    </row>
    <row r="89" spans="1:8" ht="12.75">
      <c r="A89" s="12">
        <f ca="1" t="shared" si="5"/>
      </c>
      <c r="B89" s="32"/>
      <c r="C89" s="15"/>
      <c r="D89" s="13">
        <f t="shared" si="6"/>
      </c>
      <c r="F89" s="13">
        <f t="shared" si="7"/>
      </c>
      <c r="G89" s="13">
        <f t="shared" si="8"/>
      </c>
      <c r="H89" s="13">
        <f t="shared" si="9"/>
      </c>
    </row>
    <row r="90" spans="1:8" ht="12.75">
      <c r="A90" s="12">
        <f ca="1" t="shared" si="5"/>
      </c>
      <c r="B90" s="32"/>
      <c r="C90" s="15"/>
      <c r="D90" s="13">
        <f t="shared" si="6"/>
      </c>
      <c r="F90" s="13">
        <f t="shared" si="7"/>
      </c>
      <c r="G90" s="13">
        <f t="shared" si="8"/>
      </c>
      <c r="H90" s="13">
        <f t="shared" si="9"/>
      </c>
    </row>
    <row r="91" spans="1:8" ht="12.75">
      <c r="A91" s="12">
        <f ca="1" t="shared" si="5"/>
      </c>
      <c r="B91" s="32"/>
      <c r="C91" s="15"/>
      <c r="D91" s="13">
        <f t="shared" si="6"/>
      </c>
      <c r="F91" s="13">
        <f t="shared" si="7"/>
      </c>
      <c r="G91" s="13">
        <f t="shared" si="8"/>
      </c>
      <c r="H91" s="13">
        <f t="shared" si="9"/>
      </c>
    </row>
    <row r="92" spans="1:8" ht="12.75">
      <c r="A92" s="12">
        <f ca="1" t="shared" si="5"/>
      </c>
      <c r="B92" s="32"/>
      <c r="C92" s="15"/>
      <c r="D92" s="13">
        <f t="shared" si="6"/>
      </c>
      <c r="F92" s="13">
        <f t="shared" si="7"/>
      </c>
      <c r="G92" s="13">
        <f t="shared" si="8"/>
      </c>
      <c r="H92" s="13">
        <f t="shared" si="9"/>
      </c>
    </row>
    <row r="93" spans="1:8" ht="12.75">
      <c r="A93" s="12">
        <f ca="1" t="shared" si="5"/>
      </c>
      <c r="B93" s="32"/>
      <c r="C93" s="15"/>
      <c r="D93" s="13">
        <f t="shared" si="6"/>
      </c>
      <c r="F93" s="13">
        <f t="shared" si="7"/>
      </c>
      <c r="G93" s="13">
        <f t="shared" si="8"/>
      </c>
      <c r="H93" s="13">
        <f t="shared" si="9"/>
      </c>
    </row>
    <row r="94" spans="1:8" ht="12.75">
      <c r="A94" s="12">
        <f ca="1" t="shared" si="5"/>
      </c>
      <c r="B94" s="32"/>
      <c r="C94" s="15"/>
      <c r="D94" s="13">
        <f t="shared" si="6"/>
      </c>
      <c r="F94" s="13">
        <f t="shared" si="7"/>
      </c>
      <c r="G94" s="13">
        <f t="shared" si="8"/>
      </c>
      <c r="H94" s="13">
        <f t="shared" si="9"/>
      </c>
    </row>
    <row r="95" spans="1:8" ht="12.75">
      <c r="A95" s="12">
        <f ca="1" t="shared" si="5"/>
      </c>
      <c r="B95" s="32"/>
      <c r="C95" s="15"/>
      <c r="D95" s="13">
        <f t="shared" si="6"/>
      </c>
      <c r="F95" s="13">
        <f t="shared" si="7"/>
      </c>
      <c r="G95" s="13">
        <f t="shared" si="8"/>
      </c>
      <c r="H95" s="13">
        <f t="shared" si="9"/>
      </c>
    </row>
    <row r="96" spans="1:8" ht="12.75">
      <c r="A96" s="12">
        <f ca="1" t="shared" si="5"/>
      </c>
      <c r="B96" s="32"/>
      <c r="C96" s="15"/>
      <c r="D96" s="13">
        <f t="shared" si="6"/>
      </c>
      <c r="F96" s="13">
        <f t="shared" si="7"/>
      </c>
      <c r="G96" s="13">
        <f t="shared" si="8"/>
      </c>
      <c r="H96" s="13">
        <f t="shared" si="9"/>
      </c>
    </row>
    <row r="97" spans="1:8" ht="12.75">
      <c r="A97" s="12">
        <f ca="1" t="shared" si="5"/>
      </c>
      <c r="B97" s="32"/>
      <c r="C97" s="15"/>
      <c r="D97" s="13">
        <f t="shared" si="6"/>
      </c>
      <c r="F97" s="13">
        <f t="shared" si="7"/>
      </c>
      <c r="G97" s="13">
        <f t="shared" si="8"/>
      </c>
      <c r="H97" s="13">
        <f t="shared" si="9"/>
      </c>
    </row>
    <row r="98" spans="1:8" ht="12.75">
      <c r="A98" s="12">
        <f ca="1" t="shared" si="5"/>
      </c>
      <c r="B98" s="32"/>
      <c r="C98" s="15"/>
      <c r="D98" s="13">
        <f t="shared" si="6"/>
      </c>
      <c r="F98" s="13">
        <f t="shared" si="7"/>
      </c>
      <c r="G98" s="13">
        <f t="shared" si="8"/>
      </c>
      <c r="H98" s="13">
        <f t="shared" si="9"/>
      </c>
    </row>
    <row r="99" spans="1:8" ht="12.75">
      <c r="A99" s="12">
        <f ca="1" t="shared" si="5"/>
      </c>
      <c r="B99" s="32"/>
      <c r="C99" s="15"/>
      <c r="D99" s="13">
        <f t="shared" si="6"/>
      </c>
      <c r="F99" s="13">
        <f t="shared" si="7"/>
      </c>
      <c r="G99" s="13">
        <f t="shared" si="8"/>
      </c>
      <c r="H99" s="13">
        <f t="shared" si="9"/>
      </c>
    </row>
    <row r="100" spans="1:8" ht="12.75">
      <c r="A100" s="12">
        <f ca="1" t="shared" si="5"/>
      </c>
      <c r="B100" s="32"/>
      <c r="C100" s="15"/>
      <c r="D100" s="13">
        <f t="shared" si="6"/>
      </c>
      <c r="F100" s="13">
        <f t="shared" si="7"/>
      </c>
      <c r="G100" s="13">
        <f t="shared" si="8"/>
      </c>
      <c r="H100" s="13">
        <f t="shared" si="9"/>
      </c>
    </row>
    <row r="101" spans="1:8" ht="12.75">
      <c r="A101" s="12">
        <f ca="1" t="shared" si="5"/>
      </c>
      <c r="B101" s="32"/>
      <c r="C101" s="15"/>
      <c r="D101" s="13">
        <f t="shared" si="6"/>
      </c>
      <c r="F101" s="13">
        <f t="shared" si="7"/>
      </c>
      <c r="G101" s="13">
        <f t="shared" si="8"/>
      </c>
      <c r="H101" s="13">
        <f t="shared" si="9"/>
      </c>
    </row>
    <row r="102" spans="1:8" ht="12.75">
      <c r="A102" s="12">
        <f ca="1" t="shared" si="5"/>
      </c>
      <c r="B102" s="32"/>
      <c r="C102" s="15"/>
      <c r="D102" s="13">
        <f t="shared" si="6"/>
      </c>
      <c r="F102" s="13">
        <f t="shared" si="7"/>
      </c>
      <c r="G102" s="13">
        <f t="shared" si="8"/>
      </c>
      <c r="H102" s="13">
        <f t="shared" si="9"/>
      </c>
    </row>
    <row r="103" spans="1:8" ht="12.75">
      <c r="A103" s="12">
        <f ca="1" t="shared" si="5"/>
      </c>
      <c r="B103" s="32"/>
      <c r="C103" s="15"/>
      <c r="D103" s="13">
        <f t="shared" si="6"/>
      </c>
      <c r="F103" s="13">
        <f t="shared" si="7"/>
      </c>
      <c r="G103" s="13">
        <f t="shared" si="8"/>
      </c>
      <c r="H103" s="13">
        <f t="shared" si="9"/>
      </c>
    </row>
    <row r="104" spans="1:8" ht="12.75">
      <c r="A104" s="12">
        <f ca="1" t="shared" si="5"/>
      </c>
      <c r="B104" s="32"/>
      <c r="C104" s="15"/>
      <c r="D104" s="13">
        <f t="shared" si="6"/>
      </c>
      <c r="F104" s="13">
        <f t="shared" si="7"/>
      </c>
      <c r="G104" s="13">
        <f t="shared" si="8"/>
      </c>
      <c r="H104" s="13">
        <f t="shared" si="9"/>
      </c>
    </row>
    <row r="105" spans="1:8" ht="12.75">
      <c r="A105" s="12">
        <f ca="1" t="shared" si="5"/>
      </c>
      <c r="B105" s="32"/>
      <c r="C105" s="15"/>
      <c r="D105" s="13">
        <f t="shared" si="6"/>
      </c>
      <c r="F105" s="13">
        <f t="shared" si="7"/>
      </c>
      <c r="G105" s="13">
        <f t="shared" si="8"/>
      </c>
      <c r="H105" s="13">
        <f t="shared" si="9"/>
      </c>
    </row>
    <row r="106" spans="1:8" ht="12.75">
      <c r="A106" s="12">
        <f ca="1" t="shared" si="5"/>
      </c>
      <c r="B106" s="32"/>
      <c r="C106" s="15"/>
      <c r="D106" s="13">
        <f t="shared" si="6"/>
      </c>
      <c r="F106" s="13">
        <f t="shared" si="7"/>
      </c>
      <c r="G106" s="13">
        <f t="shared" si="8"/>
      </c>
      <c r="H106" s="13">
        <f t="shared" si="9"/>
      </c>
    </row>
    <row r="107" spans="1:8" ht="12.75">
      <c r="A107" s="12">
        <f ca="1" t="shared" si="5"/>
      </c>
      <c r="B107" s="32"/>
      <c r="C107" s="15"/>
      <c r="D107" s="13">
        <f t="shared" si="6"/>
      </c>
      <c r="F107" s="13">
        <f t="shared" si="7"/>
      </c>
      <c r="G107" s="13">
        <f t="shared" si="8"/>
      </c>
      <c r="H107" s="13">
        <f t="shared" si="9"/>
      </c>
    </row>
    <row r="108" spans="1:8" ht="12.75">
      <c r="A108" s="12">
        <f ca="1" t="shared" si="5"/>
      </c>
      <c r="B108" s="32"/>
      <c r="C108" s="15"/>
      <c r="D108" s="13">
        <f t="shared" si="6"/>
      </c>
      <c r="F108" s="13">
        <f t="shared" si="7"/>
      </c>
      <c r="G108" s="13">
        <f t="shared" si="8"/>
      </c>
      <c r="H108" s="13">
        <f t="shared" si="9"/>
      </c>
    </row>
    <row r="109" spans="1:8" ht="12.75">
      <c r="A109" s="12">
        <f ca="1" t="shared" si="5"/>
      </c>
      <c r="B109" s="32"/>
      <c r="C109" s="15"/>
      <c r="D109" s="13">
        <f t="shared" si="6"/>
      </c>
      <c r="F109" s="13">
        <f t="shared" si="7"/>
      </c>
      <c r="G109" s="13">
        <f t="shared" si="8"/>
      </c>
      <c r="H109" s="13">
        <f t="shared" si="9"/>
      </c>
    </row>
    <row r="110" spans="1:8" ht="12.75">
      <c r="A110" s="12">
        <f ca="1" t="shared" si="5"/>
      </c>
      <c r="B110" s="32"/>
      <c r="C110" s="15"/>
      <c r="D110" s="13">
        <f t="shared" si="6"/>
      </c>
      <c r="F110" s="13">
        <f t="shared" si="7"/>
      </c>
      <c r="G110" s="13">
        <f t="shared" si="8"/>
      </c>
      <c r="H110" s="13">
        <f t="shared" si="9"/>
      </c>
    </row>
    <row r="111" spans="1:8" ht="12.75">
      <c r="A111" s="12">
        <f ca="1" t="shared" si="5"/>
      </c>
      <c r="B111" s="32"/>
      <c r="C111" s="15"/>
      <c r="D111" s="13">
        <f t="shared" si="6"/>
      </c>
      <c r="F111" s="13">
        <f t="shared" si="7"/>
      </c>
      <c r="G111" s="13">
        <f t="shared" si="8"/>
      </c>
      <c r="H111" s="13">
        <f t="shared" si="9"/>
      </c>
    </row>
    <row r="112" spans="1:8" ht="12.75">
      <c r="A112" s="12">
        <f ca="1" t="shared" si="5"/>
      </c>
      <c r="B112" s="32"/>
      <c r="C112" s="15"/>
      <c r="D112" s="13">
        <f t="shared" si="6"/>
      </c>
      <c r="F112" s="13">
        <f t="shared" si="7"/>
      </c>
      <c r="G112" s="13">
        <f t="shared" si="8"/>
      </c>
      <c r="H112" s="13">
        <f t="shared" si="9"/>
      </c>
    </row>
    <row r="113" spans="1:8" ht="12.75">
      <c r="A113" s="12">
        <f ca="1" t="shared" si="5"/>
      </c>
      <c r="B113" s="32"/>
      <c r="C113" s="15"/>
      <c r="D113" s="13">
        <f t="shared" si="6"/>
      </c>
      <c r="F113" s="13">
        <f t="shared" si="7"/>
      </c>
      <c r="G113" s="13">
        <f t="shared" si="8"/>
      </c>
      <c r="H113" s="13">
        <f t="shared" si="9"/>
      </c>
    </row>
    <row r="114" spans="1:8" ht="12.75">
      <c r="A114" s="12">
        <f ca="1" t="shared" si="5"/>
      </c>
      <c r="B114" s="32"/>
      <c r="C114" s="15"/>
      <c r="D114" s="13">
        <f t="shared" si="6"/>
      </c>
      <c r="F114" s="13">
        <f t="shared" si="7"/>
      </c>
      <c r="G114" s="13">
        <f t="shared" si="8"/>
      </c>
      <c r="H114" s="13">
        <f t="shared" si="9"/>
      </c>
    </row>
    <row r="115" spans="1:8" ht="12.75">
      <c r="A115" s="12">
        <f ca="1" t="shared" si="5"/>
      </c>
      <c r="B115" s="32"/>
      <c r="C115" s="15"/>
      <c r="D115" s="13">
        <f t="shared" si="6"/>
      </c>
      <c r="F115" s="13">
        <f t="shared" si="7"/>
      </c>
      <c r="G115" s="13">
        <f t="shared" si="8"/>
      </c>
      <c r="H115" s="13">
        <f t="shared" si="9"/>
      </c>
    </row>
    <row r="116" spans="1:8" ht="12.75">
      <c r="A116" s="12">
        <f ca="1" t="shared" si="5"/>
      </c>
      <c r="B116" s="32"/>
      <c r="C116" s="15"/>
      <c r="D116" s="13">
        <f t="shared" si="6"/>
      </c>
      <c r="F116" s="13">
        <f t="shared" si="7"/>
      </c>
      <c r="G116" s="13">
        <f t="shared" si="8"/>
      </c>
      <c r="H116" s="13">
        <f t="shared" si="9"/>
      </c>
    </row>
    <row r="117" spans="1:8" ht="12.75">
      <c r="A117" s="12">
        <f ca="1" t="shared" si="5"/>
      </c>
      <c r="B117" s="32"/>
      <c r="C117" s="15"/>
      <c r="D117" s="13">
        <f t="shared" si="6"/>
      </c>
      <c r="F117" s="13">
        <f t="shared" si="7"/>
      </c>
      <c r="G117" s="13">
        <f t="shared" si="8"/>
      </c>
      <c r="H117" s="13">
        <f t="shared" si="9"/>
      </c>
    </row>
    <row r="118" spans="1:8" ht="12.75">
      <c r="A118" s="12">
        <f ca="1" t="shared" si="5"/>
      </c>
      <c r="B118" s="32"/>
      <c r="C118" s="15"/>
      <c r="D118" s="13">
        <f t="shared" si="6"/>
      </c>
      <c r="F118" s="13">
        <f t="shared" si="7"/>
      </c>
      <c r="G118" s="13">
        <f t="shared" si="8"/>
      </c>
      <c r="H118" s="13">
        <f t="shared" si="9"/>
      </c>
    </row>
    <row r="119" spans="1:8" ht="12.75">
      <c r="A119" s="12">
        <f ca="1" t="shared" si="5"/>
      </c>
      <c r="B119" s="32"/>
      <c r="C119" s="15"/>
      <c r="D119" s="13">
        <f t="shared" si="6"/>
      </c>
      <c r="F119" s="13">
        <f t="shared" si="7"/>
      </c>
      <c r="G119" s="13">
        <f t="shared" si="8"/>
      </c>
      <c r="H119" s="13">
        <f t="shared" si="9"/>
      </c>
    </row>
    <row r="120" spans="1:8" ht="12.75">
      <c r="A120" s="12">
        <f ca="1" t="shared" si="5"/>
      </c>
      <c r="B120" s="32"/>
      <c r="C120" s="15"/>
      <c r="D120" s="13">
        <f t="shared" si="6"/>
      </c>
      <c r="F120" s="13">
        <f t="shared" si="7"/>
      </c>
      <c r="G120" s="13">
        <f t="shared" si="8"/>
      </c>
      <c r="H120" s="13">
        <f t="shared" si="9"/>
      </c>
    </row>
    <row r="121" spans="1:8" ht="12.75">
      <c r="A121" s="12">
        <f ca="1" t="shared" si="5"/>
      </c>
      <c r="B121" s="32"/>
      <c r="C121" s="15"/>
      <c r="D121" s="13">
        <f t="shared" si="6"/>
      </c>
      <c r="F121" s="13">
        <f t="shared" si="7"/>
      </c>
      <c r="G121" s="13">
        <f t="shared" si="8"/>
      </c>
      <c r="H121" s="13">
        <f t="shared" si="9"/>
      </c>
    </row>
    <row r="122" spans="1:8" ht="12.75">
      <c r="A122" s="12">
        <f ca="1" t="shared" si="5"/>
      </c>
      <c r="B122" s="32"/>
      <c r="C122" s="15"/>
      <c r="D122" s="13">
        <f t="shared" si="6"/>
      </c>
      <c r="F122" s="13">
        <f t="shared" si="7"/>
      </c>
      <c r="G122" s="13">
        <f t="shared" si="8"/>
      </c>
      <c r="H122" s="13">
        <f t="shared" si="9"/>
      </c>
    </row>
    <row r="123" spans="1:8" ht="12.75">
      <c r="A123" s="12">
        <f ca="1" t="shared" si="5"/>
      </c>
      <c r="B123" s="32"/>
      <c r="C123" s="15"/>
      <c r="D123" s="13">
        <f t="shared" si="6"/>
      </c>
      <c r="F123" s="13">
        <f t="shared" si="7"/>
      </c>
      <c r="G123" s="13">
        <f t="shared" si="8"/>
      </c>
      <c r="H123" s="13">
        <f t="shared" si="9"/>
      </c>
    </row>
    <row r="124" spans="1:8" ht="12.75">
      <c r="A124" s="12">
        <f ca="1" t="shared" si="5"/>
      </c>
      <c r="B124" s="32"/>
      <c r="C124" s="15"/>
      <c r="D124" s="13">
        <f t="shared" si="6"/>
      </c>
      <c r="F124" s="13">
        <f t="shared" si="7"/>
      </c>
      <c r="G124" s="13">
        <f t="shared" si="8"/>
      </c>
      <c r="H124" s="13">
        <f t="shared" si="9"/>
      </c>
    </row>
    <row r="125" spans="1:8" ht="12.75">
      <c r="A125" s="12">
        <f ca="1" t="shared" si="5"/>
      </c>
      <c r="B125" s="32"/>
      <c r="C125" s="15"/>
      <c r="D125" s="13">
        <f t="shared" si="6"/>
      </c>
      <c r="F125" s="13">
        <f t="shared" si="7"/>
      </c>
      <c r="G125" s="13">
        <f t="shared" si="8"/>
      </c>
      <c r="H125" s="13">
        <f t="shared" si="9"/>
      </c>
    </row>
    <row r="126" spans="1:8" ht="12.75">
      <c r="A126" s="12">
        <f ca="1" t="shared" si="5"/>
      </c>
      <c r="B126" s="32"/>
      <c r="C126" s="15"/>
      <c r="D126" s="13">
        <f t="shared" si="6"/>
      </c>
      <c r="F126" s="13">
        <f t="shared" si="7"/>
      </c>
      <c r="G126" s="13">
        <f t="shared" si="8"/>
      </c>
      <c r="H126" s="13">
        <f t="shared" si="9"/>
      </c>
    </row>
    <row r="127" spans="1:8" ht="12.75">
      <c r="A127" s="12">
        <f ca="1" t="shared" si="5"/>
      </c>
      <c r="B127" s="32"/>
      <c r="C127" s="15"/>
      <c r="D127" s="13">
        <f t="shared" si="6"/>
      </c>
      <c r="F127" s="13">
        <f t="shared" si="7"/>
      </c>
      <c r="G127" s="13">
        <f t="shared" si="8"/>
      </c>
      <c r="H127" s="13">
        <f t="shared" si="9"/>
      </c>
    </row>
    <row r="128" spans="1:8" ht="12.75">
      <c r="A128" s="12">
        <f ca="1" t="shared" si="5"/>
      </c>
      <c r="B128" s="32"/>
      <c r="C128" s="15"/>
      <c r="D128" s="13">
        <f t="shared" si="6"/>
      </c>
      <c r="F128" s="13">
        <f t="shared" si="7"/>
      </c>
      <c r="G128" s="13">
        <f t="shared" si="8"/>
      </c>
      <c r="H128" s="13">
        <f t="shared" si="9"/>
      </c>
    </row>
    <row r="129" spans="1:8" ht="12.75">
      <c r="A129" s="12">
        <f ca="1" t="shared" si="5"/>
      </c>
      <c r="B129" s="32"/>
      <c r="C129" s="15"/>
      <c r="D129" s="13">
        <f t="shared" si="6"/>
      </c>
      <c r="F129" s="13">
        <f t="shared" si="7"/>
      </c>
      <c r="G129" s="13">
        <f t="shared" si="8"/>
      </c>
      <c r="H129" s="13">
        <f t="shared" si="9"/>
      </c>
    </row>
    <row r="130" spans="1:8" ht="12.75">
      <c r="A130" s="12">
        <f ca="1" t="shared" si="5"/>
      </c>
      <c r="B130" s="32"/>
      <c r="C130" s="15"/>
      <c r="D130" s="13">
        <f t="shared" si="6"/>
      </c>
      <c r="F130" s="13">
        <f t="shared" si="7"/>
      </c>
      <c r="G130" s="13">
        <f t="shared" si="8"/>
      </c>
      <c r="H130" s="13">
        <f t="shared" si="9"/>
      </c>
    </row>
    <row r="131" spans="1:8" ht="12.75">
      <c r="A131" s="12">
        <f ca="1" t="shared" si="5"/>
      </c>
      <c r="B131" s="32"/>
      <c r="C131" s="15"/>
      <c r="D131" s="13">
        <f t="shared" si="6"/>
      </c>
      <c r="F131" s="13">
        <f t="shared" si="7"/>
      </c>
      <c r="G131" s="13">
        <f t="shared" si="8"/>
      </c>
      <c r="H131" s="13">
        <f t="shared" si="9"/>
      </c>
    </row>
    <row r="132" spans="1:8" ht="12.75">
      <c r="A132" s="12">
        <f ca="1" t="shared" si="5"/>
      </c>
      <c r="B132" s="32"/>
      <c r="C132" s="15"/>
      <c r="D132" s="13">
        <f t="shared" si="6"/>
      </c>
      <c r="F132" s="13">
        <f t="shared" si="7"/>
      </c>
      <c r="G132" s="13">
        <f t="shared" si="8"/>
      </c>
      <c r="H132" s="13">
        <f t="shared" si="9"/>
      </c>
    </row>
    <row r="133" spans="1:8" ht="12.75">
      <c r="A133" s="12">
        <f ca="1" t="shared" si="5"/>
      </c>
      <c r="B133" s="32"/>
      <c r="C133" s="15"/>
      <c r="D133" s="13">
        <f t="shared" si="6"/>
      </c>
      <c r="F133" s="13">
        <f t="shared" si="7"/>
      </c>
      <c r="G133" s="13">
        <f t="shared" si="8"/>
      </c>
      <c r="H133" s="13">
        <f t="shared" si="9"/>
      </c>
    </row>
    <row r="134" spans="1:8" ht="12.75">
      <c r="A134" s="12">
        <f ca="1" t="shared" si="5"/>
      </c>
      <c r="B134" s="32"/>
      <c r="C134" s="15"/>
      <c r="D134" s="13">
        <f t="shared" si="6"/>
      </c>
      <c r="F134" s="13">
        <f t="shared" si="7"/>
      </c>
      <c r="G134" s="13">
        <f t="shared" si="8"/>
      </c>
      <c r="H134" s="13">
        <f t="shared" si="9"/>
      </c>
    </row>
    <row r="135" spans="1:8" ht="12.75">
      <c r="A135" s="12">
        <f ca="1" t="shared" si="5"/>
      </c>
      <c r="B135" s="32"/>
      <c r="C135" s="15"/>
      <c r="D135" s="13">
        <f t="shared" si="6"/>
      </c>
      <c r="F135" s="13">
        <f t="shared" si="7"/>
      </c>
      <c r="G135" s="13">
        <f t="shared" si="8"/>
      </c>
      <c r="H135" s="13">
        <f t="shared" si="9"/>
      </c>
    </row>
    <row r="136" spans="1:8" ht="12.75">
      <c r="A136" s="12">
        <f ca="1" t="shared" si="5"/>
      </c>
      <c r="B136" s="32"/>
      <c r="C136" s="15"/>
      <c r="D136" s="13">
        <f t="shared" si="6"/>
      </c>
      <c r="F136" s="13">
        <f t="shared" si="7"/>
      </c>
      <c r="G136" s="13">
        <f t="shared" si="8"/>
      </c>
      <c r="H136" s="13">
        <f t="shared" si="9"/>
      </c>
    </row>
    <row r="137" spans="1:8" ht="12.75">
      <c r="A137" s="12">
        <f ca="1" t="shared" si="5"/>
      </c>
      <c r="B137" s="32"/>
      <c r="C137" s="15"/>
      <c r="D137" s="13">
        <f t="shared" si="6"/>
      </c>
      <c r="F137" s="13">
        <f t="shared" si="7"/>
      </c>
      <c r="G137" s="13">
        <f t="shared" si="8"/>
      </c>
      <c r="H137" s="13">
        <f t="shared" si="9"/>
      </c>
    </row>
    <row r="138" spans="1:8" ht="12.75">
      <c r="A138" s="12">
        <f ca="1" t="shared" si="5"/>
      </c>
      <c r="B138" s="32"/>
      <c r="C138" s="15"/>
      <c r="D138" s="13">
        <f t="shared" si="6"/>
      </c>
      <c r="F138" s="13">
        <f t="shared" si="7"/>
      </c>
      <c r="G138" s="13">
        <f t="shared" si="8"/>
      </c>
      <c r="H138" s="13">
        <f t="shared" si="9"/>
      </c>
    </row>
    <row r="139" spans="1:8" ht="12.75">
      <c r="A139" s="12">
        <f ca="1" t="shared" si="5"/>
      </c>
      <c r="B139" s="32"/>
      <c r="C139" s="15"/>
      <c r="D139" s="13">
        <f t="shared" si="6"/>
      </c>
      <c r="F139" s="13">
        <f t="shared" si="7"/>
      </c>
      <c r="G139" s="13">
        <f t="shared" si="8"/>
      </c>
      <c r="H139" s="13">
        <f t="shared" si="9"/>
      </c>
    </row>
    <row r="140" spans="1:8" ht="12.75">
      <c r="A140" s="12">
        <f ca="1" t="shared" si="5"/>
      </c>
      <c r="B140" s="32"/>
      <c r="C140" s="15"/>
      <c r="D140" s="13">
        <f t="shared" si="6"/>
      </c>
      <c r="F140" s="13">
        <f t="shared" si="7"/>
      </c>
      <c r="G140" s="13">
        <f t="shared" si="8"/>
      </c>
      <c r="H140" s="13">
        <f t="shared" si="9"/>
      </c>
    </row>
    <row r="141" spans="1:8" ht="12.75">
      <c r="A141" s="12">
        <f ca="1" t="shared" si="5"/>
      </c>
      <c r="B141" s="32"/>
      <c r="C141" s="15"/>
      <c r="D141" s="13">
        <f t="shared" si="6"/>
      </c>
      <c r="F141" s="13">
        <f t="shared" si="7"/>
      </c>
      <c r="G141" s="13">
        <f t="shared" si="8"/>
      </c>
      <c r="H141" s="13">
        <f t="shared" si="9"/>
      </c>
    </row>
    <row r="142" spans="1:8" ht="12.75">
      <c r="A142" s="12">
        <f ca="1" t="shared" si="5"/>
      </c>
      <c r="B142" s="32"/>
      <c r="C142" s="15"/>
      <c r="D142" s="13">
        <f t="shared" si="6"/>
      </c>
      <c r="F142" s="13">
        <f t="shared" si="7"/>
      </c>
      <c r="G142" s="13">
        <f t="shared" si="8"/>
      </c>
      <c r="H142" s="13">
        <f t="shared" si="9"/>
      </c>
    </row>
    <row r="143" spans="1:8" ht="12.75">
      <c r="A143" s="12">
        <f ca="1" t="shared" si="5"/>
      </c>
      <c r="B143" s="32"/>
      <c r="C143" s="15"/>
      <c r="D143" s="13">
        <f t="shared" si="6"/>
      </c>
      <c r="F143" s="13">
        <f t="shared" si="7"/>
      </c>
      <c r="G143" s="13">
        <f t="shared" si="8"/>
      </c>
      <c r="H143" s="13">
        <f t="shared" si="9"/>
      </c>
    </row>
    <row r="144" spans="1:8" ht="12.75">
      <c r="A144" s="12">
        <f ca="1" t="shared" si="5"/>
      </c>
      <c r="B144" s="32"/>
      <c r="C144" s="15"/>
      <c r="D144" s="13">
        <f t="shared" si="6"/>
      </c>
      <c r="F144" s="13">
        <f t="shared" si="7"/>
      </c>
      <c r="G144" s="13">
        <f t="shared" si="8"/>
      </c>
      <c r="H144" s="13">
        <f t="shared" si="9"/>
      </c>
    </row>
    <row r="145" spans="1:8" ht="12.75">
      <c r="A145" s="12">
        <f ca="1" t="shared" si="5"/>
      </c>
      <c r="B145" s="32"/>
      <c r="C145" s="15"/>
      <c r="D145" s="13">
        <f t="shared" si="6"/>
      </c>
      <c r="F145" s="13">
        <f t="shared" si="7"/>
      </c>
      <c r="G145" s="13">
        <f t="shared" si="8"/>
      </c>
      <c r="H145" s="13">
        <f t="shared" si="9"/>
      </c>
    </row>
    <row r="146" spans="1:8" ht="12.75">
      <c r="A146" s="12">
        <f ca="1" t="shared" si="5"/>
      </c>
      <c r="B146" s="32"/>
      <c r="C146" s="15"/>
      <c r="D146" s="13">
        <f t="shared" si="6"/>
      </c>
      <c r="F146" s="13">
        <f t="shared" si="7"/>
      </c>
      <c r="G146" s="13">
        <f t="shared" si="8"/>
      </c>
      <c r="H146" s="13">
        <f t="shared" si="9"/>
      </c>
    </row>
    <row r="147" spans="1:8" ht="12.75">
      <c r="A147" s="12">
        <f aca="true" ca="1" t="shared" si="10" ref="A147:A210">IF(OR(H146&lt;=0,H146=""),"",OFFSET(A147,-1,0,1,1)+1)</f>
      </c>
      <c r="B147" s="32"/>
      <c r="C147" s="15"/>
      <c r="D147" s="13">
        <f aca="true" t="shared" si="11" ref="D147:D210">IF(B147="","",ROUND((B147-B146)*$H$8*G146,2))</f>
      </c>
      <c r="F147" s="13">
        <f t="shared" si="7"/>
      </c>
      <c r="G147" s="13">
        <f t="shared" si="8"/>
      </c>
      <c r="H147" s="13">
        <f t="shared" si="9"/>
      </c>
    </row>
    <row r="148" spans="1:8" ht="12.75">
      <c r="A148" s="12">
        <f ca="1" t="shared" si="10"/>
      </c>
      <c r="B148" s="32"/>
      <c r="C148" s="15"/>
      <c r="D148" s="13">
        <f t="shared" si="11"/>
      </c>
      <c r="F148" s="13">
        <f aca="true" t="shared" si="12" ref="F148:F211">IF(B148="","",IF(C148&gt;F147+D148,0,F147+D148-C148))</f>
      </c>
      <c r="G148" s="13">
        <f aca="true" t="shared" si="13" ref="G148:G211">IF(B148="","",IF(C148&gt;D148+F147,G147+F147+D148-C148,G147))</f>
      </c>
      <c r="H148" s="13">
        <f aca="true" t="shared" si="14" ref="H148:H211">IF(B148="","",G148+F148)</f>
      </c>
    </row>
    <row r="149" spans="1:8" ht="12.75">
      <c r="A149" s="12">
        <f ca="1" t="shared" si="10"/>
      </c>
      <c r="B149" s="32"/>
      <c r="C149" s="15"/>
      <c r="D149" s="13">
        <f t="shared" si="11"/>
      </c>
      <c r="F149" s="13">
        <f t="shared" si="12"/>
      </c>
      <c r="G149" s="13">
        <f t="shared" si="13"/>
      </c>
      <c r="H149" s="13">
        <f t="shared" si="14"/>
      </c>
    </row>
    <row r="150" spans="1:8" ht="12.75">
      <c r="A150" s="12">
        <f ca="1" t="shared" si="10"/>
      </c>
      <c r="B150" s="32"/>
      <c r="C150" s="15"/>
      <c r="D150" s="13">
        <f t="shared" si="11"/>
      </c>
      <c r="F150" s="13">
        <f t="shared" si="12"/>
      </c>
      <c r="G150" s="13">
        <f t="shared" si="13"/>
      </c>
      <c r="H150" s="13">
        <f t="shared" si="14"/>
      </c>
    </row>
    <row r="151" spans="1:8" ht="12.75">
      <c r="A151" s="12">
        <f ca="1" t="shared" si="10"/>
      </c>
      <c r="B151" s="32"/>
      <c r="C151" s="15"/>
      <c r="D151" s="13">
        <f t="shared" si="11"/>
      </c>
      <c r="F151" s="13">
        <f t="shared" si="12"/>
      </c>
      <c r="G151" s="13">
        <f t="shared" si="13"/>
      </c>
      <c r="H151" s="13">
        <f t="shared" si="14"/>
      </c>
    </row>
    <row r="152" spans="1:8" ht="12.75">
      <c r="A152" s="12">
        <f ca="1" t="shared" si="10"/>
      </c>
      <c r="B152" s="32"/>
      <c r="C152" s="15"/>
      <c r="D152" s="13">
        <f t="shared" si="11"/>
      </c>
      <c r="F152" s="13">
        <f t="shared" si="12"/>
      </c>
      <c r="G152" s="13">
        <f t="shared" si="13"/>
      </c>
      <c r="H152" s="13">
        <f t="shared" si="14"/>
      </c>
    </row>
    <row r="153" spans="1:8" ht="12.75">
      <c r="A153" s="12">
        <f ca="1" t="shared" si="10"/>
      </c>
      <c r="B153" s="32"/>
      <c r="C153" s="15"/>
      <c r="D153" s="13">
        <f t="shared" si="11"/>
      </c>
      <c r="F153" s="13">
        <f t="shared" si="12"/>
      </c>
      <c r="G153" s="13">
        <f t="shared" si="13"/>
      </c>
      <c r="H153" s="13">
        <f t="shared" si="14"/>
      </c>
    </row>
    <row r="154" spans="1:8" ht="12.75">
      <c r="A154" s="12">
        <f ca="1" t="shared" si="10"/>
      </c>
      <c r="B154" s="32"/>
      <c r="C154" s="15"/>
      <c r="D154" s="13">
        <f t="shared" si="11"/>
      </c>
      <c r="F154" s="13">
        <f t="shared" si="12"/>
      </c>
      <c r="G154" s="13">
        <f t="shared" si="13"/>
      </c>
      <c r="H154" s="13">
        <f t="shared" si="14"/>
      </c>
    </row>
    <row r="155" spans="1:8" ht="12.75">
      <c r="A155" s="12">
        <f ca="1" t="shared" si="10"/>
      </c>
      <c r="B155" s="32"/>
      <c r="C155" s="15"/>
      <c r="D155" s="13">
        <f t="shared" si="11"/>
      </c>
      <c r="F155" s="13">
        <f t="shared" si="12"/>
      </c>
      <c r="G155" s="13">
        <f t="shared" si="13"/>
      </c>
      <c r="H155" s="13">
        <f t="shared" si="14"/>
      </c>
    </row>
    <row r="156" spans="1:8" ht="12.75">
      <c r="A156" s="12">
        <f ca="1" t="shared" si="10"/>
      </c>
      <c r="B156" s="32"/>
      <c r="C156" s="15"/>
      <c r="D156" s="13">
        <f t="shared" si="11"/>
      </c>
      <c r="F156" s="13">
        <f t="shared" si="12"/>
      </c>
      <c r="G156" s="13">
        <f t="shared" si="13"/>
      </c>
      <c r="H156" s="13">
        <f t="shared" si="14"/>
      </c>
    </row>
    <row r="157" spans="1:8" ht="12.75">
      <c r="A157" s="12">
        <f ca="1" t="shared" si="10"/>
      </c>
      <c r="B157" s="32"/>
      <c r="C157" s="15"/>
      <c r="D157" s="13">
        <f t="shared" si="11"/>
      </c>
      <c r="F157" s="13">
        <f t="shared" si="12"/>
      </c>
      <c r="G157" s="13">
        <f t="shared" si="13"/>
      </c>
      <c r="H157" s="13">
        <f t="shared" si="14"/>
      </c>
    </row>
    <row r="158" spans="1:8" ht="12.75">
      <c r="A158" s="12">
        <f ca="1" t="shared" si="10"/>
      </c>
      <c r="B158" s="32"/>
      <c r="C158" s="15"/>
      <c r="D158" s="13">
        <f t="shared" si="11"/>
      </c>
      <c r="F158" s="13">
        <f t="shared" si="12"/>
      </c>
      <c r="G158" s="13">
        <f t="shared" si="13"/>
      </c>
      <c r="H158" s="13">
        <f t="shared" si="14"/>
      </c>
    </row>
    <row r="159" spans="1:8" ht="12.75">
      <c r="A159" s="12">
        <f ca="1" t="shared" si="10"/>
      </c>
      <c r="B159" s="32"/>
      <c r="C159" s="15"/>
      <c r="D159" s="13">
        <f t="shared" si="11"/>
      </c>
      <c r="F159" s="13">
        <f t="shared" si="12"/>
      </c>
      <c r="G159" s="13">
        <f t="shared" si="13"/>
      </c>
      <c r="H159" s="13">
        <f t="shared" si="14"/>
      </c>
    </row>
    <row r="160" spans="1:8" ht="12.75">
      <c r="A160" s="12">
        <f ca="1" t="shared" si="10"/>
      </c>
      <c r="B160" s="32"/>
      <c r="C160" s="15"/>
      <c r="D160" s="13">
        <f t="shared" si="11"/>
      </c>
      <c r="F160" s="13">
        <f t="shared" si="12"/>
      </c>
      <c r="G160" s="13">
        <f t="shared" si="13"/>
      </c>
      <c r="H160" s="13">
        <f t="shared" si="14"/>
      </c>
    </row>
    <row r="161" spans="1:8" ht="12.75">
      <c r="A161" s="12">
        <f ca="1" t="shared" si="10"/>
      </c>
      <c r="B161" s="32"/>
      <c r="C161" s="15"/>
      <c r="D161" s="13">
        <f t="shared" si="11"/>
      </c>
      <c r="F161" s="13">
        <f t="shared" si="12"/>
      </c>
      <c r="G161" s="13">
        <f t="shared" si="13"/>
      </c>
      <c r="H161" s="13">
        <f t="shared" si="14"/>
      </c>
    </row>
    <row r="162" spans="1:8" ht="12.75">
      <c r="A162" s="12">
        <f ca="1" t="shared" si="10"/>
      </c>
      <c r="B162" s="32"/>
      <c r="C162" s="15"/>
      <c r="D162" s="13">
        <f t="shared" si="11"/>
      </c>
      <c r="F162" s="13">
        <f t="shared" si="12"/>
      </c>
      <c r="G162" s="13">
        <f t="shared" si="13"/>
      </c>
      <c r="H162" s="13">
        <f t="shared" si="14"/>
      </c>
    </row>
    <row r="163" spans="1:8" ht="12.75">
      <c r="A163" s="12">
        <f ca="1" t="shared" si="10"/>
      </c>
      <c r="B163" s="32"/>
      <c r="C163" s="15"/>
      <c r="D163" s="13">
        <f t="shared" si="11"/>
      </c>
      <c r="F163" s="13">
        <f t="shared" si="12"/>
      </c>
      <c r="G163" s="13">
        <f t="shared" si="13"/>
      </c>
      <c r="H163" s="13">
        <f t="shared" si="14"/>
      </c>
    </row>
    <row r="164" spans="1:8" ht="12.75">
      <c r="A164" s="12">
        <f ca="1" t="shared" si="10"/>
      </c>
      <c r="B164" s="32"/>
      <c r="C164" s="15"/>
      <c r="D164" s="13">
        <f t="shared" si="11"/>
      </c>
      <c r="F164" s="13">
        <f t="shared" si="12"/>
      </c>
      <c r="G164" s="13">
        <f t="shared" si="13"/>
      </c>
      <c r="H164" s="13">
        <f t="shared" si="14"/>
      </c>
    </row>
    <row r="165" spans="1:8" ht="12.75">
      <c r="A165" s="12">
        <f ca="1" t="shared" si="10"/>
      </c>
      <c r="B165" s="32"/>
      <c r="C165" s="15"/>
      <c r="D165" s="13">
        <f t="shared" si="11"/>
      </c>
      <c r="F165" s="13">
        <f t="shared" si="12"/>
      </c>
      <c r="G165" s="13">
        <f t="shared" si="13"/>
      </c>
      <c r="H165" s="13">
        <f t="shared" si="14"/>
      </c>
    </row>
    <row r="166" spans="1:8" ht="12.75">
      <c r="A166" s="12">
        <f ca="1" t="shared" si="10"/>
      </c>
      <c r="B166" s="32"/>
      <c r="C166" s="15"/>
      <c r="D166" s="13">
        <f t="shared" si="11"/>
      </c>
      <c r="F166" s="13">
        <f t="shared" si="12"/>
      </c>
      <c r="G166" s="13">
        <f t="shared" si="13"/>
      </c>
      <c r="H166" s="13">
        <f t="shared" si="14"/>
      </c>
    </row>
    <row r="167" spans="1:8" ht="12.75">
      <c r="A167" s="12">
        <f ca="1" t="shared" si="10"/>
      </c>
      <c r="B167" s="32"/>
      <c r="C167" s="15"/>
      <c r="D167" s="13">
        <f t="shared" si="11"/>
      </c>
      <c r="F167" s="13">
        <f t="shared" si="12"/>
      </c>
      <c r="G167" s="13">
        <f t="shared" si="13"/>
      </c>
      <c r="H167" s="13">
        <f t="shared" si="14"/>
      </c>
    </row>
    <row r="168" spans="1:8" ht="12.75">
      <c r="A168" s="12">
        <f ca="1" t="shared" si="10"/>
      </c>
      <c r="B168" s="32"/>
      <c r="C168" s="15"/>
      <c r="D168" s="13">
        <f t="shared" si="11"/>
      </c>
      <c r="F168" s="13">
        <f t="shared" si="12"/>
      </c>
      <c r="G168" s="13">
        <f t="shared" si="13"/>
      </c>
      <c r="H168" s="13">
        <f t="shared" si="14"/>
      </c>
    </row>
    <row r="169" spans="1:8" ht="12.75">
      <c r="A169" s="12">
        <f ca="1" t="shared" si="10"/>
      </c>
      <c r="B169" s="32"/>
      <c r="C169" s="15"/>
      <c r="D169" s="13">
        <f t="shared" si="11"/>
      </c>
      <c r="F169" s="13">
        <f t="shared" si="12"/>
      </c>
      <c r="G169" s="13">
        <f t="shared" si="13"/>
      </c>
      <c r="H169" s="13">
        <f t="shared" si="14"/>
      </c>
    </row>
    <row r="170" spans="1:8" ht="12.75">
      <c r="A170" s="12">
        <f ca="1" t="shared" si="10"/>
      </c>
      <c r="B170" s="32"/>
      <c r="C170" s="15"/>
      <c r="D170" s="13">
        <f t="shared" si="11"/>
      </c>
      <c r="F170" s="13">
        <f t="shared" si="12"/>
      </c>
      <c r="G170" s="13">
        <f t="shared" si="13"/>
      </c>
      <c r="H170" s="13">
        <f t="shared" si="14"/>
      </c>
    </row>
    <row r="171" spans="1:8" ht="12.75">
      <c r="A171" s="12">
        <f ca="1" t="shared" si="10"/>
      </c>
      <c r="B171" s="32"/>
      <c r="C171" s="15"/>
      <c r="D171" s="13">
        <f t="shared" si="11"/>
      </c>
      <c r="F171" s="13">
        <f t="shared" si="12"/>
      </c>
      <c r="G171" s="13">
        <f t="shared" si="13"/>
      </c>
      <c r="H171" s="13">
        <f t="shared" si="14"/>
      </c>
    </row>
    <row r="172" spans="1:8" ht="12.75">
      <c r="A172" s="12">
        <f ca="1" t="shared" si="10"/>
      </c>
      <c r="B172" s="32"/>
      <c r="C172" s="15"/>
      <c r="D172" s="13">
        <f t="shared" si="11"/>
      </c>
      <c r="F172" s="13">
        <f t="shared" si="12"/>
      </c>
      <c r="G172" s="13">
        <f t="shared" si="13"/>
      </c>
      <c r="H172" s="13">
        <f t="shared" si="14"/>
      </c>
    </row>
    <row r="173" spans="1:8" ht="12.75">
      <c r="A173" s="12">
        <f ca="1" t="shared" si="10"/>
      </c>
      <c r="B173" s="32"/>
      <c r="C173" s="15"/>
      <c r="D173" s="13">
        <f t="shared" si="11"/>
      </c>
      <c r="F173" s="13">
        <f t="shared" si="12"/>
      </c>
      <c r="G173" s="13">
        <f t="shared" si="13"/>
      </c>
      <c r="H173" s="13">
        <f t="shared" si="14"/>
      </c>
    </row>
    <row r="174" spans="1:8" ht="12.75">
      <c r="A174" s="12">
        <f ca="1" t="shared" si="10"/>
      </c>
      <c r="B174" s="32"/>
      <c r="C174" s="15"/>
      <c r="D174" s="13">
        <f t="shared" si="11"/>
      </c>
      <c r="F174" s="13">
        <f t="shared" si="12"/>
      </c>
      <c r="G174" s="13">
        <f t="shared" si="13"/>
      </c>
      <c r="H174" s="13">
        <f t="shared" si="14"/>
      </c>
    </row>
    <row r="175" spans="1:8" ht="12.75">
      <c r="A175" s="12">
        <f ca="1" t="shared" si="10"/>
      </c>
      <c r="B175" s="32"/>
      <c r="C175" s="15"/>
      <c r="D175" s="13">
        <f t="shared" si="11"/>
      </c>
      <c r="F175" s="13">
        <f t="shared" si="12"/>
      </c>
      <c r="G175" s="13">
        <f t="shared" si="13"/>
      </c>
      <c r="H175" s="13">
        <f t="shared" si="14"/>
      </c>
    </row>
    <row r="176" spans="1:8" ht="12.75">
      <c r="A176" s="12">
        <f ca="1" t="shared" si="10"/>
      </c>
      <c r="B176" s="32"/>
      <c r="C176" s="15"/>
      <c r="D176" s="13">
        <f t="shared" si="11"/>
      </c>
      <c r="F176" s="13">
        <f t="shared" si="12"/>
      </c>
      <c r="G176" s="13">
        <f t="shared" si="13"/>
      </c>
      <c r="H176" s="13">
        <f t="shared" si="14"/>
      </c>
    </row>
    <row r="177" spans="1:8" ht="12.75">
      <c r="A177" s="12">
        <f ca="1" t="shared" si="10"/>
      </c>
      <c r="B177" s="32"/>
      <c r="C177" s="15"/>
      <c r="D177" s="13">
        <f t="shared" si="11"/>
      </c>
      <c r="F177" s="13">
        <f t="shared" si="12"/>
      </c>
      <c r="G177" s="13">
        <f t="shared" si="13"/>
      </c>
      <c r="H177" s="13">
        <f t="shared" si="14"/>
      </c>
    </row>
    <row r="178" spans="1:8" ht="12.75">
      <c r="A178" s="12">
        <f ca="1" t="shared" si="10"/>
      </c>
      <c r="B178" s="32"/>
      <c r="C178" s="15"/>
      <c r="D178" s="13">
        <f t="shared" si="11"/>
      </c>
      <c r="F178" s="13">
        <f t="shared" si="12"/>
      </c>
      <c r="G178" s="13">
        <f t="shared" si="13"/>
      </c>
      <c r="H178" s="13">
        <f t="shared" si="14"/>
      </c>
    </row>
    <row r="179" spans="1:8" ht="12.75">
      <c r="A179" s="12">
        <f ca="1" t="shared" si="10"/>
      </c>
      <c r="B179" s="32"/>
      <c r="C179" s="15"/>
      <c r="D179" s="13">
        <f t="shared" si="11"/>
      </c>
      <c r="F179" s="13">
        <f t="shared" si="12"/>
      </c>
      <c r="G179" s="13">
        <f t="shared" si="13"/>
      </c>
      <c r="H179" s="13">
        <f t="shared" si="14"/>
      </c>
    </row>
    <row r="180" spans="1:8" ht="12.75">
      <c r="A180" s="12">
        <f ca="1" t="shared" si="10"/>
      </c>
      <c r="B180" s="32"/>
      <c r="C180" s="15"/>
      <c r="D180" s="13">
        <f t="shared" si="11"/>
      </c>
      <c r="F180" s="13">
        <f t="shared" si="12"/>
      </c>
      <c r="G180" s="13">
        <f t="shared" si="13"/>
      </c>
      <c r="H180" s="13">
        <f t="shared" si="14"/>
      </c>
    </row>
    <row r="181" spans="1:8" ht="12.75">
      <c r="A181" s="12">
        <f ca="1" t="shared" si="10"/>
      </c>
      <c r="B181" s="32"/>
      <c r="C181" s="15"/>
      <c r="D181" s="13">
        <f t="shared" si="11"/>
      </c>
      <c r="F181" s="13">
        <f t="shared" si="12"/>
      </c>
      <c r="G181" s="13">
        <f t="shared" si="13"/>
      </c>
      <c r="H181" s="13">
        <f t="shared" si="14"/>
      </c>
    </row>
    <row r="182" spans="1:8" ht="12.75">
      <c r="A182" s="12">
        <f ca="1" t="shared" si="10"/>
      </c>
      <c r="B182" s="32"/>
      <c r="C182" s="15"/>
      <c r="D182" s="13">
        <f t="shared" si="11"/>
      </c>
      <c r="F182" s="13">
        <f t="shared" si="12"/>
      </c>
      <c r="G182" s="13">
        <f t="shared" si="13"/>
      </c>
      <c r="H182" s="13">
        <f t="shared" si="14"/>
      </c>
    </row>
    <row r="183" spans="1:8" ht="12.75">
      <c r="A183" s="12">
        <f ca="1" t="shared" si="10"/>
      </c>
      <c r="B183" s="32"/>
      <c r="C183" s="15"/>
      <c r="D183" s="13">
        <f t="shared" si="11"/>
      </c>
      <c r="F183" s="13">
        <f t="shared" si="12"/>
      </c>
      <c r="G183" s="13">
        <f t="shared" si="13"/>
      </c>
      <c r="H183" s="13">
        <f t="shared" si="14"/>
      </c>
    </row>
    <row r="184" spans="1:8" ht="12.75">
      <c r="A184" s="12">
        <f ca="1" t="shared" si="10"/>
      </c>
      <c r="B184" s="32"/>
      <c r="C184" s="15"/>
      <c r="D184" s="13">
        <f t="shared" si="11"/>
      </c>
      <c r="F184" s="13">
        <f t="shared" si="12"/>
      </c>
      <c r="G184" s="13">
        <f t="shared" si="13"/>
      </c>
      <c r="H184" s="13">
        <f t="shared" si="14"/>
      </c>
    </row>
    <row r="185" spans="1:8" ht="12.75">
      <c r="A185" s="12">
        <f ca="1" t="shared" si="10"/>
      </c>
      <c r="B185" s="32"/>
      <c r="C185" s="15"/>
      <c r="D185" s="13">
        <f t="shared" si="11"/>
      </c>
      <c r="F185" s="13">
        <f t="shared" si="12"/>
      </c>
      <c r="G185" s="13">
        <f t="shared" si="13"/>
      </c>
      <c r="H185" s="13">
        <f t="shared" si="14"/>
      </c>
    </row>
    <row r="186" spans="1:8" ht="12.75">
      <c r="A186" s="12">
        <f ca="1" t="shared" si="10"/>
      </c>
      <c r="B186" s="32"/>
      <c r="C186" s="15"/>
      <c r="D186" s="13">
        <f t="shared" si="11"/>
      </c>
      <c r="F186" s="13">
        <f t="shared" si="12"/>
      </c>
      <c r="G186" s="13">
        <f t="shared" si="13"/>
      </c>
      <c r="H186" s="13">
        <f t="shared" si="14"/>
      </c>
    </row>
    <row r="187" spans="1:8" ht="12.75">
      <c r="A187" s="12">
        <f ca="1" t="shared" si="10"/>
      </c>
      <c r="B187" s="32"/>
      <c r="C187" s="15"/>
      <c r="D187" s="13">
        <f t="shared" si="11"/>
      </c>
      <c r="F187" s="13">
        <f t="shared" si="12"/>
      </c>
      <c r="G187" s="13">
        <f t="shared" si="13"/>
      </c>
      <c r="H187" s="13">
        <f t="shared" si="14"/>
      </c>
    </row>
    <row r="188" spans="1:8" ht="12.75">
      <c r="A188" s="12">
        <f ca="1" t="shared" si="10"/>
      </c>
      <c r="B188" s="32"/>
      <c r="C188" s="15"/>
      <c r="D188" s="13">
        <f t="shared" si="11"/>
      </c>
      <c r="F188" s="13">
        <f t="shared" si="12"/>
      </c>
      <c r="G188" s="13">
        <f t="shared" si="13"/>
      </c>
      <c r="H188" s="13">
        <f t="shared" si="14"/>
      </c>
    </row>
    <row r="189" spans="1:8" ht="12.75">
      <c r="A189" s="12">
        <f ca="1" t="shared" si="10"/>
      </c>
      <c r="B189" s="32"/>
      <c r="C189" s="15"/>
      <c r="D189" s="13">
        <f t="shared" si="11"/>
      </c>
      <c r="F189" s="13">
        <f t="shared" si="12"/>
      </c>
      <c r="G189" s="13">
        <f t="shared" si="13"/>
      </c>
      <c r="H189" s="13">
        <f t="shared" si="14"/>
      </c>
    </row>
    <row r="190" spans="1:8" ht="12.75">
      <c r="A190" s="12">
        <f ca="1" t="shared" si="10"/>
      </c>
      <c r="B190" s="32"/>
      <c r="C190" s="15"/>
      <c r="D190" s="13">
        <f t="shared" si="11"/>
      </c>
      <c r="F190" s="13">
        <f t="shared" si="12"/>
      </c>
      <c r="G190" s="13">
        <f t="shared" si="13"/>
      </c>
      <c r="H190" s="13">
        <f t="shared" si="14"/>
      </c>
    </row>
    <row r="191" spans="1:8" ht="12.75">
      <c r="A191" s="12">
        <f ca="1" t="shared" si="10"/>
      </c>
      <c r="B191" s="32"/>
      <c r="C191" s="15"/>
      <c r="D191" s="13">
        <f t="shared" si="11"/>
      </c>
      <c r="F191" s="13">
        <f t="shared" si="12"/>
      </c>
      <c r="G191" s="13">
        <f t="shared" si="13"/>
      </c>
      <c r="H191" s="13">
        <f t="shared" si="14"/>
      </c>
    </row>
    <row r="192" spans="1:8" ht="12.75">
      <c r="A192" s="12">
        <f ca="1" t="shared" si="10"/>
      </c>
      <c r="B192" s="32"/>
      <c r="C192" s="15"/>
      <c r="D192" s="13">
        <f t="shared" si="11"/>
      </c>
      <c r="F192" s="13">
        <f t="shared" si="12"/>
      </c>
      <c r="G192" s="13">
        <f t="shared" si="13"/>
      </c>
      <c r="H192" s="13">
        <f t="shared" si="14"/>
      </c>
    </row>
    <row r="193" spans="1:8" ht="12.75">
      <c r="A193" s="12">
        <f ca="1" t="shared" si="10"/>
      </c>
      <c r="B193" s="32"/>
      <c r="C193" s="15"/>
      <c r="D193" s="13">
        <f t="shared" si="11"/>
      </c>
      <c r="F193" s="13">
        <f t="shared" si="12"/>
      </c>
      <c r="G193" s="13">
        <f t="shared" si="13"/>
      </c>
      <c r="H193" s="13">
        <f t="shared" si="14"/>
      </c>
    </row>
    <row r="194" spans="1:8" ht="12.75">
      <c r="A194" s="12">
        <f ca="1" t="shared" si="10"/>
      </c>
      <c r="B194" s="32"/>
      <c r="C194" s="15"/>
      <c r="D194" s="13">
        <f t="shared" si="11"/>
      </c>
      <c r="F194" s="13">
        <f t="shared" si="12"/>
      </c>
      <c r="G194" s="13">
        <f t="shared" si="13"/>
      </c>
      <c r="H194" s="13">
        <f t="shared" si="14"/>
      </c>
    </row>
    <row r="195" spans="1:8" ht="12.75">
      <c r="A195" s="12">
        <f ca="1" t="shared" si="10"/>
      </c>
      <c r="B195" s="32"/>
      <c r="C195" s="15"/>
      <c r="D195" s="13">
        <f t="shared" si="11"/>
      </c>
      <c r="F195" s="13">
        <f t="shared" si="12"/>
      </c>
      <c r="G195" s="13">
        <f t="shared" si="13"/>
      </c>
      <c r="H195" s="13">
        <f t="shared" si="14"/>
      </c>
    </row>
    <row r="196" spans="1:8" ht="12.75">
      <c r="A196" s="12">
        <f ca="1" t="shared" si="10"/>
      </c>
      <c r="B196" s="32"/>
      <c r="C196" s="15"/>
      <c r="D196" s="13">
        <f t="shared" si="11"/>
      </c>
      <c r="F196" s="13">
        <f t="shared" si="12"/>
      </c>
      <c r="G196" s="13">
        <f t="shared" si="13"/>
      </c>
      <c r="H196" s="13">
        <f t="shared" si="14"/>
      </c>
    </row>
    <row r="197" spans="1:8" ht="12.75">
      <c r="A197" s="12">
        <f ca="1" t="shared" si="10"/>
      </c>
      <c r="B197" s="32"/>
      <c r="C197" s="15"/>
      <c r="D197" s="13">
        <f t="shared" si="11"/>
      </c>
      <c r="F197" s="13">
        <f t="shared" si="12"/>
      </c>
      <c r="G197" s="13">
        <f t="shared" si="13"/>
      </c>
      <c r="H197" s="13">
        <f t="shared" si="14"/>
      </c>
    </row>
    <row r="198" spans="1:8" ht="12.75">
      <c r="A198" s="12">
        <f ca="1" t="shared" si="10"/>
      </c>
      <c r="B198" s="32"/>
      <c r="C198" s="15"/>
      <c r="D198" s="13">
        <f t="shared" si="11"/>
      </c>
      <c r="F198" s="13">
        <f t="shared" si="12"/>
      </c>
      <c r="G198" s="13">
        <f t="shared" si="13"/>
      </c>
      <c r="H198" s="13">
        <f t="shared" si="14"/>
      </c>
    </row>
    <row r="199" spans="1:8" ht="12.75">
      <c r="A199" s="12">
        <f ca="1" t="shared" si="10"/>
      </c>
      <c r="B199" s="32"/>
      <c r="C199" s="15"/>
      <c r="D199" s="13">
        <f t="shared" si="11"/>
      </c>
      <c r="F199" s="13">
        <f t="shared" si="12"/>
      </c>
      <c r="G199" s="13">
        <f t="shared" si="13"/>
      </c>
      <c r="H199" s="13">
        <f t="shared" si="14"/>
      </c>
    </row>
    <row r="200" spans="1:8" ht="12.75">
      <c r="A200" s="12">
        <f ca="1" t="shared" si="10"/>
      </c>
      <c r="B200" s="32"/>
      <c r="C200" s="15"/>
      <c r="D200" s="13">
        <f t="shared" si="11"/>
      </c>
      <c r="F200" s="13">
        <f t="shared" si="12"/>
      </c>
      <c r="G200" s="13">
        <f t="shared" si="13"/>
      </c>
      <c r="H200" s="13">
        <f t="shared" si="14"/>
      </c>
    </row>
    <row r="201" spans="1:8" ht="12.75">
      <c r="A201" s="12">
        <f ca="1" t="shared" si="10"/>
      </c>
      <c r="B201" s="32"/>
      <c r="C201" s="15"/>
      <c r="D201" s="13">
        <f t="shared" si="11"/>
      </c>
      <c r="F201" s="13">
        <f t="shared" si="12"/>
      </c>
      <c r="G201" s="13">
        <f t="shared" si="13"/>
      </c>
      <c r="H201" s="13">
        <f t="shared" si="14"/>
      </c>
    </row>
    <row r="202" spans="1:8" ht="12.75">
      <c r="A202" s="12">
        <f ca="1" t="shared" si="10"/>
      </c>
      <c r="B202" s="32"/>
      <c r="C202" s="15"/>
      <c r="D202" s="13">
        <f t="shared" si="11"/>
      </c>
      <c r="F202" s="13">
        <f t="shared" si="12"/>
      </c>
      <c r="G202" s="13">
        <f t="shared" si="13"/>
      </c>
      <c r="H202" s="13">
        <f t="shared" si="14"/>
      </c>
    </row>
    <row r="203" spans="1:8" ht="12.75">
      <c r="A203" s="12">
        <f ca="1" t="shared" si="10"/>
      </c>
      <c r="B203" s="32"/>
      <c r="C203" s="15"/>
      <c r="D203" s="13">
        <f t="shared" si="11"/>
      </c>
      <c r="F203" s="13">
        <f t="shared" si="12"/>
      </c>
      <c r="G203" s="13">
        <f t="shared" si="13"/>
      </c>
      <c r="H203" s="13">
        <f t="shared" si="14"/>
      </c>
    </row>
    <row r="204" spans="1:8" ht="12.75">
      <c r="A204" s="12">
        <f ca="1" t="shared" si="10"/>
      </c>
      <c r="B204" s="32"/>
      <c r="C204" s="15"/>
      <c r="D204" s="13">
        <f t="shared" si="11"/>
      </c>
      <c r="F204" s="13">
        <f t="shared" si="12"/>
      </c>
      <c r="G204" s="13">
        <f t="shared" si="13"/>
      </c>
      <c r="H204" s="13">
        <f t="shared" si="14"/>
      </c>
    </row>
    <row r="205" spans="1:8" ht="12.75">
      <c r="A205" s="12">
        <f ca="1" t="shared" si="10"/>
      </c>
      <c r="B205" s="32"/>
      <c r="C205" s="15"/>
      <c r="D205" s="13">
        <f t="shared" si="11"/>
      </c>
      <c r="F205" s="13">
        <f t="shared" si="12"/>
      </c>
      <c r="G205" s="13">
        <f t="shared" si="13"/>
      </c>
      <c r="H205" s="13">
        <f t="shared" si="14"/>
      </c>
    </row>
    <row r="206" spans="1:8" ht="12.75">
      <c r="A206" s="12">
        <f ca="1" t="shared" si="10"/>
      </c>
      <c r="B206" s="32"/>
      <c r="C206" s="15"/>
      <c r="D206" s="13">
        <f t="shared" si="11"/>
      </c>
      <c r="F206" s="13">
        <f t="shared" si="12"/>
      </c>
      <c r="G206" s="13">
        <f t="shared" si="13"/>
      </c>
      <c r="H206" s="13">
        <f t="shared" si="14"/>
      </c>
    </row>
    <row r="207" spans="1:8" ht="12.75">
      <c r="A207" s="12">
        <f ca="1" t="shared" si="10"/>
      </c>
      <c r="B207" s="32"/>
      <c r="C207" s="15"/>
      <c r="D207" s="13">
        <f t="shared" si="11"/>
      </c>
      <c r="F207" s="13">
        <f t="shared" si="12"/>
      </c>
      <c r="G207" s="13">
        <f t="shared" si="13"/>
      </c>
      <c r="H207" s="13">
        <f t="shared" si="14"/>
      </c>
    </row>
    <row r="208" spans="1:8" ht="12.75">
      <c r="A208" s="12">
        <f ca="1" t="shared" si="10"/>
      </c>
      <c r="B208" s="32"/>
      <c r="C208" s="15"/>
      <c r="D208" s="13">
        <f t="shared" si="11"/>
      </c>
      <c r="F208" s="13">
        <f t="shared" si="12"/>
      </c>
      <c r="G208" s="13">
        <f t="shared" si="13"/>
      </c>
      <c r="H208" s="13">
        <f t="shared" si="14"/>
      </c>
    </row>
    <row r="209" spans="1:8" ht="12.75">
      <c r="A209" s="12">
        <f ca="1" t="shared" si="10"/>
      </c>
      <c r="B209" s="32"/>
      <c r="C209" s="15"/>
      <c r="D209" s="13">
        <f t="shared" si="11"/>
      </c>
      <c r="F209" s="13">
        <f t="shared" si="12"/>
      </c>
      <c r="G209" s="13">
        <f t="shared" si="13"/>
      </c>
      <c r="H209" s="13">
        <f t="shared" si="14"/>
      </c>
    </row>
    <row r="210" spans="1:8" ht="12.75">
      <c r="A210" s="12">
        <f ca="1" t="shared" si="10"/>
      </c>
      <c r="B210" s="32"/>
      <c r="C210" s="15"/>
      <c r="D210" s="13">
        <f t="shared" si="11"/>
      </c>
      <c r="F210" s="13">
        <f t="shared" si="12"/>
      </c>
      <c r="G210" s="13">
        <f t="shared" si="13"/>
      </c>
      <c r="H210" s="13">
        <f t="shared" si="14"/>
      </c>
    </row>
    <row r="211" spans="1:8" ht="12.75">
      <c r="A211" s="12">
        <f aca="true" ca="1" t="shared" si="15" ref="A211:A274">IF(OR(H210&lt;=0,H210=""),"",OFFSET(A211,-1,0,1,1)+1)</f>
      </c>
      <c r="B211" s="32"/>
      <c r="C211" s="15"/>
      <c r="D211" s="13">
        <f aca="true" t="shared" si="16" ref="D211:D274">IF(B211="","",ROUND((B211-B210)*$H$8*G210,2))</f>
      </c>
      <c r="F211" s="13">
        <f t="shared" si="12"/>
      </c>
      <c r="G211" s="13">
        <f t="shared" si="13"/>
      </c>
      <c r="H211" s="13">
        <f t="shared" si="14"/>
      </c>
    </row>
    <row r="212" spans="1:8" ht="12.75">
      <c r="A212" s="12">
        <f ca="1" t="shared" si="15"/>
      </c>
      <c r="B212" s="32"/>
      <c r="C212" s="15"/>
      <c r="D212" s="13">
        <f t="shared" si="16"/>
      </c>
      <c r="F212" s="13">
        <f aca="true" t="shared" si="17" ref="F212:F275">IF(B212="","",IF(C212&gt;F211+D212,0,F211+D212-C212))</f>
      </c>
      <c r="G212" s="13">
        <f aca="true" t="shared" si="18" ref="G212:G275">IF(B212="","",IF(C212&gt;D212+F211,G211+F211+D212-C212,G211))</f>
      </c>
      <c r="H212" s="13">
        <f aca="true" t="shared" si="19" ref="H212:H275">IF(B212="","",G212+F212)</f>
      </c>
    </row>
    <row r="213" spans="1:8" ht="12.75">
      <c r="A213" s="12">
        <f ca="1" t="shared" si="15"/>
      </c>
      <c r="B213" s="32"/>
      <c r="C213" s="15"/>
      <c r="D213" s="13">
        <f t="shared" si="16"/>
      </c>
      <c r="F213" s="13">
        <f t="shared" si="17"/>
      </c>
      <c r="G213" s="13">
        <f t="shared" si="18"/>
      </c>
      <c r="H213" s="13">
        <f t="shared" si="19"/>
      </c>
    </row>
    <row r="214" spans="1:8" ht="12.75">
      <c r="A214" s="12">
        <f ca="1" t="shared" si="15"/>
      </c>
      <c r="B214" s="32"/>
      <c r="C214" s="15"/>
      <c r="D214" s="13">
        <f t="shared" si="16"/>
      </c>
      <c r="F214" s="13">
        <f t="shared" si="17"/>
      </c>
      <c r="G214" s="13">
        <f t="shared" si="18"/>
      </c>
      <c r="H214" s="13">
        <f t="shared" si="19"/>
      </c>
    </row>
    <row r="215" spans="1:8" ht="12.75">
      <c r="A215" s="12">
        <f ca="1" t="shared" si="15"/>
      </c>
      <c r="B215" s="32"/>
      <c r="C215" s="15"/>
      <c r="D215" s="13">
        <f t="shared" si="16"/>
      </c>
      <c r="F215" s="13">
        <f t="shared" si="17"/>
      </c>
      <c r="G215" s="13">
        <f t="shared" si="18"/>
      </c>
      <c r="H215" s="13">
        <f t="shared" si="19"/>
      </c>
    </row>
    <row r="216" spans="1:8" ht="12.75">
      <c r="A216" s="12">
        <f ca="1" t="shared" si="15"/>
      </c>
      <c r="B216" s="32"/>
      <c r="C216" s="15"/>
      <c r="D216" s="13">
        <f t="shared" si="16"/>
      </c>
      <c r="F216" s="13">
        <f t="shared" si="17"/>
      </c>
      <c r="G216" s="13">
        <f t="shared" si="18"/>
      </c>
      <c r="H216" s="13">
        <f t="shared" si="19"/>
      </c>
    </row>
    <row r="217" spans="1:8" ht="12.75">
      <c r="A217" s="12">
        <f ca="1" t="shared" si="15"/>
      </c>
      <c r="B217" s="32"/>
      <c r="C217" s="15"/>
      <c r="D217" s="13">
        <f t="shared" si="16"/>
      </c>
      <c r="F217" s="13">
        <f t="shared" si="17"/>
      </c>
      <c r="G217" s="13">
        <f t="shared" si="18"/>
      </c>
      <c r="H217" s="13">
        <f t="shared" si="19"/>
      </c>
    </row>
    <row r="218" spans="1:8" ht="12.75">
      <c r="A218" s="12">
        <f ca="1" t="shared" si="15"/>
      </c>
      <c r="B218" s="32"/>
      <c r="C218" s="15"/>
      <c r="D218" s="13">
        <f t="shared" si="16"/>
      </c>
      <c r="F218" s="13">
        <f t="shared" si="17"/>
      </c>
      <c r="G218" s="13">
        <f t="shared" si="18"/>
      </c>
      <c r="H218" s="13">
        <f t="shared" si="19"/>
      </c>
    </row>
    <row r="219" spans="1:8" ht="12.75">
      <c r="A219" s="12">
        <f ca="1" t="shared" si="15"/>
      </c>
      <c r="B219" s="32"/>
      <c r="C219" s="15"/>
      <c r="D219" s="13">
        <f t="shared" si="16"/>
      </c>
      <c r="F219" s="13">
        <f t="shared" si="17"/>
      </c>
      <c r="G219" s="13">
        <f t="shared" si="18"/>
      </c>
      <c r="H219" s="13">
        <f t="shared" si="19"/>
      </c>
    </row>
    <row r="220" spans="1:8" ht="12.75">
      <c r="A220" s="12">
        <f ca="1" t="shared" si="15"/>
      </c>
      <c r="B220" s="32"/>
      <c r="C220" s="15"/>
      <c r="D220" s="13">
        <f t="shared" si="16"/>
      </c>
      <c r="F220" s="13">
        <f t="shared" si="17"/>
      </c>
      <c r="G220" s="13">
        <f t="shared" si="18"/>
      </c>
      <c r="H220" s="13">
        <f t="shared" si="19"/>
      </c>
    </row>
    <row r="221" spans="1:8" ht="12.75">
      <c r="A221" s="12">
        <f ca="1" t="shared" si="15"/>
      </c>
      <c r="B221" s="32"/>
      <c r="C221" s="15"/>
      <c r="D221" s="13">
        <f t="shared" si="16"/>
      </c>
      <c r="F221" s="13">
        <f t="shared" si="17"/>
      </c>
      <c r="G221" s="13">
        <f t="shared" si="18"/>
      </c>
      <c r="H221" s="13">
        <f t="shared" si="19"/>
      </c>
    </row>
    <row r="222" spans="1:8" ht="12.75">
      <c r="A222" s="12">
        <f ca="1" t="shared" si="15"/>
      </c>
      <c r="B222" s="32"/>
      <c r="C222" s="15"/>
      <c r="D222" s="13">
        <f t="shared" si="16"/>
      </c>
      <c r="F222" s="13">
        <f t="shared" si="17"/>
      </c>
      <c r="G222" s="13">
        <f t="shared" si="18"/>
      </c>
      <c r="H222" s="13">
        <f t="shared" si="19"/>
      </c>
    </row>
    <row r="223" spans="1:8" ht="12.75">
      <c r="A223" s="12">
        <f ca="1" t="shared" si="15"/>
      </c>
      <c r="B223" s="32"/>
      <c r="C223" s="15"/>
      <c r="D223" s="13">
        <f t="shared" si="16"/>
      </c>
      <c r="F223" s="13">
        <f t="shared" si="17"/>
      </c>
      <c r="G223" s="13">
        <f t="shared" si="18"/>
      </c>
      <c r="H223" s="13">
        <f t="shared" si="19"/>
      </c>
    </row>
    <row r="224" spans="1:8" ht="12.75">
      <c r="A224" s="12">
        <f ca="1" t="shared" si="15"/>
      </c>
      <c r="B224" s="32"/>
      <c r="C224" s="15"/>
      <c r="D224" s="13">
        <f t="shared" si="16"/>
      </c>
      <c r="F224" s="13">
        <f t="shared" si="17"/>
      </c>
      <c r="G224" s="13">
        <f t="shared" si="18"/>
      </c>
      <c r="H224" s="13">
        <f t="shared" si="19"/>
      </c>
    </row>
    <row r="225" spans="1:8" ht="12.75">
      <c r="A225" s="12">
        <f ca="1" t="shared" si="15"/>
      </c>
      <c r="B225" s="32"/>
      <c r="C225" s="15"/>
      <c r="D225" s="13">
        <f t="shared" si="16"/>
      </c>
      <c r="F225" s="13">
        <f t="shared" si="17"/>
      </c>
      <c r="G225" s="13">
        <f t="shared" si="18"/>
      </c>
      <c r="H225" s="13">
        <f t="shared" si="19"/>
      </c>
    </row>
    <row r="226" spans="1:8" ht="12.75">
      <c r="A226" s="12">
        <f ca="1" t="shared" si="15"/>
      </c>
      <c r="B226" s="32"/>
      <c r="C226" s="15"/>
      <c r="D226" s="13">
        <f t="shared" si="16"/>
      </c>
      <c r="F226" s="13">
        <f t="shared" si="17"/>
      </c>
      <c r="G226" s="13">
        <f t="shared" si="18"/>
      </c>
      <c r="H226" s="13">
        <f t="shared" si="19"/>
      </c>
    </row>
    <row r="227" spans="1:8" ht="12.75">
      <c r="A227" s="12">
        <f ca="1" t="shared" si="15"/>
      </c>
      <c r="B227" s="32"/>
      <c r="C227" s="15"/>
      <c r="D227" s="13">
        <f t="shared" si="16"/>
      </c>
      <c r="F227" s="13">
        <f t="shared" si="17"/>
      </c>
      <c r="G227" s="13">
        <f t="shared" si="18"/>
      </c>
      <c r="H227" s="13">
        <f t="shared" si="19"/>
      </c>
    </row>
    <row r="228" spans="1:8" ht="12.75">
      <c r="A228" s="12">
        <f ca="1" t="shared" si="15"/>
      </c>
      <c r="B228" s="32"/>
      <c r="C228" s="15"/>
      <c r="D228" s="13">
        <f t="shared" si="16"/>
      </c>
      <c r="F228" s="13">
        <f t="shared" si="17"/>
      </c>
      <c r="G228" s="13">
        <f t="shared" si="18"/>
      </c>
      <c r="H228" s="13">
        <f t="shared" si="19"/>
      </c>
    </row>
    <row r="229" spans="1:8" ht="12.75">
      <c r="A229" s="12">
        <f ca="1" t="shared" si="15"/>
      </c>
      <c r="B229" s="32"/>
      <c r="C229" s="15"/>
      <c r="D229" s="13">
        <f t="shared" si="16"/>
      </c>
      <c r="F229" s="13">
        <f t="shared" si="17"/>
      </c>
      <c r="G229" s="13">
        <f t="shared" si="18"/>
      </c>
      <c r="H229" s="13">
        <f t="shared" si="19"/>
      </c>
    </row>
    <row r="230" spans="1:8" ht="12.75">
      <c r="A230" s="12">
        <f ca="1" t="shared" si="15"/>
      </c>
      <c r="B230" s="32"/>
      <c r="C230" s="15"/>
      <c r="D230" s="13">
        <f t="shared" si="16"/>
      </c>
      <c r="F230" s="13">
        <f t="shared" si="17"/>
      </c>
      <c r="G230" s="13">
        <f t="shared" si="18"/>
      </c>
      <c r="H230" s="13">
        <f t="shared" si="19"/>
      </c>
    </row>
    <row r="231" spans="1:8" ht="12.75">
      <c r="A231" s="12">
        <f ca="1" t="shared" si="15"/>
      </c>
      <c r="B231" s="32"/>
      <c r="C231" s="15"/>
      <c r="D231" s="13">
        <f t="shared" si="16"/>
      </c>
      <c r="F231" s="13">
        <f t="shared" si="17"/>
      </c>
      <c r="G231" s="13">
        <f t="shared" si="18"/>
      </c>
      <c r="H231" s="13">
        <f t="shared" si="19"/>
      </c>
    </row>
    <row r="232" spans="1:8" ht="12.75">
      <c r="A232" s="12">
        <f ca="1" t="shared" si="15"/>
      </c>
      <c r="B232" s="32"/>
      <c r="C232" s="15"/>
      <c r="D232" s="13">
        <f t="shared" si="16"/>
      </c>
      <c r="F232" s="13">
        <f t="shared" si="17"/>
      </c>
      <c r="G232" s="13">
        <f t="shared" si="18"/>
      </c>
      <c r="H232" s="13">
        <f t="shared" si="19"/>
      </c>
    </row>
    <row r="233" spans="1:8" ht="12.75">
      <c r="A233" s="12">
        <f ca="1" t="shared" si="15"/>
      </c>
      <c r="B233" s="32"/>
      <c r="C233" s="15"/>
      <c r="D233" s="13">
        <f t="shared" si="16"/>
      </c>
      <c r="F233" s="13">
        <f t="shared" si="17"/>
      </c>
      <c r="G233" s="13">
        <f t="shared" si="18"/>
      </c>
      <c r="H233" s="13">
        <f t="shared" si="19"/>
      </c>
    </row>
    <row r="234" spans="1:8" ht="12.75">
      <c r="A234" s="12">
        <f ca="1" t="shared" si="15"/>
      </c>
      <c r="B234" s="32"/>
      <c r="C234" s="15"/>
      <c r="D234" s="13">
        <f t="shared" si="16"/>
      </c>
      <c r="F234" s="13">
        <f t="shared" si="17"/>
      </c>
      <c r="G234" s="13">
        <f t="shared" si="18"/>
      </c>
      <c r="H234" s="13">
        <f t="shared" si="19"/>
      </c>
    </row>
    <row r="235" spans="1:8" ht="12.75">
      <c r="A235" s="12">
        <f ca="1" t="shared" si="15"/>
      </c>
      <c r="B235" s="32"/>
      <c r="C235" s="15"/>
      <c r="D235" s="13">
        <f t="shared" si="16"/>
      </c>
      <c r="F235" s="13">
        <f t="shared" si="17"/>
      </c>
      <c r="G235" s="13">
        <f t="shared" si="18"/>
      </c>
      <c r="H235" s="13">
        <f t="shared" si="19"/>
      </c>
    </row>
    <row r="236" spans="1:8" ht="12.75">
      <c r="A236" s="12">
        <f ca="1" t="shared" si="15"/>
      </c>
      <c r="B236" s="32"/>
      <c r="C236" s="15"/>
      <c r="D236" s="13">
        <f t="shared" si="16"/>
      </c>
      <c r="F236" s="13">
        <f t="shared" si="17"/>
      </c>
      <c r="G236" s="13">
        <f t="shared" si="18"/>
      </c>
      <c r="H236" s="13">
        <f t="shared" si="19"/>
      </c>
    </row>
    <row r="237" spans="1:8" ht="12.75">
      <c r="A237" s="12">
        <f ca="1" t="shared" si="15"/>
      </c>
      <c r="B237" s="32"/>
      <c r="C237" s="15"/>
      <c r="D237" s="13">
        <f t="shared" si="16"/>
      </c>
      <c r="F237" s="13">
        <f t="shared" si="17"/>
      </c>
      <c r="G237" s="13">
        <f t="shared" si="18"/>
      </c>
      <c r="H237" s="13">
        <f t="shared" si="19"/>
      </c>
    </row>
    <row r="238" spans="1:8" ht="12.75">
      <c r="A238" s="12">
        <f ca="1" t="shared" si="15"/>
      </c>
      <c r="B238" s="32"/>
      <c r="C238" s="15"/>
      <c r="D238" s="13">
        <f t="shared" si="16"/>
      </c>
      <c r="F238" s="13">
        <f t="shared" si="17"/>
      </c>
      <c r="G238" s="13">
        <f t="shared" si="18"/>
      </c>
      <c r="H238" s="13">
        <f t="shared" si="19"/>
      </c>
    </row>
    <row r="239" spans="1:8" ht="12.75">
      <c r="A239" s="12">
        <f ca="1" t="shared" si="15"/>
      </c>
      <c r="B239" s="32"/>
      <c r="C239" s="15"/>
      <c r="D239" s="13">
        <f t="shared" si="16"/>
      </c>
      <c r="F239" s="13">
        <f t="shared" si="17"/>
      </c>
      <c r="G239" s="13">
        <f t="shared" si="18"/>
      </c>
      <c r="H239" s="13">
        <f t="shared" si="19"/>
      </c>
    </row>
    <row r="240" spans="1:8" ht="12.75">
      <c r="A240" s="12">
        <f ca="1" t="shared" si="15"/>
      </c>
      <c r="B240" s="32"/>
      <c r="C240" s="15"/>
      <c r="D240" s="13">
        <f t="shared" si="16"/>
      </c>
      <c r="F240" s="13">
        <f t="shared" si="17"/>
      </c>
      <c r="G240" s="13">
        <f t="shared" si="18"/>
      </c>
      <c r="H240" s="13">
        <f t="shared" si="19"/>
      </c>
    </row>
    <row r="241" spans="1:8" ht="12.75">
      <c r="A241" s="12">
        <f ca="1" t="shared" si="15"/>
      </c>
      <c r="B241" s="32"/>
      <c r="C241" s="15"/>
      <c r="D241" s="13">
        <f t="shared" si="16"/>
      </c>
      <c r="F241" s="13">
        <f t="shared" si="17"/>
      </c>
      <c r="G241" s="13">
        <f t="shared" si="18"/>
      </c>
      <c r="H241" s="13">
        <f t="shared" si="19"/>
      </c>
    </row>
    <row r="242" spans="1:8" ht="12.75">
      <c r="A242" s="12">
        <f ca="1" t="shared" si="15"/>
      </c>
      <c r="B242" s="32"/>
      <c r="C242" s="15"/>
      <c r="D242" s="13">
        <f t="shared" si="16"/>
      </c>
      <c r="F242" s="13">
        <f t="shared" si="17"/>
      </c>
      <c r="G242" s="13">
        <f t="shared" si="18"/>
      </c>
      <c r="H242" s="13">
        <f t="shared" si="19"/>
      </c>
    </row>
    <row r="243" spans="1:8" ht="12.75">
      <c r="A243" s="12">
        <f ca="1" t="shared" si="15"/>
      </c>
      <c r="B243" s="32"/>
      <c r="C243" s="15"/>
      <c r="D243" s="13">
        <f t="shared" si="16"/>
      </c>
      <c r="F243" s="13">
        <f t="shared" si="17"/>
      </c>
      <c r="G243" s="13">
        <f t="shared" si="18"/>
      </c>
      <c r="H243" s="13">
        <f t="shared" si="19"/>
      </c>
    </row>
    <row r="244" spans="1:8" ht="12.75">
      <c r="A244" s="12">
        <f ca="1" t="shared" si="15"/>
      </c>
      <c r="B244" s="32"/>
      <c r="C244" s="15"/>
      <c r="D244" s="13">
        <f t="shared" si="16"/>
      </c>
      <c r="F244" s="13">
        <f t="shared" si="17"/>
      </c>
      <c r="G244" s="13">
        <f t="shared" si="18"/>
      </c>
      <c r="H244" s="13">
        <f t="shared" si="19"/>
      </c>
    </row>
    <row r="245" spans="1:8" ht="12.75">
      <c r="A245" s="12">
        <f ca="1" t="shared" si="15"/>
      </c>
      <c r="B245" s="32"/>
      <c r="C245" s="15"/>
      <c r="D245" s="13">
        <f t="shared" si="16"/>
      </c>
      <c r="F245" s="13">
        <f t="shared" si="17"/>
      </c>
      <c r="G245" s="13">
        <f t="shared" si="18"/>
      </c>
      <c r="H245" s="13">
        <f t="shared" si="19"/>
      </c>
    </row>
    <row r="246" spans="1:8" ht="12.75">
      <c r="A246" s="12">
        <f ca="1" t="shared" si="15"/>
      </c>
      <c r="B246" s="32"/>
      <c r="C246" s="15"/>
      <c r="D246" s="13">
        <f t="shared" si="16"/>
      </c>
      <c r="F246" s="13">
        <f t="shared" si="17"/>
      </c>
      <c r="G246" s="13">
        <f t="shared" si="18"/>
      </c>
      <c r="H246" s="13">
        <f t="shared" si="19"/>
      </c>
    </row>
    <row r="247" spans="1:8" ht="12.75">
      <c r="A247" s="12">
        <f ca="1" t="shared" si="15"/>
      </c>
      <c r="B247" s="32"/>
      <c r="C247" s="15"/>
      <c r="D247" s="13">
        <f t="shared" si="16"/>
      </c>
      <c r="F247" s="13">
        <f t="shared" si="17"/>
      </c>
      <c r="G247" s="13">
        <f t="shared" si="18"/>
      </c>
      <c r="H247" s="13">
        <f t="shared" si="19"/>
      </c>
    </row>
    <row r="248" spans="1:8" ht="12.75">
      <c r="A248" s="12">
        <f ca="1" t="shared" si="15"/>
      </c>
      <c r="B248" s="32"/>
      <c r="C248" s="15"/>
      <c r="D248" s="13">
        <f t="shared" si="16"/>
      </c>
      <c r="F248" s="13">
        <f t="shared" si="17"/>
      </c>
      <c r="G248" s="13">
        <f t="shared" si="18"/>
      </c>
      <c r="H248" s="13">
        <f t="shared" si="19"/>
      </c>
    </row>
    <row r="249" spans="1:8" ht="12.75">
      <c r="A249" s="12">
        <f ca="1" t="shared" si="15"/>
      </c>
      <c r="B249" s="32"/>
      <c r="C249" s="15"/>
      <c r="D249" s="13">
        <f t="shared" si="16"/>
      </c>
      <c r="F249" s="13">
        <f t="shared" si="17"/>
      </c>
      <c r="G249" s="13">
        <f t="shared" si="18"/>
      </c>
      <c r="H249" s="13">
        <f t="shared" si="19"/>
      </c>
    </row>
    <row r="250" spans="1:8" ht="12.75">
      <c r="A250" s="12">
        <f ca="1" t="shared" si="15"/>
      </c>
      <c r="B250" s="32"/>
      <c r="C250" s="15"/>
      <c r="D250" s="13">
        <f t="shared" si="16"/>
      </c>
      <c r="F250" s="13">
        <f t="shared" si="17"/>
      </c>
      <c r="G250" s="13">
        <f t="shared" si="18"/>
      </c>
      <c r="H250" s="13">
        <f t="shared" si="19"/>
      </c>
    </row>
    <row r="251" spans="1:8" ht="12.75">
      <c r="A251" s="12">
        <f ca="1" t="shared" si="15"/>
      </c>
      <c r="B251" s="32"/>
      <c r="C251" s="15"/>
      <c r="D251" s="13">
        <f t="shared" si="16"/>
      </c>
      <c r="F251" s="13">
        <f t="shared" si="17"/>
      </c>
      <c r="G251" s="13">
        <f t="shared" si="18"/>
      </c>
      <c r="H251" s="13">
        <f t="shared" si="19"/>
      </c>
    </row>
    <row r="252" spans="1:8" ht="12.75">
      <c r="A252" s="12">
        <f ca="1" t="shared" si="15"/>
      </c>
      <c r="B252" s="32"/>
      <c r="C252" s="15"/>
      <c r="D252" s="13">
        <f t="shared" si="16"/>
      </c>
      <c r="F252" s="13">
        <f t="shared" si="17"/>
      </c>
      <c r="G252" s="13">
        <f t="shared" si="18"/>
      </c>
      <c r="H252" s="13">
        <f t="shared" si="19"/>
      </c>
    </row>
    <row r="253" spans="1:8" ht="12.75">
      <c r="A253" s="12">
        <f ca="1" t="shared" si="15"/>
      </c>
      <c r="B253" s="32"/>
      <c r="C253" s="15"/>
      <c r="D253" s="13">
        <f t="shared" si="16"/>
      </c>
      <c r="F253" s="13">
        <f t="shared" si="17"/>
      </c>
      <c r="G253" s="13">
        <f t="shared" si="18"/>
      </c>
      <c r="H253" s="13">
        <f t="shared" si="19"/>
      </c>
    </row>
    <row r="254" spans="1:8" ht="12.75">
      <c r="A254" s="12">
        <f ca="1" t="shared" si="15"/>
      </c>
      <c r="B254" s="32"/>
      <c r="C254" s="15"/>
      <c r="D254" s="13">
        <f t="shared" si="16"/>
      </c>
      <c r="F254" s="13">
        <f t="shared" si="17"/>
      </c>
      <c r="G254" s="13">
        <f t="shared" si="18"/>
      </c>
      <c r="H254" s="13">
        <f t="shared" si="19"/>
      </c>
    </row>
    <row r="255" spans="1:8" ht="12.75">
      <c r="A255" s="12">
        <f ca="1" t="shared" si="15"/>
      </c>
      <c r="B255" s="32"/>
      <c r="C255" s="15"/>
      <c r="D255" s="13">
        <f t="shared" si="16"/>
      </c>
      <c r="F255" s="13">
        <f t="shared" si="17"/>
      </c>
      <c r="G255" s="13">
        <f t="shared" si="18"/>
      </c>
      <c r="H255" s="13">
        <f t="shared" si="19"/>
      </c>
    </row>
    <row r="256" spans="1:8" ht="12.75">
      <c r="A256" s="12">
        <f ca="1" t="shared" si="15"/>
      </c>
      <c r="B256" s="32"/>
      <c r="C256" s="15"/>
      <c r="D256" s="13">
        <f t="shared" si="16"/>
      </c>
      <c r="F256" s="13">
        <f t="shared" si="17"/>
      </c>
      <c r="G256" s="13">
        <f t="shared" si="18"/>
      </c>
      <c r="H256" s="13">
        <f t="shared" si="19"/>
      </c>
    </row>
    <row r="257" spans="1:8" ht="12.75">
      <c r="A257" s="12">
        <f ca="1" t="shared" si="15"/>
      </c>
      <c r="B257" s="32"/>
      <c r="C257" s="15"/>
      <c r="D257" s="13">
        <f t="shared" si="16"/>
      </c>
      <c r="F257" s="13">
        <f t="shared" si="17"/>
      </c>
      <c r="G257" s="13">
        <f t="shared" si="18"/>
      </c>
      <c r="H257" s="13">
        <f t="shared" si="19"/>
      </c>
    </row>
    <row r="258" spans="1:8" ht="12.75">
      <c r="A258" s="12">
        <f ca="1" t="shared" si="15"/>
      </c>
      <c r="B258" s="32"/>
      <c r="C258" s="15"/>
      <c r="D258" s="13">
        <f t="shared" si="16"/>
      </c>
      <c r="F258" s="13">
        <f t="shared" si="17"/>
      </c>
      <c r="G258" s="13">
        <f t="shared" si="18"/>
      </c>
      <c r="H258" s="13">
        <f t="shared" si="19"/>
      </c>
    </row>
    <row r="259" spans="1:8" ht="12.75">
      <c r="A259" s="12">
        <f ca="1" t="shared" si="15"/>
      </c>
      <c r="B259" s="32"/>
      <c r="C259" s="15"/>
      <c r="D259" s="13">
        <f t="shared" si="16"/>
      </c>
      <c r="F259" s="13">
        <f t="shared" si="17"/>
      </c>
      <c r="G259" s="13">
        <f t="shared" si="18"/>
      </c>
      <c r="H259" s="13">
        <f t="shared" si="19"/>
      </c>
    </row>
    <row r="260" spans="1:8" ht="12.75">
      <c r="A260" s="12">
        <f ca="1" t="shared" si="15"/>
      </c>
      <c r="B260" s="32"/>
      <c r="C260" s="15"/>
      <c r="D260" s="13">
        <f t="shared" si="16"/>
      </c>
      <c r="F260" s="13">
        <f t="shared" si="17"/>
      </c>
      <c r="G260" s="13">
        <f t="shared" si="18"/>
      </c>
      <c r="H260" s="13">
        <f t="shared" si="19"/>
      </c>
    </row>
    <row r="261" spans="1:8" ht="12.75">
      <c r="A261" s="12">
        <f ca="1" t="shared" si="15"/>
      </c>
      <c r="B261" s="32"/>
      <c r="C261" s="15"/>
      <c r="D261" s="13">
        <f t="shared" si="16"/>
      </c>
      <c r="F261" s="13">
        <f t="shared" si="17"/>
      </c>
      <c r="G261" s="13">
        <f t="shared" si="18"/>
      </c>
      <c r="H261" s="13">
        <f t="shared" si="19"/>
      </c>
    </row>
    <row r="262" spans="1:8" ht="12.75">
      <c r="A262" s="12">
        <f ca="1" t="shared" si="15"/>
      </c>
      <c r="B262" s="32"/>
      <c r="C262" s="15"/>
      <c r="D262" s="13">
        <f t="shared" si="16"/>
      </c>
      <c r="F262" s="13">
        <f t="shared" si="17"/>
      </c>
      <c r="G262" s="13">
        <f t="shared" si="18"/>
      </c>
      <c r="H262" s="13">
        <f t="shared" si="19"/>
      </c>
    </row>
    <row r="263" spans="1:8" ht="12.75">
      <c r="A263" s="12">
        <f ca="1" t="shared" si="15"/>
      </c>
      <c r="B263" s="32"/>
      <c r="C263" s="15"/>
      <c r="D263" s="13">
        <f t="shared" si="16"/>
      </c>
      <c r="F263" s="13">
        <f t="shared" si="17"/>
      </c>
      <c r="G263" s="13">
        <f t="shared" si="18"/>
      </c>
      <c r="H263" s="13">
        <f t="shared" si="19"/>
      </c>
    </row>
    <row r="264" spans="1:8" ht="12.75">
      <c r="A264" s="12">
        <f ca="1" t="shared" si="15"/>
      </c>
      <c r="B264" s="32"/>
      <c r="C264" s="15"/>
      <c r="D264" s="13">
        <f t="shared" si="16"/>
      </c>
      <c r="F264" s="13">
        <f t="shared" si="17"/>
      </c>
      <c r="G264" s="13">
        <f t="shared" si="18"/>
      </c>
      <c r="H264" s="13">
        <f t="shared" si="19"/>
      </c>
    </row>
    <row r="265" spans="1:8" ht="12.75">
      <c r="A265" s="12">
        <f ca="1" t="shared" si="15"/>
      </c>
      <c r="B265" s="32"/>
      <c r="C265" s="15"/>
      <c r="D265" s="13">
        <f t="shared" si="16"/>
      </c>
      <c r="F265" s="13">
        <f t="shared" si="17"/>
      </c>
      <c r="G265" s="13">
        <f t="shared" si="18"/>
      </c>
      <c r="H265" s="13">
        <f t="shared" si="19"/>
      </c>
    </row>
    <row r="266" spans="1:8" ht="12.75">
      <c r="A266" s="12">
        <f ca="1" t="shared" si="15"/>
      </c>
      <c r="B266" s="32"/>
      <c r="C266" s="15"/>
      <c r="D266" s="13">
        <f t="shared" si="16"/>
      </c>
      <c r="F266" s="13">
        <f t="shared" si="17"/>
      </c>
      <c r="G266" s="13">
        <f t="shared" si="18"/>
      </c>
      <c r="H266" s="13">
        <f t="shared" si="19"/>
      </c>
    </row>
    <row r="267" spans="1:8" ht="12.75">
      <c r="A267" s="12">
        <f ca="1" t="shared" si="15"/>
      </c>
      <c r="B267" s="32"/>
      <c r="C267" s="15"/>
      <c r="D267" s="13">
        <f t="shared" si="16"/>
      </c>
      <c r="F267" s="13">
        <f t="shared" si="17"/>
      </c>
      <c r="G267" s="13">
        <f t="shared" si="18"/>
      </c>
      <c r="H267" s="13">
        <f t="shared" si="19"/>
      </c>
    </row>
    <row r="268" spans="1:8" ht="12.75">
      <c r="A268" s="12">
        <f ca="1" t="shared" si="15"/>
      </c>
      <c r="B268" s="32"/>
      <c r="C268" s="15"/>
      <c r="D268" s="13">
        <f t="shared" si="16"/>
      </c>
      <c r="F268" s="13">
        <f t="shared" si="17"/>
      </c>
      <c r="G268" s="13">
        <f t="shared" si="18"/>
      </c>
      <c r="H268" s="13">
        <f t="shared" si="19"/>
      </c>
    </row>
    <row r="269" spans="1:8" ht="12.75">
      <c r="A269" s="12">
        <f ca="1" t="shared" si="15"/>
      </c>
      <c r="B269" s="32"/>
      <c r="C269" s="15"/>
      <c r="D269" s="13">
        <f t="shared" si="16"/>
      </c>
      <c r="F269" s="13">
        <f t="shared" si="17"/>
      </c>
      <c r="G269" s="13">
        <f t="shared" si="18"/>
      </c>
      <c r="H269" s="13">
        <f t="shared" si="19"/>
      </c>
    </row>
    <row r="270" spans="1:8" ht="12.75">
      <c r="A270" s="12">
        <f ca="1" t="shared" si="15"/>
      </c>
      <c r="B270" s="32"/>
      <c r="C270" s="15"/>
      <c r="D270" s="13">
        <f t="shared" si="16"/>
      </c>
      <c r="F270" s="13">
        <f t="shared" si="17"/>
      </c>
      <c r="G270" s="13">
        <f t="shared" si="18"/>
      </c>
      <c r="H270" s="13">
        <f t="shared" si="19"/>
      </c>
    </row>
    <row r="271" spans="1:8" ht="12.75">
      <c r="A271" s="12">
        <f ca="1" t="shared" si="15"/>
      </c>
      <c r="B271" s="32"/>
      <c r="C271" s="15"/>
      <c r="D271" s="13">
        <f t="shared" si="16"/>
      </c>
      <c r="F271" s="13">
        <f t="shared" si="17"/>
      </c>
      <c r="G271" s="13">
        <f t="shared" si="18"/>
      </c>
      <c r="H271" s="13">
        <f t="shared" si="19"/>
      </c>
    </row>
    <row r="272" spans="1:8" ht="12.75">
      <c r="A272" s="12">
        <f ca="1" t="shared" si="15"/>
      </c>
      <c r="B272" s="32"/>
      <c r="C272" s="15"/>
      <c r="D272" s="13">
        <f t="shared" si="16"/>
      </c>
      <c r="F272" s="13">
        <f t="shared" si="17"/>
      </c>
      <c r="G272" s="13">
        <f t="shared" si="18"/>
      </c>
      <c r="H272" s="13">
        <f t="shared" si="19"/>
      </c>
    </row>
    <row r="273" spans="1:8" ht="12.75">
      <c r="A273" s="12">
        <f ca="1" t="shared" si="15"/>
      </c>
      <c r="B273" s="32"/>
      <c r="C273" s="15"/>
      <c r="D273" s="13">
        <f t="shared" si="16"/>
      </c>
      <c r="F273" s="13">
        <f t="shared" si="17"/>
      </c>
      <c r="G273" s="13">
        <f t="shared" si="18"/>
      </c>
      <c r="H273" s="13">
        <f t="shared" si="19"/>
      </c>
    </row>
    <row r="274" spans="1:8" ht="12.75">
      <c r="A274" s="12">
        <f ca="1" t="shared" si="15"/>
      </c>
      <c r="B274" s="32"/>
      <c r="C274" s="15"/>
      <c r="D274" s="13">
        <f t="shared" si="16"/>
      </c>
      <c r="F274" s="13">
        <f t="shared" si="17"/>
      </c>
      <c r="G274" s="13">
        <f t="shared" si="18"/>
      </c>
      <c r="H274" s="13">
        <f t="shared" si="19"/>
      </c>
    </row>
    <row r="275" spans="1:8" ht="12.75">
      <c r="A275" s="12">
        <f aca="true" ca="1" t="shared" si="20" ref="A275:A338">IF(OR(H274&lt;=0,H274=""),"",OFFSET(A275,-1,0,1,1)+1)</f>
      </c>
      <c r="B275" s="32"/>
      <c r="C275" s="15"/>
      <c r="D275" s="13">
        <f aca="true" t="shared" si="21" ref="D275:D338">IF(B275="","",ROUND((B275-B274)*$H$8*G274,2))</f>
      </c>
      <c r="F275" s="13">
        <f t="shared" si="17"/>
      </c>
      <c r="G275" s="13">
        <f t="shared" si="18"/>
      </c>
      <c r="H275" s="13">
        <f t="shared" si="19"/>
      </c>
    </row>
    <row r="276" spans="1:8" ht="12.75">
      <c r="A276" s="12">
        <f ca="1" t="shared" si="20"/>
      </c>
      <c r="B276" s="32"/>
      <c r="C276" s="15"/>
      <c r="D276" s="13">
        <f t="shared" si="21"/>
      </c>
      <c r="F276" s="13">
        <f aca="true" t="shared" si="22" ref="F276:F339">IF(B276="","",IF(C276&gt;F275+D276,0,F275+D276-C276))</f>
      </c>
      <c r="G276" s="13">
        <f aca="true" t="shared" si="23" ref="G276:G339">IF(B276="","",IF(C276&gt;D276+F275,G275+F275+D276-C276,G275))</f>
      </c>
      <c r="H276" s="13">
        <f aca="true" t="shared" si="24" ref="H276:H339">IF(B276="","",G276+F276)</f>
      </c>
    </row>
    <row r="277" spans="1:8" ht="12.75">
      <c r="A277" s="12">
        <f ca="1" t="shared" si="20"/>
      </c>
      <c r="B277" s="32"/>
      <c r="C277" s="15"/>
      <c r="D277" s="13">
        <f t="shared" si="21"/>
      </c>
      <c r="F277" s="13">
        <f t="shared" si="22"/>
      </c>
      <c r="G277" s="13">
        <f t="shared" si="23"/>
      </c>
      <c r="H277" s="13">
        <f t="shared" si="24"/>
      </c>
    </row>
    <row r="278" spans="1:8" ht="12.75">
      <c r="A278" s="12">
        <f ca="1" t="shared" si="20"/>
      </c>
      <c r="B278" s="32"/>
      <c r="C278" s="15"/>
      <c r="D278" s="13">
        <f t="shared" si="21"/>
      </c>
      <c r="F278" s="13">
        <f t="shared" si="22"/>
      </c>
      <c r="G278" s="13">
        <f t="shared" si="23"/>
      </c>
      <c r="H278" s="13">
        <f t="shared" si="24"/>
      </c>
    </row>
    <row r="279" spans="1:8" ht="12.75">
      <c r="A279" s="12">
        <f ca="1" t="shared" si="20"/>
      </c>
      <c r="B279" s="32"/>
      <c r="C279" s="15"/>
      <c r="D279" s="13">
        <f t="shared" si="21"/>
      </c>
      <c r="F279" s="13">
        <f t="shared" si="22"/>
      </c>
      <c r="G279" s="13">
        <f t="shared" si="23"/>
      </c>
      <c r="H279" s="13">
        <f t="shared" si="24"/>
      </c>
    </row>
    <row r="280" spans="1:8" ht="12.75">
      <c r="A280" s="12">
        <f ca="1" t="shared" si="20"/>
      </c>
      <c r="B280" s="32"/>
      <c r="C280" s="15"/>
      <c r="D280" s="13">
        <f t="shared" si="21"/>
      </c>
      <c r="F280" s="13">
        <f t="shared" si="22"/>
      </c>
      <c r="G280" s="13">
        <f t="shared" si="23"/>
      </c>
      <c r="H280" s="13">
        <f t="shared" si="24"/>
      </c>
    </row>
    <row r="281" spans="1:8" ht="12.75">
      <c r="A281" s="12">
        <f ca="1" t="shared" si="20"/>
      </c>
      <c r="B281" s="32"/>
      <c r="C281" s="15"/>
      <c r="D281" s="13">
        <f t="shared" si="21"/>
      </c>
      <c r="F281" s="13">
        <f t="shared" si="22"/>
      </c>
      <c r="G281" s="13">
        <f t="shared" si="23"/>
      </c>
      <c r="H281" s="13">
        <f t="shared" si="24"/>
      </c>
    </row>
    <row r="282" spans="1:8" ht="12.75">
      <c r="A282" s="12">
        <f ca="1" t="shared" si="20"/>
      </c>
      <c r="B282" s="32"/>
      <c r="C282" s="15"/>
      <c r="D282" s="13">
        <f t="shared" si="21"/>
      </c>
      <c r="F282" s="13">
        <f t="shared" si="22"/>
      </c>
      <c r="G282" s="13">
        <f t="shared" si="23"/>
      </c>
      <c r="H282" s="13">
        <f t="shared" si="24"/>
      </c>
    </row>
    <row r="283" spans="1:8" ht="12.75">
      <c r="A283" s="12">
        <f ca="1" t="shared" si="20"/>
      </c>
      <c r="B283" s="32"/>
      <c r="C283" s="15"/>
      <c r="D283" s="13">
        <f t="shared" si="21"/>
      </c>
      <c r="F283" s="13">
        <f t="shared" si="22"/>
      </c>
      <c r="G283" s="13">
        <f t="shared" si="23"/>
      </c>
      <c r="H283" s="13">
        <f t="shared" si="24"/>
      </c>
    </row>
    <row r="284" spans="1:8" ht="12.75">
      <c r="A284" s="12">
        <f ca="1" t="shared" si="20"/>
      </c>
      <c r="B284" s="32"/>
      <c r="C284" s="15"/>
      <c r="D284" s="13">
        <f t="shared" si="21"/>
      </c>
      <c r="F284" s="13">
        <f t="shared" si="22"/>
      </c>
      <c r="G284" s="13">
        <f t="shared" si="23"/>
      </c>
      <c r="H284" s="13">
        <f t="shared" si="24"/>
      </c>
    </row>
    <row r="285" spans="1:8" ht="12.75">
      <c r="A285" s="12">
        <f ca="1" t="shared" si="20"/>
      </c>
      <c r="B285" s="32"/>
      <c r="C285" s="15"/>
      <c r="D285" s="13">
        <f t="shared" si="21"/>
      </c>
      <c r="F285" s="13">
        <f t="shared" si="22"/>
      </c>
      <c r="G285" s="13">
        <f t="shared" si="23"/>
      </c>
      <c r="H285" s="13">
        <f t="shared" si="24"/>
      </c>
    </row>
    <row r="286" spans="1:8" ht="12.75">
      <c r="A286" s="12">
        <f ca="1" t="shared" si="20"/>
      </c>
      <c r="B286" s="32"/>
      <c r="C286" s="15"/>
      <c r="D286" s="13">
        <f t="shared" si="21"/>
      </c>
      <c r="F286" s="13">
        <f t="shared" si="22"/>
      </c>
      <c r="G286" s="13">
        <f t="shared" si="23"/>
      </c>
      <c r="H286" s="13">
        <f t="shared" si="24"/>
      </c>
    </row>
    <row r="287" spans="1:8" ht="12.75">
      <c r="A287" s="12">
        <f ca="1" t="shared" si="20"/>
      </c>
      <c r="B287" s="32"/>
      <c r="C287" s="15"/>
      <c r="D287" s="13">
        <f t="shared" si="21"/>
      </c>
      <c r="F287" s="13">
        <f t="shared" si="22"/>
      </c>
      <c r="G287" s="13">
        <f t="shared" si="23"/>
      </c>
      <c r="H287" s="13">
        <f t="shared" si="24"/>
      </c>
    </row>
    <row r="288" spans="1:8" ht="12.75">
      <c r="A288" s="12">
        <f ca="1" t="shared" si="20"/>
      </c>
      <c r="B288" s="32"/>
      <c r="C288" s="15"/>
      <c r="D288" s="13">
        <f t="shared" si="21"/>
      </c>
      <c r="F288" s="13">
        <f t="shared" si="22"/>
      </c>
      <c r="G288" s="13">
        <f t="shared" si="23"/>
      </c>
      <c r="H288" s="13">
        <f t="shared" si="24"/>
      </c>
    </row>
    <row r="289" spans="1:8" ht="12.75">
      <c r="A289" s="12">
        <f ca="1" t="shared" si="20"/>
      </c>
      <c r="B289" s="32"/>
      <c r="C289" s="15"/>
      <c r="D289" s="13">
        <f t="shared" si="21"/>
      </c>
      <c r="F289" s="13">
        <f t="shared" si="22"/>
      </c>
      <c r="G289" s="13">
        <f t="shared" si="23"/>
      </c>
      <c r="H289" s="13">
        <f t="shared" si="24"/>
      </c>
    </row>
    <row r="290" spans="1:8" ht="12.75">
      <c r="A290" s="12">
        <f ca="1" t="shared" si="20"/>
      </c>
      <c r="B290" s="32"/>
      <c r="C290" s="15"/>
      <c r="D290" s="13">
        <f t="shared" si="21"/>
      </c>
      <c r="F290" s="13">
        <f t="shared" si="22"/>
      </c>
      <c r="G290" s="13">
        <f t="shared" si="23"/>
      </c>
      <c r="H290" s="13">
        <f t="shared" si="24"/>
      </c>
    </row>
    <row r="291" spans="1:8" ht="12.75">
      <c r="A291" s="12">
        <f ca="1" t="shared" si="20"/>
      </c>
      <c r="B291" s="32"/>
      <c r="C291" s="15"/>
      <c r="D291" s="13">
        <f t="shared" si="21"/>
      </c>
      <c r="F291" s="13">
        <f t="shared" si="22"/>
      </c>
      <c r="G291" s="13">
        <f t="shared" si="23"/>
      </c>
      <c r="H291" s="13">
        <f t="shared" si="24"/>
      </c>
    </row>
    <row r="292" spans="1:8" ht="12.75">
      <c r="A292" s="12">
        <f ca="1" t="shared" si="20"/>
      </c>
      <c r="B292" s="32"/>
      <c r="C292" s="15"/>
      <c r="D292" s="13">
        <f t="shared" si="21"/>
      </c>
      <c r="F292" s="13">
        <f t="shared" si="22"/>
      </c>
      <c r="G292" s="13">
        <f t="shared" si="23"/>
      </c>
      <c r="H292" s="13">
        <f t="shared" si="24"/>
      </c>
    </row>
    <row r="293" spans="1:8" ht="12.75">
      <c r="A293" s="12">
        <f ca="1" t="shared" si="20"/>
      </c>
      <c r="B293" s="32"/>
      <c r="C293" s="15"/>
      <c r="D293" s="13">
        <f t="shared" si="21"/>
      </c>
      <c r="F293" s="13">
        <f t="shared" si="22"/>
      </c>
      <c r="G293" s="13">
        <f t="shared" si="23"/>
      </c>
      <c r="H293" s="13">
        <f t="shared" si="24"/>
      </c>
    </row>
    <row r="294" spans="1:8" ht="12.75">
      <c r="A294" s="12">
        <f ca="1" t="shared" si="20"/>
      </c>
      <c r="B294" s="32"/>
      <c r="C294" s="15"/>
      <c r="D294" s="13">
        <f t="shared" si="21"/>
      </c>
      <c r="F294" s="13">
        <f t="shared" si="22"/>
      </c>
      <c r="G294" s="13">
        <f t="shared" si="23"/>
      </c>
      <c r="H294" s="13">
        <f t="shared" si="24"/>
      </c>
    </row>
    <row r="295" spans="1:8" ht="12.75">
      <c r="A295" s="12">
        <f ca="1" t="shared" si="20"/>
      </c>
      <c r="B295" s="32"/>
      <c r="C295" s="15"/>
      <c r="D295" s="13">
        <f t="shared" si="21"/>
      </c>
      <c r="F295" s="13">
        <f t="shared" si="22"/>
      </c>
      <c r="G295" s="13">
        <f t="shared" si="23"/>
      </c>
      <c r="H295" s="13">
        <f t="shared" si="24"/>
      </c>
    </row>
    <row r="296" spans="1:8" ht="12.75">
      <c r="A296" s="12">
        <f ca="1" t="shared" si="20"/>
      </c>
      <c r="B296" s="32"/>
      <c r="C296" s="15"/>
      <c r="D296" s="13">
        <f t="shared" si="21"/>
      </c>
      <c r="F296" s="13">
        <f t="shared" si="22"/>
      </c>
      <c r="G296" s="13">
        <f t="shared" si="23"/>
      </c>
      <c r="H296" s="13">
        <f t="shared" si="24"/>
      </c>
    </row>
    <row r="297" spans="1:8" ht="12.75">
      <c r="A297" s="12">
        <f ca="1" t="shared" si="20"/>
      </c>
      <c r="B297" s="32"/>
      <c r="C297" s="15"/>
      <c r="D297" s="13">
        <f t="shared" si="21"/>
      </c>
      <c r="F297" s="13">
        <f t="shared" si="22"/>
      </c>
      <c r="G297" s="13">
        <f t="shared" si="23"/>
      </c>
      <c r="H297" s="13">
        <f t="shared" si="24"/>
      </c>
    </row>
    <row r="298" spans="1:8" ht="12.75">
      <c r="A298" s="12">
        <f ca="1" t="shared" si="20"/>
      </c>
      <c r="B298" s="32"/>
      <c r="C298" s="15"/>
      <c r="D298" s="13">
        <f t="shared" si="21"/>
      </c>
      <c r="F298" s="13">
        <f t="shared" si="22"/>
      </c>
      <c r="G298" s="13">
        <f t="shared" si="23"/>
      </c>
      <c r="H298" s="13">
        <f t="shared" si="24"/>
      </c>
    </row>
    <row r="299" spans="1:8" ht="12.75">
      <c r="A299" s="12">
        <f ca="1" t="shared" si="20"/>
      </c>
      <c r="B299" s="32"/>
      <c r="C299" s="15"/>
      <c r="D299" s="13">
        <f t="shared" si="21"/>
      </c>
      <c r="F299" s="13">
        <f t="shared" si="22"/>
      </c>
      <c r="G299" s="13">
        <f t="shared" si="23"/>
      </c>
      <c r="H299" s="13">
        <f t="shared" si="24"/>
      </c>
    </row>
    <row r="300" spans="1:8" ht="12.75">
      <c r="A300" s="12">
        <f ca="1" t="shared" si="20"/>
      </c>
      <c r="B300" s="32"/>
      <c r="C300" s="15"/>
      <c r="D300" s="13">
        <f t="shared" si="21"/>
      </c>
      <c r="F300" s="13">
        <f t="shared" si="22"/>
      </c>
      <c r="G300" s="13">
        <f t="shared" si="23"/>
      </c>
      <c r="H300" s="13">
        <f t="shared" si="24"/>
      </c>
    </row>
    <row r="301" spans="1:8" ht="12.75">
      <c r="A301" s="12">
        <f ca="1" t="shared" si="20"/>
      </c>
      <c r="B301" s="32"/>
      <c r="C301" s="15"/>
      <c r="D301" s="13">
        <f t="shared" si="21"/>
      </c>
      <c r="F301" s="13">
        <f t="shared" si="22"/>
      </c>
      <c r="G301" s="13">
        <f t="shared" si="23"/>
      </c>
      <c r="H301" s="13">
        <f t="shared" si="24"/>
      </c>
    </row>
    <row r="302" spans="1:8" ht="12.75">
      <c r="A302" s="12">
        <f ca="1" t="shared" si="20"/>
      </c>
      <c r="B302" s="32"/>
      <c r="C302" s="15"/>
      <c r="D302" s="13">
        <f t="shared" si="21"/>
      </c>
      <c r="F302" s="13">
        <f t="shared" si="22"/>
      </c>
      <c r="G302" s="13">
        <f t="shared" si="23"/>
      </c>
      <c r="H302" s="13">
        <f t="shared" si="24"/>
      </c>
    </row>
    <row r="303" spans="1:8" ht="12.75">
      <c r="A303" s="12">
        <f ca="1" t="shared" si="20"/>
      </c>
      <c r="B303" s="32"/>
      <c r="C303" s="15"/>
      <c r="D303" s="13">
        <f t="shared" si="21"/>
      </c>
      <c r="F303" s="13">
        <f t="shared" si="22"/>
      </c>
      <c r="G303" s="13">
        <f t="shared" si="23"/>
      </c>
      <c r="H303" s="13">
        <f t="shared" si="24"/>
      </c>
    </row>
    <row r="304" spans="1:8" ht="12.75">
      <c r="A304" s="12">
        <f ca="1" t="shared" si="20"/>
      </c>
      <c r="B304" s="32"/>
      <c r="C304" s="15"/>
      <c r="D304" s="13">
        <f t="shared" si="21"/>
      </c>
      <c r="F304" s="13">
        <f t="shared" si="22"/>
      </c>
      <c r="G304" s="13">
        <f t="shared" si="23"/>
      </c>
      <c r="H304" s="13">
        <f t="shared" si="24"/>
      </c>
    </row>
    <row r="305" spans="1:8" ht="12.75">
      <c r="A305" s="12">
        <f ca="1" t="shared" si="20"/>
      </c>
      <c r="B305" s="32"/>
      <c r="C305" s="15"/>
      <c r="D305" s="13">
        <f t="shared" si="21"/>
      </c>
      <c r="F305" s="13">
        <f t="shared" si="22"/>
      </c>
      <c r="G305" s="13">
        <f t="shared" si="23"/>
      </c>
      <c r="H305" s="13">
        <f t="shared" si="24"/>
      </c>
    </row>
    <row r="306" spans="1:8" ht="12.75">
      <c r="A306" s="12">
        <f ca="1" t="shared" si="20"/>
      </c>
      <c r="B306" s="32"/>
      <c r="C306" s="15"/>
      <c r="D306" s="13">
        <f t="shared" si="21"/>
      </c>
      <c r="F306" s="13">
        <f t="shared" si="22"/>
      </c>
      <c r="G306" s="13">
        <f t="shared" si="23"/>
      </c>
      <c r="H306" s="13">
        <f t="shared" si="24"/>
      </c>
    </row>
    <row r="307" spans="1:8" ht="12.75">
      <c r="A307" s="12">
        <f ca="1" t="shared" si="20"/>
      </c>
      <c r="B307" s="32"/>
      <c r="C307" s="15"/>
      <c r="D307" s="13">
        <f t="shared" si="21"/>
      </c>
      <c r="F307" s="13">
        <f t="shared" si="22"/>
      </c>
      <c r="G307" s="13">
        <f t="shared" si="23"/>
      </c>
      <c r="H307" s="13">
        <f t="shared" si="24"/>
      </c>
    </row>
    <row r="308" spans="1:8" ht="12.75">
      <c r="A308" s="12">
        <f ca="1" t="shared" si="20"/>
      </c>
      <c r="B308" s="32"/>
      <c r="C308" s="15"/>
      <c r="D308" s="13">
        <f t="shared" si="21"/>
      </c>
      <c r="F308" s="13">
        <f t="shared" si="22"/>
      </c>
      <c r="G308" s="13">
        <f t="shared" si="23"/>
      </c>
      <c r="H308" s="13">
        <f t="shared" si="24"/>
      </c>
    </row>
    <row r="309" spans="1:8" ht="12.75">
      <c r="A309" s="12">
        <f ca="1" t="shared" si="20"/>
      </c>
      <c r="B309" s="32"/>
      <c r="C309" s="15"/>
      <c r="D309" s="13">
        <f t="shared" si="21"/>
      </c>
      <c r="F309" s="13">
        <f t="shared" si="22"/>
      </c>
      <c r="G309" s="13">
        <f t="shared" si="23"/>
      </c>
      <c r="H309" s="13">
        <f t="shared" si="24"/>
      </c>
    </row>
    <row r="310" spans="1:8" ht="12.75">
      <c r="A310" s="12">
        <f ca="1" t="shared" si="20"/>
      </c>
      <c r="B310" s="32"/>
      <c r="C310" s="15"/>
      <c r="D310" s="13">
        <f t="shared" si="21"/>
      </c>
      <c r="F310" s="13">
        <f t="shared" si="22"/>
      </c>
      <c r="G310" s="13">
        <f t="shared" si="23"/>
      </c>
      <c r="H310" s="13">
        <f t="shared" si="24"/>
      </c>
    </row>
    <row r="311" spans="1:8" ht="12.75">
      <c r="A311" s="12">
        <f ca="1" t="shared" si="20"/>
      </c>
      <c r="B311" s="32"/>
      <c r="C311" s="15"/>
      <c r="D311" s="13">
        <f t="shared" si="21"/>
      </c>
      <c r="F311" s="13">
        <f t="shared" si="22"/>
      </c>
      <c r="G311" s="13">
        <f t="shared" si="23"/>
      </c>
      <c r="H311" s="13">
        <f t="shared" si="24"/>
      </c>
    </row>
    <row r="312" spans="1:8" ht="12.75">
      <c r="A312" s="12">
        <f ca="1" t="shared" si="20"/>
      </c>
      <c r="B312" s="32"/>
      <c r="C312" s="15"/>
      <c r="D312" s="13">
        <f t="shared" si="21"/>
      </c>
      <c r="F312" s="13">
        <f t="shared" si="22"/>
      </c>
      <c r="G312" s="13">
        <f t="shared" si="23"/>
      </c>
      <c r="H312" s="13">
        <f t="shared" si="24"/>
      </c>
    </row>
    <row r="313" spans="1:8" ht="12.75">
      <c r="A313" s="12">
        <f ca="1" t="shared" si="20"/>
      </c>
      <c r="B313" s="32"/>
      <c r="C313" s="15"/>
      <c r="D313" s="13">
        <f t="shared" si="21"/>
      </c>
      <c r="F313" s="13">
        <f t="shared" si="22"/>
      </c>
      <c r="G313" s="13">
        <f t="shared" si="23"/>
      </c>
      <c r="H313" s="13">
        <f t="shared" si="24"/>
      </c>
    </row>
    <row r="314" spans="1:8" ht="12.75">
      <c r="A314" s="12">
        <f ca="1" t="shared" si="20"/>
      </c>
      <c r="B314" s="32"/>
      <c r="C314" s="15"/>
      <c r="D314" s="13">
        <f t="shared" si="21"/>
      </c>
      <c r="F314" s="13">
        <f t="shared" si="22"/>
      </c>
      <c r="G314" s="13">
        <f t="shared" si="23"/>
      </c>
      <c r="H314" s="13">
        <f t="shared" si="24"/>
      </c>
    </row>
    <row r="315" spans="1:8" ht="12.75">
      <c r="A315" s="12">
        <f ca="1" t="shared" si="20"/>
      </c>
      <c r="B315" s="32"/>
      <c r="C315" s="15"/>
      <c r="D315" s="13">
        <f t="shared" si="21"/>
      </c>
      <c r="F315" s="13">
        <f t="shared" si="22"/>
      </c>
      <c r="G315" s="13">
        <f t="shared" si="23"/>
      </c>
      <c r="H315" s="13">
        <f t="shared" si="24"/>
      </c>
    </row>
    <row r="316" spans="1:8" ht="12.75">
      <c r="A316" s="12">
        <f ca="1" t="shared" si="20"/>
      </c>
      <c r="B316" s="32"/>
      <c r="C316" s="15"/>
      <c r="D316" s="13">
        <f t="shared" si="21"/>
      </c>
      <c r="F316" s="13">
        <f t="shared" si="22"/>
      </c>
      <c r="G316" s="13">
        <f t="shared" si="23"/>
      </c>
      <c r="H316" s="13">
        <f t="shared" si="24"/>
      </c>
    </row>
    <row r="317" spans="1:8" ht="12.75">
      <c r="A317" s="12">
        <f ca="1" t="shared" si="20"/>
      </c>
      <c r="B317" s="32"/>
      <c r="C317" s="15"/>
      <c r="D317" s="13">
        <f t="shared" si="21"/>
      </c>
      <c r="F317" s="13">
        <f t="shared" si="22"/>
      </c>
      <c r="G317" s="13">
        <f t="shared" si="23"/>
      </c>
      <c r="H317" s="13">
        <f t="shared" si="24"/>
      </c>
    </row>
    <row r="318" spans="1:8" ht="12.75">
      <c r="A318" s="12">
        <f ca="1" t="shared" si="20"/>
      </c>
      <c r="B318" s="32"/>
      <c r="C318" s="15"/>
      <c r="D318" s="13">
        <f t="shared" si="21"/>
      </c>
      <c r="F318" s="13">
        <f t="shared" si="22"/>
      </c>
      <c r="G318" s="13">
        <f t="shared" si="23"/>
      </c>
      <c r="H318" s="13">
        <f t="shared" si="24"/>
      </c>
    </row>
    <row r="319" spans="1:8" ht="12.75">
      <c r="A319" s="12">
        <f ca="1" t="shared" si="20"/>
      </c>
      <c r="B319" s="32"/>
      <c r="C319" s="15"/>
      <c r="D319" s="13">
        <f t="shared" si="21"/>
      </c>
      <c r="F319" s="13">
        <f t="shared" si="22"/>
      </c>
      <c r="G319" s="13">
        <f t="shared" si="23"/>
      </c>
      <c r="H319" s="13">
        <f t="shared" si="24"/>
      </c>
    </row>
    <row r="320" spans="1:8" ht="12.75">
      <c r="A320" s="12">
        <f ca="1" t="shared" si="20"/>
      </c>
      <c r="B320" s="32"/>
      <c r="C320" s="15"/>
      <c r="D320" s="13">
        <f t="shared" si="21"/>
      </c>
      <c r="F320" s="13">
        <f t="shared" si="22"/>
      </c>
      <c r="G320" s="13">
        <f t="shared" si="23"/>
      </c>
      <c r="H320" s="13">
        <f t="shared" si="24"/>
      </c>
    </row>
    <row r="321" spans="1:8" ht="12.75">
      <c r="A321" s="12">
        <f ca="1" t="shared" si="20"/>
      </c>
      <c r="B321" s="32"/>
      <c r="C321" s="15"/>
      <c r="D321" s="13">
        <f t="shared" si="21"/>
      </c>
      <c r="F321" s="13">
        <f t="shared" si="22"/>
      </c>
      <c r="G321" s="13">
        <f t="shared" si="23"/>
      </c>
      <c r="H321" s="13">
        <f t="shared" si="24"/>
      </c>
    </row>
    <row r="322" spans="1:8" ht="12.75">
      <c r="A322" s="12">
        <f ca="1" t="shared" si="20"/>
      </c>
      <c r="B322" s="32"/>
      <c r="C322" s="15"/>
      <c r="D322" s="13">
        <f t="shared" si="21"/>
      </c>
      <c r="F322" s="13">
        <f t="shared" si="22"/>
      </c>
      <c r="G322" s="13">
        <f t="shared" si="23"/>
      </c>
      <c r="H322" s="13">
        <f t="shared" si="24"/>
      </c>
    </row>
    <row r="323" spans="1:8" ht="12.75">
      <c r="A323" s="12">
        <f ca="1" t="shared" si="20"/>
      </c>
      <c r="B323" s="32"/>
      <c r="C323" s="15"/>
      <c r="D323" s="13">
        <f t="shared" si="21"/>
      </c>
      <c r="F323" s="13">
        <f t="shared" si="22"/>
      </c>
      <c r="G323" s="13">
        <f t="shared" si="23"/>
      </c>
      <c r="H323" s="13">
        <f t="shared" si="24"/>
      </c>
    </row>
    <row r="324" spans="1:8" ht="12.75">
      <c r="A324" s="12">
        <f ca="1" t="shared" si="20"/>
      </c>
      <c r="B324" s="32"/>
      <c r="C324" s="15"/>
      <c r="D324" s="13">
        <f t="shared" si="21"/>
      </c>
      <c r="F324" s="13">
        <f t="shared" si="22"/>
      </c>
      <c r="G324" s="13">
        <f t="shared" si="23"/>
      </c>
      <c r="H324" s="13">
        <f t="shared" si="24"/>
      </c>
    </row>
    <row r="325" spans="1:8" ht="12.75">
      <c r="A325" s="12">
        <f ca="1" t="shared" si="20"/>
      </c>
      <c r="B325" s="32"/>
      <c r="C325" s="15"/>
      <c r="D325" s="13">
        <f t="shared" si="21"/>
      </c>
      <c r="F325" s="13">
        <f t="shared" si="22"/>
      </c>
      <c r="G325" s="13">
        <f t="shared" si="23"/>
      </c>
      <c r="H325" s="13">
        <f t="shared" si="24"/>
      </c>
    </row>
    <row r="326" spans="1:8" ht="12.75">
      <c r="A326" s="12">
        <f ca="1" t="shared" si="20"/>
      </c>
      <c r="B326" s="32"/>
      <c r="C326" s="15"/>
      <c r="D326" s="13">
        <f t="shared" si="21"/>
      </c>
      <c r="F326" s="13">
        <f t="shared" si="22"/>
      </c>
      <c r="G326" s="13">
        <f t="shared" si="23"/>
      </c>
      <c r="H326" s="13">
        <f t="shared" si="24"/>
      </c>
    </row>
    <row r="327" spans="1:8" ht="12.75">
      <c r="A327" s="12">
        <f ca="1" t="shared" si="20"/>
      </c>
      <c r="B327" s="32"/>
      <c r="C327" s="15"/>
      <c r="D327" s="13">
        <f t="shared" si="21"/>
      </c>
      <c r="F327" s="13">
        <f t="shared" si="22"/>
      </c>
      <c r="G327" s="13">
        <f t="shared" si="23"/>
      </c>
      <c r="H327" s="13">
        <f t="shared" si="24"/>
      </c>
    </row>
    <row r="328" spans="1:8" ht="12.75">
      <c r="A328" s="12">
        <f ca="1" t="shared" si="20"/>
      </c>
      <c r="B328" s="32"/>
      <c r="C328" s="15"/>
      <c r="D328" s="13">
        <f t="shared" si="21"/>
      </c>
      <c r="F328" s="13">
        <f t="shared" si="22"/>
      </c>
      <c r="G328" s="13">
        <f t="shared" si="23"/>
      </c>
      <c r="H328" s="13">
        <f t="shared" si="24"/>
      </c>
    </row>
    <row r="329" spans="1:8" ht="12.75">
      <c r="A329" s="12">
        <f ca="1" t="shared" si="20"/>
      </c>
      <c r="B329" s="32"/>
      <c r="C329" s="15"/>
      <c r="D329" s="13">
        <f t="shared" si="21"/>
      </c>
      <c r="F329" s="13">
        <f t="shared" si="22"/>
      </c>
      <c r="G329" s="13">
        <f t="shared" si="23"/>
      </c>
      <c r="H329" s="13">
        <f t="shared" si="24"/>
      </c>
    </row>
    <row r="330" spans="1:8" ht="12.75">
      <c r="A330" s="12">
        <f ca="1" t="shared" si="20"/>
      </c>
      <c r="B330" s="32"/>
      <c r="C330" s="15"/>
      <c r="D330" s="13">
        <f t="shared" si="21"/>
      </c>
      <c r="F330" s="13">
        <f t="shared" si="22"/>
      </c>
      <c r="G330" s="13">
        <f t="shared" si="23"/>
      </c>
      <c r="H330" s="13">
        <f t="shared" si="24"/>
      </c>
    </row>
    <row r="331" spans="1:8" ht="12.75">
      <c r="A331" s="12">
        <f ca="1" t="shared" si="20"/>
      </c>
      <c r="B331" s="32"/>
      <c r="C331" s="15"/>
      <c r="D331" s="13">
        <f t="shared" si="21"/>
      </c>
      <c r="F331" s="13">
        <f t="shared" si="22"/>
      </c>
      <c r="G331" s="13">
        <f t="shared" si="23"/>
      </c>
      <c r="H331" s="13">
        <f t="shared" si="24"/>
      </c>
    </row>
    <row r="332" spans="1:8" ht="12.75">
      <c r="A332" s="12">
        <f ca="1" t="shared" si="20"/>
      </c>
      <c r="B332" s="32"/>
      <c r="C332" s="15"/>
      <c r="D332" s="13">
        <f t="shared" si="21"/>
      </c>
      <c r="F332" s="13">
        <f t="shared" si="22"/>
      </c>
      <c r="G332" s="13">
        <f t="shared" si="23"/>
      </c>
      <c r="H332" s="13">
        <f t="shared" si="24"/>
      </c>
    </row>
    <row r="333" spans="1:8" ht="12.75">
      <c r="A333" s="12">
        <f ca="1" t="shared" si="20"/>
      </c>
      <c r="B333" s="32"/>
      <c r="C333" s="15"/>
      <c r="D333" s="13">
        <f t="shared" si="21"/>
      </c>
      <c r="F333" s="13">
        <f t="shared" si="22"/>
      </c>
      <c r="G333" s="13">
        <f t="shared" si="23"/>
      </c>
      <c r="H333" s="13">
        <f t="shared" si="24"/>
      </c>
    </row>
    <row r="334" spans="1:8" ht="12.75">
      <c r="A334" s="12">
        <f ca="1" t="shared" si="20"/>
      </c>
      <c r="B334" s="32"/>
      <c r="C334" s="15"/>
      <c r="D334" s="13">
        <f t="shared" si="21"/>
      </c>
      <c r="F334" s="13">
        <f t="shared" si="22"/>
      </c>
      <c r="G334" s="13">
        <f t="shared" si="23"/>
      </c>
      <c r="H334" s="13">
        <f t="shared" si="24"/>
      </c>
    </row>
    <row r="335" spans="1:8" ht="12.75">
      <c r="A335" s="12">
        <f ca="1" t="shared" si="20"/>
      </c>
      <c r="B335" s="32"/>
      <c r="C335" s="15"/>
      <c r="D335" s="13">
        <f t="shared" si="21"/>
      </c>
      <c r="F335" s="13">
        <f t="shared" si="22"/>
      </c>
      <c r="G335" s="13">
        <f t="shared" si="23"/>
      </c>
      <c r="H335" s="13">
        <f t="shared" si="24"/>
      </c>
    </row>
    <row r="336" spans="1:8" ht="12.75">
      <c r="A336" s="12">
        <f ca="1" t="shared" si="20"/>
      </c>
      <c r="B336" s="32"/>
      <c r="C336" s="15"/>
      <c r="D336" s="13">
        <f t="shared" si="21"/>
      </c>
      <c r="F336" s="13">
        <f t="shared" si="22"/>
      </c>
      <c r="G336" s="13">
        <f t="shared" si="23"/>
      </c>
      <c r="H336" s="13">
        <f t="shared" si="24"/>
      </c>
    </row>
    <row r="337" spans="1:8" ht="12.75">
      <c r="A337" s="12">
        <f ca="1" t="shared" si="20"/>
      </c>
      <c r="B337" s="32"/>
      <c r="C337" s="15"/>
      <c r="D337" s="13">
        <f t="shared" si="21"/>
      </c>
      <c r="F337" s="13">
        <f t="shared" si="22"/>
      </c>
      <c r="G337" s="13">
        <f t="shared" si="23"/>
      </c>
      <c r="H337" s="13">
        <f t="shared" si="24"/>
      </c>
    </row>
    <row r="338" spans="1:8" ht="12.75">
      <c r="A338" s="12">
        <f ca="1" t="shared" si="20"/>
      </c>
      <c r="B338" s="32"/>
      <c r="C338" s="15"/>
      <c r="D338" s="13">
        <f t="shared" si="21"/>
      </c>
      <c r="F338" s="13">
        <f t="shared" si="22"/>
      </c>
      <c r="G338" s="13">
        <f t="shared" si="23"/>
      </c>
      <c r="H338" s="13">
        <f t="shared" si="24"/>
      </c>
    </row>
    <row r="339" spans="1:8" ht="12.75">
      <c r="A339" s="12">
        <f aca="true" ca="1" t="shared" si="25" ref="A339:A402">IF(OR(H338&lt;=0,H338=""),"",OFFSET(A339,-1,0,1,1)+1)</f>
      </c>
      <c r="B339" s="32"/>
      <c r="C339" s="15"/>
      <c r="D339" s="13">
        <f aca="true" t="shared" si="26" ref="D339:D402">IF(B339="","",ROUND((B339-B338)*$H$8*G338,2))</f>
      </c>
      <c r="F339" s="13">
        <f t="shared" si="22"/>
      </c>
      <c r="G339" s="13">
        <f t="shared" si="23"/>
      </c>
      <c r="H339" s="13">
        <f t="shared" si="24"/>
      </c>
    </row>
    <row r="340" spans="1:8" ht="12.75">
      <c r="A340" s="12">
        <f ca="1" t="shared" si="25"/>
      </c>
      <c r="B340" s="32"/>
      <c r="C340" s="15"/>
      <c r="D340" s="13">
        <f t="shared" si="26"/>
      </c>
      <c r="F340" s="13">
        <f aca="true" t="shared" si="27" ref="F340:F403">IF(B340="","",IF(C340&gt;F339+D340,0,F339+D340-C340))</f>
      </c>
      <c r="G340" s="13">
        <f aca="true" t="shared" si="28" ref="G340:G403">IF(B340="","",IF(C340&gt;D340+F339,G339+F339+D340-C340,G339))</f>
      </c>
      <c r="H340" s="13">
        <f aca="true" t="shared" si="29" ref="H340:H403">IF(B340="","",G340+F340)</f>
      </c>
    </row>
    <row r="341" spans="1:8" ht="12.75">
      <c r="A341" s="12">
        <f ca="1" t="shared" si="25"/>
      </c>
      <c r="B341" s="32"/>
      <c r="C341" s="15"/>
      <c r="D341" s="13">
        <f t="shared" si="26"/>
      </c>
      <c r="F341" s="13">
        <f t="shared" si="27"/>
      </c>
      <c r="G341" s="13">
        <f t="shared" si="28"/>
      </c>
      <c r="H341" s="13">
        <f t="shared" si="29"/>
      </c>
    </row>
    <row r="342" spans="1:8" ht="12.75">
      <c r="A342" s="12">
        <f ca="1" t="shared" si="25"/>
      </c>
      <c r="B342" s="32"/>
      <c r="C342" s="15"/>
      <c r="D342" s="13">
        <f t="shared" si="26"/>
      </c>
      <c r="F342" s="13">
        <f t="shared" si="27"/>
      </c>
      <c r="G342" s="13">
        <f t="shared" si="28"/>
      </c>
      <c r="H342" s="13">
        <f t="shared" si="29"/>
      </c>
    </row>
    <row r="343" spans="1:8" ht="12.75">
      <c r="A343" s="12">
        <f ca="1" t="shared" si="25"/>
      </c>
      <c r="B343" s="32"/>
      <c r="C343" s="15"/>
      <c r="D343" s="13">
        <f t="shared" si="26"/>
      </c>
      <c r="F343" s="13">
        <f t="shared" si="27"/>
      </c>
      <c r="G343" s="13">
        <f t="shared" si="28"/>
      </c>
      <c r="H343" s="13">
        <f t="shared" si="29"/>
      </c>
    </row>
    <row r="344" spans="1:8" ht="12.75">
      <c r="A344" s="12">
        <f ca="1" t="shared" si="25"/>
      </c>
      <c r="B344" s="32"/>
      <c r="C344" s="15"/>
      <c r="D344" s="13">
        <f t="shared" si="26"/>
      </c>
      <c r="F344" s="13">
        <f t="shared" si="27"/>
      </c>
      <c r="G344" s="13">
        <f t="shared" si="28"/>
      </c>
      <c r="H344" s="13">
        <f t="shared" si="29"/>
      </c>
    </row>
    <row r="345" spans="1:8" ht="12.75">
      <c r="A345" s="12">
        <f ca="1" t="shared" si="25"/>
      </c>
      <c r="B345" s="32"/>
      <c r="C345" s="15"/>
      <c r="D345" s="13">
        <f t="shared" si="26"/>
      </c>
      <c r="F345" s="13">
        <f t="shared" si="27"/>
      </c>
      <c r="G345" s="13">
        <f t="shared" si="28"/>
      </c>
      <c r="H345" s="13">
        <f t="shared" si="29"/>
      </c>
    </row>
    <row r="346" spans="1:8" ht="12.75">
      <c r="A346" s="12">
        <f ca="1" t="shared" si="25"/>
      </c>
      <c r="B346" s="32"/>
      <c r="C346" s="15"/>
      <c r="D346" s="13">
        <f t="shared" si="26"/>
      </c>
      <c r="F346" s="13">
        <f t="shared" si="27"/>
      </c>
      <c r="G346" s="13">
        <f t="shared" si="28"/>
      </c>
      <c r="H346" s="13">
        <f t="shared" si="29"/>
      </c>
    </row>
    <row r="347" spans="1:8" ht="12.75">
      <c r="A347" s="12">
        <f ca="1" t="shared" si="25"/>
      </c>
      <c r="B347" s="32"/>
      <c r="C347" s="15"/>
      <c r="D347" s="13">
        <f t="shared" si="26"/>
      </c>
      <c r="F347" s="13">
        <f t="shared" si="27"/>
      </c>
      <c r="G347" s="13">
        <f t="shared" si="28"/>
      </c>
      <c r="H347" s="13">
        <f t="shared" si="29"/>
      </c>
    </row>
    <row r="348" spans="1:8" ht="12.75">
      <c r="A348" s="12">
        <f ca="1" t="shared" si="25"/>
      </c>
      <c r="B348" s="32"/>
      <c r="C348" s="15"/>
      <c r="D348" s="13">
        <f t="shared" si="26"/>
      </c>
      <c r="F348" s="13">
        <f t="shared" si="27"/>
      </c>
      <c r="G348" s="13">
        <f t="shared" si="28"/>
      </c>
      <c r="H348" s="13">
        <f t="shared" si="29"/>
      </c>
    </row>
    <row r="349" spans="1:8" ht="12.75">
      <c r="A349" s="12">
        <f ca="1" t="shared" si="25"/>
      </c>
      <c r="B349" s="32"/>
      <c r="C349" s="15"/>
      <c r="D349" s="13">
        <f t="shared" si="26"/>
      </c>
      <c r="F349" s="13">
        <f t="shared" si="27"/>
      </c>
      <c r="G349" s="13">
        <f t="shared" si="28"/>
      </c>
      <c r="H349" s="13">
        <f t="shared" si="29"/>
      </c>
    </row>
    <row r="350" spans="1:8" ht="12.75">
      <c r="A350" s="12">
        <f ca="1" t="shared" si="25"/>
      </c>
      <c r="B350" s="32"/>
      <c r="C350" s="15"/>
      <c r="D350" s="13">
        <f t="shared" si="26"/>
      </c>
      <c r="F350" s="13">
        <f t="shared" si="27"/>
      </c>
      <c r="G350" s="13">
        <f t="shared" si="28"/>
      </c>
      <c r="H350" s="13">
        <f t="shared" si="29"/>
      </c>
    </row>
    <row r="351" spans="1:8" ht="12.75">
      <c r="A351" s="12">
        <f ca="1" t="shared" si="25"/>
      </c>
      <c r="B351" s="32"/>
      <c r="C351" s="15"/>
      <c r="D351" s="13">
        <f t="shared" si="26"/>
      </c>
      <c r="F351" s="13">
        <f t="shared" si="27"/>
      </c>
      <c r="G351" s="13">
        <f t="shared" si="28"/>
      </c>
      <c r="H351" s="13">
        <f t="shared" si="29"/>
      </c>
    </row>
    <row r="352" spans="1:8" ht="12.75">
      <c r="A352" s="12">
        <f ca="1" t="shared" si="25"/>
      </c>
      <c r="B352" s="32"/>
      <c r="C352" s="15"/>
      <c r="D352" s="13">
        <f t="shared" si="26"/>
      </c>
      <c r="F352" s="13">
        <f t="shared" si="27"/>
      </c>
      <c r="G352" s="13">
        <f t="shared" si="28"/>
      </c>
      <c r="H352" s="13">
        <f t="shared" si="29"/>
      </c>
    </row>
    <row r="353" spans="1:8" ht="12.75">
      <c r="A353" s="12">
        <f ca="1" t="shared" si="25"/>
      </c>
      <c r="B353" s="32"/>
      <c r="C353" s="15"/>
      <c r="D353" s="13">
        <f t="shared" si="26"/>
      </c>
      <c r="F353" s="13">
        <f t="shared" si="27"/>
      </c>
      <c r="G353" s="13">
        <f t="shared" si="28"/>
      </c>
      <c r="H353" s="13">
        <f t="shared" si="29"/>
      </c>
    </row>
    <row r="354" spans="1:8" ht="12.75">
      <c r="A354" s="12">
        <f ca="1" t="shared" si="25"/>
      </c>
      <c r="B354" s="32"/>
      <c r="C354" s="15"/>
      <c r="D354" s="13">
        <f t="shared" si="26"/>
      </c>
      <c r="F354" s="13">
        <f t="shared" si="27"/>
      </c>
      <c r="G354" s="13">
        <f t="shared" si="28"/>
      </c>
      <c r="H354" s="13">
        <f t="shared" si="29"/>
      </c>
    </row>
    <row r="355" spans="1:8" ht="12.75">
      <c r="A355" s="12">
        <f ca="1" t="shared" si="25"/>
      </c>
      <c r="B355" s="32"/>
      <c r="C355" s="15"/>
      <c r="D355" s="13">
        <f t="shared" si="26"/>
      </c>
      <c r="F355" s="13">
        <f t="shared" si="27"/>
      </c>
      <c r="G355" s="13">
        <f t="shared" si="28"/>
      </c>
      <c r="H355" s="13">
        <f t="shared" si="29"/>
      </c>
    </row>
    <row r="356" spans="1:8" ht="12.75">
      <c r="A356" s="12">
        <f ca="1" t="shared" si="25"/>
      </c>
      <c r="B356" s="32"/>
      <c r="C356" s="15"/>
      <c r="D356" s="13">
        <f t="shared" si="26"/>
      </c>
      <c r="F356" s="13">
        <f t="shared" si="27"/>
      </c>
      <c r="G356" s="13">
        <f t="shared" si="28"/>
      </c>
      <c r="H356" s="13">
        <f t="shared" si="29"/>
      </c>
    </row>
    <row r="357" spans="1:8" ht="12.75">
      <c r="A357" s="12">
        <f ca="1" t="shared" si="25"/>
      </c>
      <c r="B357" s="32"/>
      <c r="C357" s="15"/>
      <c r="D357" s="13">
        <f t="shared" si="26"/>
      </c>
      <c r="F357" s="13">
        <f t="shared" si="27"/>
      </c>
      <c r="G357" s="13">
        <f t="shared" si="28"/>
      </c>
      <c r="H357" s="13">
        <f t="shared" si="29"/>
      </c>
    </row>
    <row r="358" spans="1:8" ht="12.75">
      <c r="A358" s="12">
        <f ca="1" t="shared" si="25"/>
      </c>
      <c r="B358" s="32"/>
      <c r="C358" s="15"/>
      <c r="D358" s="13">
        <f t="shared" si="26"/>
      </c>
      <c r="F358" s="13">
        <f t="shared" si="27"/>
      </c>
      <c r="G358" s="13">
        <f t="shared" si="28"/>
      </c>
      <c r="H358" s="13">
        <f t="shared" si="29"/>
      </c>
    </row>
    <row r="359" spans="1:8" ht="12.75">
      <c r="A359" s="12">
        <f ca="1" t="shared" si="25"/>
      </c>
      <c r="B359" s="32"/>
      <c r="C359" s="15"/>
      <c r="D359" s="13">
        <f t="shared" si="26"/>
      </c>
      <c r="F359" s="13">
        <f t="shared" si="27"/>
      </c>
      <c r="G359" s="13">
        <f t="shared" si="28"/>
      </c>
      <c r="H359" s="13">
        <f t="shared" si="29"/>
      </c>
    </row>
    <row r="360" spans="1:8" ht="12.75">
      <c r="A360" s="12">
        <f ca="1" t="shared" si="25"/>
      </c>
      <c r="B360" s="32"/>
      <c r="C360" s="15"/>
      <c r="D360" s="13">
        <f t="shared" si="26"/>
      </c>
      <c r="F360" s="13">
        <f t="shared" si="27"/>
      </c>
      <c r="G360" s="13">
        <f t="shared" si="28"/>
      </c>
      <c r="H360" s="13">
        <f t="shared" si="29"/>
      </c>
    </row>
    <row r="361" spans="1:8" ht="12.75">
      <c r="A361" s="12">
        <f ca="1" t="shared" si="25"/>
      </c>
      <c r="B361" s="32"/>
      <c r="C361" s="15"/>
      <c r="D361" s="13">
        <f t="shared" si="26"/>
      </c>
      <c r="F361" s="13">
        <f t="shared" si="27"/>
      </c>
      <c r="G361" s="13">
        <f t="shared" si="28"/>
      </c>
      <c r="H361" s="13">
        <f t="shared" si="29"/>
      </c>
    </row>
    <row r="362" spans="1:8" ht="12.75">
      <c r="A362" s="12">
        <f ca="1" t="shared" si="25"/>
      </c>
      <c r="B362" s="32"/>
      <c r="C362" s="15"/>
      <c r="D362" s="13">
        <f t="shared" si="26"/>
      </c>
      <c r="F362" s="13">
        <f t="shared" si="27"/>
      </c>
      <c r="G362" s="13">
        <f t="shared" si="28"/>
      </c>
      <c r="H362" s="13">
        <f t="shared" si="29"/>
      </c>
    </row>
    <row r="363" spans="1:8" ht="12.75">
      <c r="A363" s="12">
        <f ca="1" t="shared" si="25"/>
      </c>
      <c r="B363" s="32"/>
      <c r="C363" s="15"/>
      <c r="D363" s="13">
        <f t="shared" si="26"/>
      </c>
      <c r="F363" s="13">
        <f t="shared" si="27"/>
      </c>
      <c r="G363" s="13">
        <f t="shared" si="28"/>
      </c>
      <c r="H363" s="13">
        <f t="shared" si="29"/>
      </c>
    </row>
    <row r="364" spans="1:8" ht="12.75">
      <c r="A364" s="12">
        <f ca="1" t="shared" si="25"/>
      </c>
      <c r="B364" s="32"/>
      <c r="C364" s="15"/>
      <c r="D364" s="13">
        <f t="shared" si="26"/>
      </c>
      <c r="F364" s="13">
        <f t="shared" si="27"/>
      </c>
      <c r="G364" s="13">
        <f t="shared" si="28"/>
      </c>
      <c r="H364" s="13">
        <f t="shared" si="29"/>
      </c>
    </row>
    <row r="365" spans="1:8" ht="12.75">
      <c r="A365" s="12">
        <f ca="1" t="shared" si="25"/>
      </c>
      <c r="B365" s="32"/>
      <c r="C365" s="15"/>
      <c r="D365" s="13">
        <f t="shared" si="26"/>
      </c>
      <c r="F365" s="13">
        <f t="shared" si="27"/>
      </c>
      <c r="G365" s="13">
        <f t="shared" si="28"/>
      </c>
      <c r="H365" s="13">
        <f t="shared" si="29"/>
      </c>
    </row>
    <row r="366" spans="1:8" ht="12.75">
      <c r="A366" s="12">
        <f ca="1" t="shared" si="25"/>
      </c>
      <c r="B366" s="32"/>
      <c r="C366" s="15"/>
      <c r="D366" s="13">
        <f t="shared" si="26"/>
      </c>
      <c r="F366" s="13">
        <f t="shared" si="27"/>
      </c>
      <c r="G366" s="13">
        <f t="shared" si="28"/>
      </c>
      <c r="H366" s="13">
        <f t="shared" si="29"/>
      </c>
    </row>
    <row r="367" spans="1:8" ht="12.75">
      <c r="A367" s="12">
        <f ca="1" t="shared" si="25"/>
      </c>
      <c r="B367" s="32"/>
      <c r="C367" s="15"/>
      <c r="D367" s="13">
        <f t="shared" si="26"/>
      </c>
      <c r="F367" s="13">
        <f t="shared" si="27"/>
      </c>
      <c r="G367" s="13">
        <f t="shared" si="28"/>
      </c>
      <c r="H367" s="13">
        <f t="shared" si="29"/>
      </c>
    </row>
    <row r="368" spans="1:8" ht="12.75">
      <c r="A368" s="12">
        <f ca="1" t="shared" si="25"/>
      </c>
      <c r="B368" s="32"/>
      <c r="C368" s="15"/>
      <c r="D368" s="13">
        <f t="shared" si="26"/>
      </c>
      <c r="F368" s="13">
        <f t="shared" si="27"/>
      </c>
      <c r="G368" s="13">
        <f t="shared" si="28"/>
      </c>
      <c r="H368" s="13">
        <f t="shared" si="29"/>
      </c>
    </row>
    <row r="369" spans="1:8" ht="12.75">
      <c r="A369" s="12">
        <f ca="1" t="shared" si="25"/>
      </c>
      <c r="B369" s="32"/>
      <c r="C369" s="15"/>
      <c r="D369" s="13">
        <f t="shared" si="26"/>
      </c>
      <c r="F369" s="13">
        <f t="shared" si="27"/>
      </c>
      <c r="G369" s="13">
        <f t="shared" si="28"/>
      </c>
      <c r="H369" s="13">
        <f t="shared" si="29"/>
      </c>
    </row>
    <row r="370" spans="1:8" ht="12.75">
      <c r="A370" s="12">
        <f ca="1" t="shared" si="25"/>
      </c>
      <c r="B370" s="32"/>
      <c r="C370" s="15"/>
      <c r="D370" s="13">
        <f t="shared" si="26"/>
      </c>
      <c r="F370" s="13">
        <f t="shared" si="27"/>
      </c>
      <c r="G370" s="13">
        <f t="shared" si="28"/>
      </c>
      <c r="H370" s="13">
        <f t="shared" si="29"/>
      </c>
    </row>
    <row r="371" spans="1:8" ht="12.75">
      <c r="A371" s="12">
        <f ca="1" t="shared" si="25"/>
      </c>
      <c r="B371" s="32"/>
      <c r="C371" s="15"/>
      <c r="D371" s="13">
        <f t="shared" si="26"/>
      </c>
      <c r="F371" s="13">
        <f t="shared" si="27"/>
      </c>
      <c r="G371" s="13">
        <f t="shared" si="28"/>
      </c>
      <c r="H371" s="13">
        <f t="shared" si="29"/>
      </c>
    </row>
    <row r="372" spans="1:8" ht="12.75">
      <c r="A372" s="12">
        <f ca="1" t="shared" si="25"/>
      </c>
      <c r="B372" s="32"/>
      <c r="C372" s="15"/>
      <c r="D372" s="13">
        <f t="shared" si="26"/>
      </c>
      <c r="F372" s="13">
        <f t="shared" si="27"/>
      </c>
      <c r="G372" s="13">
        <f t="shared" si="28"/>
      </c>
      <c r="H372" s="13">
        <f t="shared" si="29"/>
      </c>
    </row>
    <row r="373" spans="1:8" ht="12.75">
      <c r="A373" s="12">
        <f ca="1" t="shared" si="25"/>
      </c>
      <c r="B373" s="32"/>
      <c r="C373" s="15"/>
      <c r="D373" s="13">
        <f t="shared" si="26"/>
      </c>
      <c r="F373" s="13">
        <f t="shared" si="27"/>
      </c>
      <c r="G373" s="13">
        <f t="shared" si="28"/>
      </c>
      <c r="H373" s="13">
        <f t="shared" si="29"/>
      </c>
    </row>
    <row r="374" spans="1:8" ht="12.75">
      <c r="A374" s="12">
        <f ca="1" t="shared" si="25"/>
      </c>
      <c r="B374" s="32"/>
      <c r="C374" s="15"/>
      <c r="D374" s="13">
        <f t="shared" si="26"/>
      </c>
      <c r="F374" s="13">
        <f t="shared" si="27"/>
      </c>
      <c r="G374" s="13">
        <f t="shared" si="28"/>
      </c>
      <c r="H374" s="13">
        <f t="shared" si="29"/>
      </c>
    </row>
    <row r="375" spans="1:8" ht="12.75">
      <c r="A375" s="12">
        <f ca="1" t="shared" si="25"/>
      </c>
      <c r="B375" s="32"/>
      <c r="C375" s="15"/>
      <c r="D375" s="13">
        <f t="shared" si="26"/>
      </c>
      <c r="F375" s="13">
        <f t="shared" si="27"/>
      </c>
      <c r="G375" s="13">
        <f t="shared" si="28"/>
      </c>
      <c r="H375" s="13">
        <f t="shared" si="29"/>
      </c>
    </row>
    <row r="376" spans="1:8" ht="12.75">
      <c r="A376" s="12">
        <f ca="1" t="shared" si="25"/>
      </c>
      <c r="B376" s="32"/>
      <c r="C376" s="15"/>
      <c r="D376" s="13">
        <f t="shared" si="26"/>
      </c>
      <c r="F376" s="13">
        <f t="shared" si="27"/>
      </c>
      <c r="G376" s="13">
        <f t="shared" si="28"/>
      </c>
      <c r="H376" s="13">
        <f t="shared" si="29"/>
      </c>
    </row>
    <row r="377" spans="1:8" ht="12.75">
      <c r="A377" s="12">
        <f ca="1" t="shared" si="25"/>
      </c>
      <c r="B377" s="32"/>
      <c r="C377" s="15"/>
      <c r="D377" s="13">
        <f t="shared" si="26"/>
      </c>
      <c r="F377" s="13">
        <f t="shared" si="27"/>
      </c>
      <c r="G377" s="13">
        <f t="shared" si="28"/>
      </c>
      <c r="H377" s="13">
        <f t="shared" si="29"/>
      </c>
    </row>
    <row r="378" spans="1:8" ht="12.75">
      <c r="A378" s="12">
        <f ca="1" t="shared" si="25"/>
      </c>
      <c r="B378" s="32"/>
      <c r="C378" s="15"/>
      <c r="D378" s="13">
        <f t="shared" si="26"/>
      </c>
      <c r="F378" s="13">
        <f t="shared" si="27"/>
      </c>
      <c r="G378" s="13">
        <f t="shared" si="28"/>
      </c>
      <c r="H378" s="13">
        <f t="shared" si="29"/>
      </c>
    </row>
    <row r="379" spans="1:8" ht="12.75">
      <c r="A379" s="12">
        <f ca="1" t="shared" si="25"/>
      </c>
      <c r="B379" s="32"/>
      <c r="C379" s="15"/>
      <c r="D379" s="13">
        <f t="shared" si="26"/>
      </c>
      <c r="F379" s="13">
        <f t="shared" si="27"/>
      </c>
      <c r="G379" s="13">
        <f t="shared" si="28"/>
      </c>
      <c r="H379" s="13">
        <f t="shared" si="29"/>
      </c>
    </row>
    <row r="380" spans="1:8" ht="12.75">
      <c r="A380" s="12">
        <f ca="1" t="shared" si="25"/>
      </c>
      <c r="B380" s="32"/>
      <c r="C380" s="15"/>
      <c r="D380" s="13">
        <f t="shared" si="26"/>
      </c>
      <c r="F380" s="13">
        <f t="shared" si="27"/>
      </c>
      <c r="G380" s="13">
        <f t="shared" si="28"/>
      </c>
      <c r="H380" s="13">
        <f t="shared" si="29"/>
      </c>
    </row>
    <row r="381" spans="1:8" ht="12.75">
      <c r="A381" s="12">
        <f ca="1" t="shared" si="25"/>
      </c>
      <c r="B381" s="32"/>
      <c r="C381" s="15"/>
      <c r="D381" s="13">
        <f t="shared" si="26"/>
      </c>
      <c r="F381" s="13">
        <f t="shared" si="27"/>
      </c>
      <c r="G381" s="13">
        <f t="shared" si="28"/>
      </c>
      <c r="H381" s="13">
        <f t="shared" si="29"/>
      </c>
    </row>
    <row r="382" spans="1:8" ht="12.75">
      <c r="A382" s="12">
        <f ca="1" t="shared" si="25"/>
      </c>
      <c r="B382" s="32"/>
      <c r="C382" s="15"/>
      <c r="D382" s="13">
        <f t="shared" si="26"/>
      </c>
      <c r="F382" s="13">
        <f t="shared" si="27"/>
      </c>
      <c r="G382" s="13">
        <f t="shared" si="28"/>
      </c>
      <c r="H382" s="13">
        <f t="shared" si="29"/>
      </c>
    </row>
    <row r="383" spans="1:8" ht="12.75">
      <c r="A383" s="12">
        <f ca="1" t="shared" si="25"/>
      </c>
      <c r="B383" s="32"/>
      <c r="C383" s="15"/>
      <c r="D383" s="13">
        <f t="shared" si="26"/>
      </c>
      <c r="F383" s="13">
        <f t="shared" si="27"/>
      </c>
      <c r="G383" s="13">
        <f t="shared" si="28"/>
      </c>
      <c r="H383" s="13">
        <f t="shared" si="29"/>
      </c>
    </row>
    <row r="384" spans="1:8" ht="12.75">
      <c r="A384" s="12">
        <f ca="1" t="shared" si="25"/>
      </c>
      <c r="B384" s="32"/>
      <c r="C384" s="15"/>
      <c r="D384" s="13">
        <f t="shared" si="26"/>
      </c>
      <c r="F384" s="13">
        <f t="shared" si="27"/>
      </c>
      <c r="G384" s="13">
        <f t="shared" si="28"/>
      </c>
      <c r="H384" s="13">
        <f t="shared" si="29"/>
      </c>
    </row>
    <row r="385" spans="1:8" ht="12.75">
      <c r="A385" s="12">
        <f ca="1" t="shared" si="25"/>
      </c>
      <c r="B385" s="32"/>
      <c r="C385" s="15"/>
      <c r="D385" s="13">
        <f t="shared" si="26"/>
      </c>
      <c r="F385" s="13">
        <f t="shared" si="27"/>
      </c>
      <c r="G385" s="13">
        <f t="shared" si="28"/>
      </c>
      <c r="H385" s="13">
        <f t="shared" si="29"/>
      </c>
    </row>
    <row r="386" spans="1:8" ht="12.75">
      <c r="A386" s="12">
        <f ca="1" t="shared" si="25"/>
      </c>
      <c r="B386" s="32"/>
      <c r="C386" s="15"/>
      <c r="D386" s="13">
        <f t="shared" si="26"/>
      </c>
      <c r="F386" s="13">
        <f t="shared" si="27"/>
      </c>
      <c r="G386" s="13">
        <f t="shared" si="28"/>
      </c>
      <c r="H386" s="13">
        <f t="shared" si="29"/>
      </c>
    </row>
    <row r="387" spans="1:8" ht="12.75">
      <c r="A387" s="12">
        <f ca="1" t="shared" si="25"/>
      </c>
      <c r="B387" s="32"/>
      <c r="C387" s="15"/>
      <c r="D387" s="13">
        <f t="shared" si="26"/>
      </c>
      <c r="F387" s="13">
        <f t="shared" si="27"/>
      </c>
      <c r="G387" s="13">
        <f t="shared" si="28"/>
      </c>
      <c r="H387" s="13">
        <f t="shared" si="29"/>
      </c>
    </row>
    <row r="388" spans="1:8" ht="12.75">
      <c r="A388" s="12">
        <f ca="1" t="shared" si="25"/>
      </c>
      <c r="B388" s="32"/>
      <c r="C388" s="15"/>
      <c r="D388" s="13">
        <f t="shared" si="26"/>
      </c>
      <c r="F388" s="13">
        <f t="shared" si="27"/>
      </c>
      <c r="G388" s="13">
        <f t="shared" si="28"/>
      </c>
      <c r="H388" s="13">
        <f t="shared" si="29"/>
      </c>
    </row>
    <row r="389" spans="1:8" ht="12.75">
      <c r="A389" s="12">
        <f ca="1" t="shared" si="25"/>
      </c>
      <c r="B389" s="32"/>
      <c r="C389" s="15"/>
      <c r="D389" s="13">
        <f t="shared" si="26"/>
      </c>
      <c r="F389" s="13">
        <f t="shared" si="27"/>
      </c>
      <c r="G389" s="13">
        <f t="shared" si="28"/>
      </c>
      <c r="H389" s="13">
        <f t="shared" si="29"/>
      </c>
    </row>
    <row r="390" spans="1:8" ht="12.75">
      <c r="A390" s="12">
        <f ca="1" t="shared" si="25"/>
      </c>
      <c r="B390" s="32"/>
      <c r="C390" s="15"/>
      <c r="D390" s="13">
        <f t="shared" si="26"/>
      </c>
      <c r="F390" s="13">
        <f t="shared" si="27"/>
      </c>
      <c r="G390" s="13">
        <f t="shared" si="28"/>
      </c>
      <c r="H390" s="13">
        <f t="shared" si="29"/>
      </c>
    </row>
    <row r="391" spans="1:8" ht="12.75">
      <c r="A391" s="12">
        <f ca="1" t="shared" si="25"/>
      </c>
      <c r="B391" s="32"/>
      <c r="C391" s="15"/>
      <c r="D391" s="13">
        <f t="shared" si="26"/>
      </c>
      <c r="F391" s="13">
        <f t="shared" si="27"/>
      </c>
      <c r="G391" s="13">
        <f t="shared" si="28"/>
      </c>
      <c r="H391" s="13">
        <f t="shared" si="29"/>
      </c>
    </row>
    <row r="392" spans="1:8" ht="12.75">
      <c r="A392" s="12">
        <f ca="1" t="shared" si="25"/>
      </c>
      <c r="B392" s="32"/>
      <c r="C392" s="15"/>
      <c r="D392" s="13">
        <f t="shared" si="26"/>
      </c>
      <c r="F392" s="13">
        <f t="shared" si="27"/>
      </c>
      <c r="G392" s="13">
        <f t="shared" si="28"/>
      </c>
      <c r="H392" s="13">
        <f t="shared" si="29"/>
      </c>
    </row>
    <row r="393" spans="1:8" ht="12.75">
      <c r="A393" s="12">
        <f ca="1" t="shared" si="25"/>
      </c>
      <c r="B393" s="32"/>
      <c r="C393" s="15"/>
      <c r="D393" s="13">
        <f t="shared" si="26"/>
      </c>
      <c r="F393" s="13">
        <f t="shared" si="27"/>
      </c>
      <c r="G393" s="13">
        <f t="shared" si="28"/>
      </c>
      <c r="H393" s="13">
        <f t="shared" si="29"/>
      </c>
    </row>
    <row r="394" spans="1:8" ht="12.75">
      <c r="A394" s="12">
        <f ca="1" t="shared" si="25"/>
      </c>
      <c r="B394" s="32"/>
      <c r="C394" s="15"/>
      <c r="D394" s="13">
        <f t="shared" si="26"/>
      </c>
      <c r="F394" s="13">
        <f t="shared" si="27"/>
      </c>
      <c r="G394" s="13">
        <f t="shared" si="28"/>
      </c>
      <c r="H394" s="13">
        <f t="shared" si="29"/>
      </c>
    </row>
    <row r="395" spans="1:8" ht="12.75">
      <c r="A395" s="12">
        <f ca="1" t="shared" si="25"/>
      </c>
      <c r="B395" s="32"/>
      <c r="C395" s="15"/>
      <c r="D395" s="13">
        <f t="shared" si="26"/>
      </c>
      <c r="F395" s="13">
        <f t="shared" si="27"/>
      </c>
      <c r="G395" s="13">
        <f t="shared" si="28"/>
      </c>
      <c r="H395" s="13">
        <f t="shared" si="29"/>
      </c>
    </row>
    <row r="396" spans="1:8" ht="12.75">
      <c r="A396" s="12">
        <f ca="1" t="shared" si="25"/>
      </c>
      <c r="B396" s="32"/>
      <c r="C396" s="15"/>
      <c r="D396" s="13">
        <f t="shared" si="26"/>
      </c>
      <c r="F396" s="13">
        <f t="shared" si="27"/>
      </c>
      <c r="G396" s="13">
        <f t="shared" si="28"/>
      </c>
      <c r="H396" s="13">
        <f t="shared" si="29"/>
      </c>
    </row>
    <row r="397" spans="1:8" ht="12.75">
      <c r="A397" s="12">
        <f ca="1" t="shared" si="25"/>
      </c>
      <c r="B397" s="32"/>
      <c r="C397" s="15"/>
      <c r="D397" s="13">
        <f t="shared" si="26"/>
      </c>
      <c r="F397" s="13">
        <f t="shared" si="27"/>
      </c>
      <c r="G397" s="13">
        <f t="shared" si="28"/>
      </c>
      <c r="H397" s="13">
        <f t="shared" si="29"/>
      </c>
    </row>
    <row r="398" spans="1:8" ht="12.75">
      <c r="A398" s="12">
        <f ca="1" t="shared" si="25"/>
      </c>
      <c r="B398" s="32"/>
      <c r="C398" s="15"/>
      <c r="D398" s="13">
        <f t="shared" si="26"/>
      </c>
      <c r="F398" s="13">
        <f t="shared" si="27"/>
      </c>
      <c r="G398" s="13">
        <f t="shared" si="28"/>
      </c>
      <c r="H398" s="13">
        <f t="shared" si="29"/>
      </c>
    </row>
    <row r="399" spans="1:8" ht="12.75">
      <c r="A399" s="12">
        <f ca="1" t="shared" si="25"/>
      </c>
      <c r="B399" s="32"/>
      <c r="C399" s="15"/>
      <c r="D399" s="13">
        <f t="shared" si="26"/>
      </c>
      <c r="F399" s="13">
        <f t="shared" si="27"/>
      </c>
      <c r="G399" s="13">
        <f t="shared" si="28"/>
      </c>
      <c r="H399" s="13">
        <f t="shared" si="29"/>
      </c>
    </row>
    <row r="400" spans="1:8" ht="12.75">
      <c r="A400" s="12">
        <f ca="1" t="shared" si="25"/>
      </c>
      <c r="B400" s="32"/>
      <c r="C400" s="15"/>
      <c r="D400" s="13">
        <f t="shared" si="26"/>
      </c>
      <c r="F400" s="13">
        <f t="shared" si="27"/>
      </c>
      <c r="G400" s="13">
        <f t="shared" si="28"/>
      </c>
      <c r="H400" s="13">
        <f t="shared" si="29"/>
      </c>
    </row>
    <row r="401" spans="1:8" ht="12.75">
      <c r="A401" s="12">
        <f ca="1" t="shared" si="25"/>
      </c>
      <c r="B401" s="32"/>
      <c r="C401" s="15"/>
      <c r="D401" s="13">
        <f t="shared" si="26"/>
      </c>
      <c r="F401" s="13">
        <f t="shared" si="27"/>
      </c>
      <c r="G401" s="13">
        <f t="shared" si="28"/>
      </c>
      <c r="H401" s="13">
        <f t="shared" si="29"/>
      </c>
    </row>
    <row r="402" spans="1:8" ht="12.75">
      <c r="A402" s="12">
        <f ca="1" t="shared" si="25"/>
      </c>
      <c r="B402" s="32"/>
      <c r="C402" s="15"/>
      <c r="D402" s="13">
        <f t="shared" si="26"/>
      </c>
      <c r="F402" s="13">
        <f t="shared" si="27"/>
      </c>
      <c r="G402" s="13">
        <f t="shared" si="28"/>
      </c>
      <c r="H402" s="13">
        <f t="shared" si="29"/>
      </c>
    </row>
    <row r="403" spans="1:8" ht="12.75">
      <c r="A403" s="12">
        <f aca="true" ca="1" t="shared" si="30" ref="A403:A466">IF(OR(H402&lt;=0,H402=""),"",OFFSET(A403,-1,0,1,1)+1)</f>
      </c>
      <c r="B403" s="32"/>
      <c r="C403" s="15"/>
      <c r="D403" s="13">
        <f aca="true" t="shared" si="31" ref="D403:D466">IF(B403="","",ROUND((B403-B402)*$H$8*G402,2))</f>
      </c>
      <c r="F403" s="13">
        <f t="shared" si="27"/>
      </c>
      <c r="G403" s="13">
        <f t="shared" si="28"/>
      </c>
      <c r="H403" s="13">
        <f t="shared" si="29"/>
      </c>
    </row>
    <row r="404" spans="1:8" ht="12.75">
      <c r="A404" s="12">
        <f ca="1" t="shared" si="30"/>
      </c>
      <c r="B404" s="32"/>
      <c r="C404" s="15"/>
      <c r="D404" s="13">
        <f t="shared" si="31"/>
      </c>
      <c r="F404" s="13">
        <f aca="true" t="shared" si="32" ref="F404:F467">IF(B404="","",IF(C404&gt;F403+D404,0,F403+D404-C404))</f>
      </c>
      <c r="G404" s="13">
        <f aca="true" t="shared" si="33" ref="G404:G467">IF(B404="","",IF(C404&gt;D404+F403,G403+F403+D404-C404,G403))</f>
      </c>
      <c r="H404" s="13">
        <f aca="true" t="shared" si="34" ref="H404:H467">IF(B404="","",G404+F404)</f>
      </c>
    </row>
    <row r="405" spans="1:8" ht="12.75">
      <c r="A405" s="12">
        <f ca="1" t="shared" si="30"/>
      </c>
      <c r="B405" s="32"/>
      <c r="C405" s="15"/>
      <c r="D405" s="13">
        <f t="shared" si="31"/>
      </c>
      <c r="F405" s="13">
        <f t="shared" si="32"/>
      </c>
      <c r="G405" s="13">
        <f t="shared" si="33"/>
      </c>
      <c r="H405" s="13">
        <f t="shared" si="34"/>
      </c>
    </row>
    <row r="406" spans="1:8" ht="12.75">
      <c r="A406" s="12">
        <f ca="1" t="shared" si="30"/>
      </c>
      <c r="B406" s="32"/>
      <c r="C406" s="15"/>
      <c r="D406" s="13">
        <f t="shared" si="31"/>
      </c>
      <c r="F406" s="13">
        <f t="shared" si="32"/>
      </c>
      <c r="G406" s="13">
        <f t="shared" si="33"/>
      </c>
      <c r="H406" s="13">
        <f t="shared" si="34"/>
      </c>
    </row>
    <row r="407" spans="1:8" ht="12.75">
      <c r="A407" s="12">
        <f ca="1" t="shared" si="30"/>
      </c>
      <c r="B407" s="32"/>
      <c r="C407" s="15"/>
      <c r="D407" s="13">
        <f t="shared" si="31"/>
      </c>
      <c r="F407" s="13">
        <f t="shared" si="32"/>
      </c>
      <c r="G407" s="13">
        <f t="shared" si="33"/>
      </c>
      <c r="H407" s="13">
        <f t="shared" si="34"/>
      </c>
    </row>
    <row r="408" spans="1:8" ht="12.75">
      <c r="A408" s="12">
        <f ca="1" t="shared" si="30"/>
      </c>
      <c r="B408" s="32"/>
      <c r="C408" s="15"/>
      <c r="D408" s="13">
        <f t="shared" si="31"/>
      </c>
      <c r="F408" s="13">
        <f t="shared" si="32"/>
      </c>
      <c r="G408" s="13">
        <f t="shared" si="33"/>
      </c>
      <c r="H408" s="13">
        <f t="shared" si="34"/>
      </c>
    </row>
    <row r="409" spans="1:8" ht="12.75">
      <c r="A409" s="12">
        <f ca="1" t="shared" si="30"/>
      </c>
      <c r="B409" s="32"/>
      <c r="C409" s="15"/>
      <c r="D409" s="13">
        <f t="shared" si="31"/>
      </c>
      <c r="F409" s="13">
        <f t="shared" si="32"/>
      </c>
      <c r="G409" s="13">
        <f t="shared" si="33"/>
      </c>
      <c r="H409" s="13">
        <f t="shared" si="34"/>
      </c>
    </row>
    <row r="410" spans="1:8" ht="12.75">
      <c r="A410" s="12">
        <f ca="1" t="shared" si="30"/>
      </c>
      <c r="B410" s="32"/>
      <c r="C410" s="15"/>
      <c r="D410" s="13">
        <f t="shared" si="31"/>
      </c>
      <c r="F410" s="13">
        <f t="shared" si="32"/>
      </c>
      <c r="G410" s="13">
        <f t="shared" si="33"/>
      </c>
      <c r="H410" s="13">
        <f t="shared" si="34"/>
      </c>
    </row>
    <row r="411" spans="1:8" ht="12.75">
      <c r="A411" s="12">
        <f ca="1" t="shared" si="30"/>
      </c>
      <c r="B411" s="32"/>
      <c r="C411" s="15"/>
      <c r="D411" s="13">
        <f t="shared" si="31"/>
      </c>
      <c r="F411" s="13">
        <f t="shared" si="32"/>
      </c>
      <c r="G411" s="13">
        <f t="shared" si="33"/>
      </c>
      <c r="H411" s="13">
        <f t="shared" si="34"/>
      </c>
    </row>
    <row r="412" spans="1:8" ht="12.75">
      <c r="A412" s="12">
        <f ca="1" t="shared" si="30"/>
      </c>
      <c r="B412" s="32"/>
      <c r="C412" s="15"/>
      <c r="D412" s="13">
        <f t="shared" si="31"/>
      </c>
      <c r="F412" s="13">
        <f t="shared" si="32"/>
      </c>
      <c r="G412" s="13">
        <f t="shared" si="33"/>
      </c>
      <c r="H412" s="13">
        <f t="shared" si="34"/>
      </c>
    </row>
    <row r="413" spans="1:8" ht="12.75">
      <c r="A413" s="12">
        <f ca="1" t="shared" si="30"/>
      </c>
      <c r="B413" s="32"/>
      <c r="C413" s="15"/>
      <c r="D413" s="13">
        <f t="shared" si="31"/>
      </c>
      <c r="F413" s="13">
        <f t="shared" si="32"/>
      </c>
      <c r="G413" s="13">
        <f t="shared" si="33"/>
      </c>
      <c r="H413" s="13">
        <f t="shared" si="34"/>
      </c>
    </row>
    <row r="414" spans="1:8" ht="12.75">
      <c r="A414" s="12">
        <f ca="1" t="shared" si="30"/>
      </c>
      <c r="B414" s="32"/>
      <c r="C414" s="15"/>
      <c r="D414" s="13">
        <f t="shared" si="31"/>
      </c>
      <c r="F414" s="13">
        <f t="shared" si="32"/>
      </c>
      <c r="G414" s="13">
        <f t="shared" si="33"/>
      </c>
      <c r="H414" s="13">
        <f t="shared" si="34"/>
      </c>
    </row>
    <row r="415" spans="1:8" ht="12.75">
      <c r="A415" s="12">
        <f ca="1" t="shared" si="30"/>
      </c>
      <c r="B415" s="32"/>
      <c r="C415" s="15"/>
      <c r="D415" s="13">
        <f t="shared" si="31"/>
      </c>
      <c r="F415" s="13">
        <f t="shared" si="32"/>
      </c>
      <c r="G415" s="13">
        <f t="shared" si="33"/>
      </c>
      <c r="H415" s="13">
        <f t="shared" si="34"/>
      </c>
    </row>
    <row r="416" spans="1:8" ht="12.75">
      <c r="A416" s="12">
        <f ca="1" t="shared" si="30"/>
      </c>
      <c r="B416" s="32"/>
      <c r="C416" s="15"/>
      <c r="D416" s="13">
        <f t="shared" si="31"/>
      </c>
      <c r="F416" s="13">
        <f t="shared" si="32"/>
      </c>
      <c r="G416" s="13">
        <f t="shared" si="33"/>
      </c>
      <c r="H416" s="13">
        <f t="shared" si="34"/>
      </c>
    </row>
    <row r="417" spans="1:8" ht="12.75">
      <c r="A417" s="12">
        <f ca="1" t="shared" si="30"/>
      </c>
      <c r="B417" s="32"/>
      <c r="C417" s="15"/>
      <c r="D417" s="13">
        <f t="shared" si="31"/>
      </c>
      <c r="F417" s="13">
        <f t="shared" si="32"/>
      </c>
      <c r="G417" s="13">
        <f t="shared" si="33"/>
      </c>
      <c r="H417" s="13">
        <f t="shared" si="34"/>
      </c>
    </row>
    <row r="418" spans="1:8" ht="12.75">
      <c r="A418" s="12">
        <f ca="1" t="shared" si="30"/>
      </c>
      <c r="B418" s="32"/>
      <c r="C418" s="15"/>
      <c r="D418" s="13">
        <f t="shared" si="31"/>
      </c>
      <c r="F418" s="13">
        <f t="shared" si="32"/>
      </c>
      <c r="G418" s="13">
        <f t="shared" si="33"/>
      </c>
      <c r="H418" s="13">
        <f t="shared" si="34"/>
      </c>
    </row>
    <row r="419" spans="1:8" ht="12.75">
      <c r="A419" s="12">
        <f ca="1" t="shared" si="30"/>
      </c>
      <c r="B419" s="32"/>
      <c r="C419" s="15"/>
      <c r="D419" s="13">
        <f t="shared" si="31"/>
      </c>
      <c r="F419" s="13">
        <f t="shared" si="32"/>
      </c>
      <c r="G419" s="13">
        <f t="shared" si="33"/>
      </c>
      <c r="H419" s="13">
        <f t="shared" si="34"/>
      </c>
    </row>
    <row r="420" spans="1:8" ht="12.75">
      <c r="A420" s="12">
        <f ca="1" t="shared" si="30"/>
      </c>
      <c r="B420" s="32"/>
      <c r="C420" s="15"/>
      <c r="D420" s="13">
        <f t="shared" si="31"/>
      </c>
      <c r="F420" s="13">
        <f t="shared" si="32"/>
      </c>
      <c r="G420" s="13">
        <f t="shared" si="33"/>
      </c>
      <c r="H420" s="13">
        <f t="shared" si="34"/>
      </c>
    </row>
    <row r="421" spans="1:8" ht="12.75">
      <c r="A421" s="12">
        <f ca="1" t="shared" si="30"/>
      </c>
      <c r="B421" s="32"/>
      <c r="C421" s="15"/>
      <c r="D421" s="13">
        <f t="shared" si="31"/>
      </c>
      <c r="F421" s="13">
        <f t="shared" si="32"/>
      </c>
      <c r="G421" s="13">
        <f t="shared" si="33"/>
      </c>
      <c r="H421" s="13">
        <f t="shared" si="34"/>
      </c>
    </row>
    <row r="422" spans="1:8" ht="12.75">
      <c r="A422" s="12">
        <f ca="1" t="shared" si="30"/>
      </c>
      <c r="B422" s="32"/>
      <c r="C422" s="15"/>
      <c r="D422" s="13">
        <f t="shared" si="31"/>
      </c>
      <c r="F422" s="13">
        <f t="shared" si="32"/>
      </c>
      <c r="G422" s="13">
        <f t="shared" si="33"/>
      </c>
      <c r="H422" s="13">
        <f t="shared" si="34"/>
      </c>
    </row>
    <row r="423" spans="1:8" ht="12.75">
      <c r="A423" s="12">
        <f ca="1" t="shared" si="30"/>
      </c>
      <c r="B423" s="32"/>
      <c r="C423" s="15"/>
      <c r="D423" s="13">
        <f t="shared" si="31"/>
      </c>
      <c r="F423" s="13">
        <f t="shared" si="32"/>
      </c>
      <c r="G423" s="13">
        <f t="shared" si="33"/>
      </c>
      <c r="H423" s="13">
        <f t="shared" si="34"/>
      </c>
    </row>
    <row r="424" spans="1:8" ht="12.75">
      <c r="A424" s="12">
        <f ca="1" t="shared" si="30"/>
      </c>
      <c r="B424" s="32"/>
      <c r="C424" s="15"/>
      <c r="D424" s="13">
        <f t="shared" si="31"/>
      </c>
      <c r="F424" s="13">
        <f t="shared" si="32"/>
      </c>
      <c r="G424" s="13">
        <f t="shared" si="33"/>
      </c>
      <c r="H424" s="13">
        <f t="shared" si="34"/>
      </c>
    </row>
    <row r="425" spans="1:8" ht="12.75">
      <c r="A425" s="12">
        <f ca="1" t="shared" si="30"/>
      </c>
      <c r="B425" s="32"/>
      <c r="C425" s="15"/>
      <c r="D425" s="13">
        <f t="shared" si="31"/>
      </c>
      <c r="F425" s="13">
        <f t="shared" si="32"/>
      </c>
      <c r="G425" s="13">
        <f t="shared" si="33"/>
      </c>
      <c r="H425" s="13">
        <f t="shared" si="34"/>
      </c>
    </row>
    <row r="426" spans="1:8" ht="12.75">
      <c r="A426" s="12">
        <f ca="1" t="shared" si="30"/>
      </c>
      <c r="B426" s="32"/>
      <c r="C426" s="15"/>
      <c r="D426" s="13">
        <f t="shared" si="31"/>
      </c>
      <c r="F426" s="13">
        <f t="shared" si="32"/>
      </c>
      <c r="G426" s="13">
        <f t="shared" si="33"/>
      </c>
      <c r="H426" s="13">
        <f t="shared" si="34"/>
      </c>
    </row>
    <row r="427" spans="1:8" ht="12.75">
      <c r="A427" s="12">
        <f ca="1" t="shared" si="30"/>
      </c>
      <c r="B427" s="32"/>
      <c r="C427" s="15"/>
      <c r="D427" s="13">
        <f t="shared" si="31"/>
      </c>
      <c r="F427" s="13">
        <f t="shared" si="32"/>
      </c>
      <c r="G427" s="13">
        <f t="shared" si="33"/>
      </c>
      <c r="H427" s="13">
        <f t="shared" si="34"/>
      </c>
    </row>
    <row r="428" spans="1:8" ht="12.75">
      <c r="A428" s="12">
        <f ca="1" t="shared" si="30"/>
      </c>
      <c r="B428" s="32"/>
      <c r="C428" s="15"/>
      <c r="D428" s="13">
        <f t="shared" si="31"/>
      </c>
      <c r="F428" s="13">
        <f t="shared" si="32"/>
      </c>
      <c r="G428" s="13">
        <f t="shared" si="33"/>
      </c>
      <c r="H428" s="13">
        <f t="shared" si="34"/>
      </c>
    </row>
    <row r="429" spans="1:8" ht="12.75">
      <c r="A429" s="12">
        <f ca="1" t="shared" si="30"/>
      </c>
      <c r="B429" s="32"/>
      <c r="C429" s="15"/>
      <c r="D429" s="13">
        <f t="shared" si="31"/>
      </c>
      <c r="F429" s="13">
        <f t="shared" si="32"/>
      </c>
      <c r="G429" s="13">
        <f t="shared" si="33"/>
      </c>
      <c r="H429" s="13">
        <f t="shared" si="34"/>
      </c>
    </row>
    <row r="430" spans="1:8" ht="12.75">
      <c r="A430" s="12">
        <f ca="1" t="shared" si="30"/>
      </c>
      <c r="B430" s="32"/>
      <c r="C430" s="15"/>
      <c r="D430" s="13">
        <f t="shared" si="31"/>
      </c>
      <c r="F430" s="13">
        <f t="shared" si="32"/>
      </c>
      <c r="G430" s="13">
        <f t="shared" si="33"/>
      </c>
      <c r="H430" s="13">
        <f t="shared" si="34"/>
      </c>
    </row>
    <row r="431" spans="1:8" ht="12.75">
      <c r="A431" s="12">
        <f ca="1" t="shared" si="30"/>
      </c>
      <c r="B431" s="32"/>
      <c r="C431" s="15"/>
      <c r="D431" s="13">
        <f t="shared" si="31"/>
      </c>
      <c r="F431" s="13">
        <f t="shared" si="32"/>
      </c>
      <c r="G431" s="13">
        <f t="shared" si="33"/>
      </c>
      <c r="H431" s="13">
        <f t="shared" si="34"/>
      </c>
    </row>
    <row r="432" spans="1:8" ht="12.75">
      <c r="A432" s="12">
        <f ca="1" t="shared" si="30"/>
      </c>
      <c r="B432" s="32"/>
      <c r="C432" s="15"/>
      <c r="D432" s="13">
        <f t="shared" si="31"/>
      </c>
      <c r="F432" s="13">
        <f t="shared" si="32"/>
      </c>
      <c r="G432" s="13">
        <f t="shared" si="33"/>
      </c>
      <c r="H432" s="13">
        <f t="shared" si="34"/>
      </c>
    </row>
    <row r="433" spans="1:8" ht="12.75">
      <c r="A433" s="12">
        <f ca="1" t="shared" si="30"/>
      </c>
      <c r="B433" s="32"/>
      <c r="C433" s="15"/>
      <c r="D433" s="13">
        <f t="shared" si="31"/>
      </c>
      <c r="F433" s="13">
        <f t="shared" si="32"/>
      </c>
      <c r="G433" s="13">
        <f t="shared" si="33"/>
      </c>
      <c r="H433" s="13">
        <f t="shared" si="34"/>
      </c>
    </row>
    <row r="434" spans="1:8" ht="12.75">
      <c r="A434" s="12">
        <f ca="1" t="shared" si="30"/>
      </c>
      <c r="B434" s="32"/>
      <c r="C434" s="15"/>
      <c r="D434" s="13">
        <f t="shared" si="31"/>
      </c>
      <c r="F434" s="13">
        <f t="shared" si="32"/>
      </c>
      <c r="G434" s="13">
        <f t="shared" si="33"/>
      </c>
      <c r="H434" s="13">
        <f t="shared" si="34"/>
      </c>
    </row>
    <row r="435" spans="1:8" ht="12.75">
      <c r="A435" s="12">
        <f ca="1" t="shared" si="30"/>
      </c>
      <c r="B435" s="32"/>
      <c r="C435" s="15"/>
      <c r="D435" s="13">
        <f t="shared" si="31"/>
      </c>
      <c r="F435" s="13">
        <f t="shared" si="32"/>
      </c>
      <c r="G435" s="13">
        <f t="shared" si="33"/>
      </c>
      <c r="H435" s="13">
        <f t="shared" si="34"/>
      </c>
    </row>
    <row r="436" spans="1:8" ht="12.75">
      <c r="A436" s="12">
        <f ca="1" t="shared" si="30"/>
      </c>
      <c r="B436" s="32"/>
      <c r="C436" s="15"/>
      <c r="D436" s="13">
        <f t="shared" si="31"/>
      </c>
      <c r="F436" s="13">
        <f t="shared" si="32"/>
      </c>
      <c r="G436" s="13">
        <f t="shared" si="33"/>
      </c>
      <c r="H436" s="13">
        <f t="shared" si="34"/>
      </c>
    </row>
    <row r="437" spans="1:8" ht="12.75">
      <c r="A437" s="12">
        <f ca="1" t="shared" si="30"/>
      </c>
      <c r="B437" s="32"/>
      <c r="C437" s="15"/>
      <c r="D437" s="13">
        <f t="shared" si="31"/>
      </c>
      <c r="F437" s="13">
        <f t="shared" si="32"/>
      </c>
      <c r="G437" s="13">
        <f t="shared" si="33"/>
      </c>
      <c r="H437" s="13">
        <f t="shared" si="34"/>
      </c>
    </row>
    <row r="438" spans="1:8" ht="12.75">
      <c r="A438" s="12">
        <f ca="1" t="shared" si="30"/>
      </c>
      <c r="B438" s="32"/>
      <c r="C438" s="15"/>
      <c r="D438" s="13">
        <f t="shared" si="31"/>
      </c>
      <c r="F438" s="13">
        <f t="shared" si="32"/>
      </c>
      <c r="G438" s="13">
        <f t="shared" si="33"/>
      </c>
      <c r="H438" s="13">
        <f t="shared" si="34"/>
      </c>
    </row>
    <row r="439" spans="1:8" ht="12.75">
      <c r="A439" s="12">
        <f ca="1" t="shared" si="30"/>
      </c>
      <c r="B439" s="32"/>
      <c r="C439" s="15"/>
      <c r="D439" s="13">
        <f t="shared" si="31"/>
      </c>
      <c r="F439" s="13">
        <f t="shared" si="32"/>
      </c>
      <c r="G439" s="13">
        <f t="shared" si="33"/>
      </c>
      <c r="H439" s="13">
        <f t="shared" si="34"/>
      </c>
    </row>
    <row r="440" spans="1:8" ht="12.75">
      <c r="A440" s="12">
        <f ca="1" t="shared" si="30"/>
      </c>
      <c r="B440" s="32"/>
      <c r="C440" s="15"/>
      <c r="D440" s="13">
        <f t="shared" si="31"/>
      </c>
      <c r="F440" s="13">
        <f t="shared" si="32"/>
      </c>
      <c r="G440" s="13">
        <f t="shared" si="33"/>
      </c>
      <c r="H440" s="13">
        <f t="shared" si="34"/>
      </c>
    </row>
    <row r="441" spans="1:8" ht="12.75">
      <c r="A441" s="12">
        <f ca="1" t="shared" si="30"/>
      </c>
      <c r="B441" s="32"/>
      <c r="C441" s="15"/>
      <c r="D441" s="13">
        <f t="shared" si="31"/>
      </c>
      <c r="F441" s="13">
        <f t="shared" si="32"/>
      </c>
      <c r="G441" s="13">
        <f t="shared" si="33"/>
      </c>
      <c r="H441" s="13">
        <f t="shared" si="34"/>
      </c>
    </row>
    <row r="442" spans="1:8" ht="12.75">
      <c r="A442" s="12">
        <f ca="1" t="shared" si="30"/>
      </c>
      <c r="B442" s="32"/>
      <c r="C442" s="15"/>
      <c r="D442" s="13">
        <f t="shared" si="31"/>
      </c>
      <c r="F442" s="13">
        <f t="shared" si="32"/>
      </c>
      <c r="G442" s="13">
        <f t="shared" si="33"/>
      </c>
      <c r="H442" s="13">
        <f t="shared" si="34"/>
      </c>
    </row>
    <row r="443" spans="1:8" ht="12.75">
      <c r="A443" s="12">
        <f ca="1" t="shared" si="30"/>
      </c>
      <c r="B443" s="32"/>
      <c r="C443" s="15"/>
      <c r="D443" s="13">
        <f t="shared" si="31"/>
      </c>
      <c r="F443" s="13">
        <f t="shared" si="32"/>
      </c>
      <c r="G443" s="13">
        <f t="shared" si="33"/>
      </c>
      <c r="H443" s="13">
        <f t="shared" si="34"/>
      </c>
    </row>
    <row r="444" spans="1:8" ht="12.75">
      <c r="A444" s="12">
        <f ca="1" t="shared" si="30"/>
      </c>
      <c r="B444" s="32"/>
      <c r="C444" s="15"/>
      <c r="D444" s="13">
        <f t="shared" si="31"/>
      </c>
      <c r="F444" s="13">
        <f t="shared" si="32"/>
      </c>
      <c r="G444" s="13">
        <f t="shared" si="33"/>
      </c>
      <c r="H444" s="13">
        <f t="shared" si="34"/>
      </c>
    </row>
    <row r="445" spans="1:8" ht="12.75">
      <c r="A445" s="12">
        <f ca="1" t="shared" si="30"/>
      </c>
      <c r="B445" s="32"/>
      <c r="C445" s="15"/>
      <c r="D445" s="13">
        <f t="shared" si="31"/>
      </c>
      <c r="F445" s="13">
        <f t="shared" si="32"/>
      </c>
      <c r="G445" s="13">
        <f t="shared" si="33"/>
      </c>
      <c r="H445" s="13">
        <f t="shared" si="34"/>
      </c>
    </row>
    <row r="446" spans="1:8" ht="12.75">
      <c r="A446" s="12">
        <f ca="1" t="shared" si="30"/>
      </c>
      <c r="B446" s="32"/>
      <c r="C446" s="15"/>
      <c r="D446" s="13">
        <f t="shared" si="31"/>
      </c>
      <c r="F446" s="13">
        <f t="shared" si="32"/>
      </c>
      <c r="G446" s="13">
        <f t="shared" si="33"/>
      </c>
      <c r="H446" s="13">
        <f t="shared" si="34"/>
      </c>
    </row>
    <row r="447" spans="1:8" ht="12.75">
      <c r="A447" s="12">
        <f ca="1" t="shared" si="30"/>
      </c>
      <c r="B447" s="32"/>
      <c r="C447" s="15"/>
      <c r="D447" s="13">
        <f t="shared" si="31"/>
      </c>
      <c r="F447" s="13">
        <f t="shared" si="32"/>
      </c>
      <c r="G447" s="13">
        <f t="shared" si="33"/>
      </c>
      <c r="H447" s="13">
        <f t="shared" si="34"/>
      </c>
    </row>
    <row r="448" spans="1:8" ht="12.75">
      <c r="A448" s="12">
        <f ca="1" t="shared" si="30"/>
      </c>
      <c r="B448" s="32"/>
      <c r="C448" s="15"/>
      <c r="D448" s="13">
        <f t="shared" si="31"/>
      </c>
      <c r="F448" s="13">
        <f t="shared" si="32"/>
      </c>
      <c r="G448" s="13">
        <f t="shared" si="33"/>
      </c>
      <c r="H448" s="13">
        <f t="shared" si="34"/>
      </c>
    </row>
    <row r="449" spans="1:8" ht="12.75">
      <c r="A449" s="12">
        <f ca="1" t="shared" si="30"/>
      </c>
      <c r="B449" s="32"/>
      <c r="C449" s="15"/>
      <c r="D449" s="13">
        <f t="shared" si="31"/>
      </c>
      <c r="F449" s="13">
        <f t="shared" si="32"/>
      </c>
      <c r="G449" s="13">
        <f t="shared" si="33"/>
      </c>
      <c r="H449" s="13">
        <f t="shared" si="34"/>
      </c>
    </row>
    <row r="450" spans="1:8" ht="12.75">
      <c r="A450" s="12">
        <f ca="1" t="shared" si="30"/>
      </c>
      <c r="B450" s="32"/>
      <c r="C450" s="15"/>
      <c r="D450" s="13">
        <f t="shared" si="31"/>
      </c>
      <c r="F450" s="13">
        <f t="shared" si="32"/>
      </c>
      <c r="G450" s="13">
        <f t="shared" si="33"/>
      </c>
      <c r="H450" s="13">
        <f t="shared" si="34"/>
      </c>
    </row>
    <row r="451" spans="1:8" ht="12.75">
      <c r="A451" s="12">
        <f ca="1" t="shared" si="30"/>
      </c>
      <c r="B451" s="32"/>
      <c r="C451" s="15"/>
      <c r="D451" s="13">
        <f t="shared" si="31"/>
      </c>
      <c r="F451" s="13">
        <f t="shared" si="32"/>
      </c>
      <c r="G451" s="13">
        <f t="shared" si="33"/>
      </c>
      <c r="H451" s="13">
        <f t="shared" si="34"/>
      </c>
    </row>
    <row r="452" spans="1:8" ht="12.75">
      <c r="A452" s="12">
        <f ca="1" t="shared" si="30"/>
      </c>
      <c r="B452" s="32"/>
      <c r="C452" s="15"/>
      <c r="D452" s="13">
        <f t="shared" si="31"/>
      </c>
      <c r="F452" s="13">
        <f t="shared" si="32"/>
      </c>
      <c r="G452" s="13">
        <f t="shared" si="33"/>
      </c>
      <c r="H452" s="13">
        <f t="shared" si="34"/>
      </c>
    </row>
    <row r="453" spans="1:8" ht="12.75">
      <c r="A453" s="12">
        <f ca="1" t="shared" si="30"/>
      </c>
      <c r="B453" s="32"/>
      <c r="C453" s="15"/>
      <c r="D453" s="13">
        <f t="shared" si="31"/>
      </c>
      <c r="F453" s="13">
        <f t="shared" si="32"/>
      </c>
      <c r="G453" s="13">
        <f t="shared" si="33"/>
      </c>
      <c r="H453" s="13">
        <f t="shared" si="34"/>
      </c>
    </row>
    <row r="454" spans="1:8" ht="12.75">
      <c r="A454" s="12">
        <f ca="1" t="shared" si="30"/>
      </c>
      <c r="B454" s="32"/>
      <c r="C454" s="15"/>
      <c r="D454" s="13">
        <f t="shared" si="31"/>
      </c>
      <c r="F454" s="13">
        <f t="shared" si="32"/>
      </c>
      <c r="G454" s="13">
        <f t="shared" si="33"/>
      </c>
      <c r="H454" s="13">
        <f t="shared" si="34"/>
      </c>
    </row>
    <row r="455" spans="1:8" ht="12.75">
      <c r="A455" s="12">
        <f ca="1" t="shared" si="30"/>
      </c>
      <c r="B455" s="32"/>
      <c r="C455" s="15"/>
      <c r="D455" s="13">
        <f t="shared" si="31"/>
      </c>
      <c r="F455" s="13">
        <f t="shared" si="32"/>
      </c>
      <c r="G455" s="13">
        <f t="shared" si="33"/>
      </c>
      <c r="H455" s="13">
        <f t="shared" si="34"/>
      </c>
    </row>
    <row r="456" spans="1:8" ht="12.75">
      <c r="A456" s="12">
        <f ca="1" t="shared" si="30"/>
      </c>
      <c r="B456" s="32"/>
      <c r="C456" s="15"/>
      <c r="D456" s="13">
        <f t="shared" si="31"/>
      </c>
      <c r="F456" s="13">
        <f t="shared" si="32"/>
      </c>
      <c r="G456" s="13">
        <f t="shared" si="33"/>
      </c>
      <c r="H456" s="13">
        <f t="shared" si="34"/>
      </c>
    </row>
    <row r="457" spans="1:8" ht="12.75">
      <c r="A457" s="12">
        <f ca="1" t="shared" si="30"/>
      </c>
      <c r="B457" s="32"/>
      <c r="C457" s="15"/>
      <c r="D457" s="13">
        <f t="shared" si="31"/>
      </c>
      <c r="F457" s="13">
        <f t="shared" si="32"/>
      </c>
      <c r="G457" s="13">
        <f t="shared" si="33"/>
      </c>
      <c r="H457" s="13">
        <f t="shared" si="34"/>
      </c>
    </row>
    <row r="458" spans="1:8" ht="12.75">
      <c r="A458" s="12">
        <f ca="1" t="shared" si="30"/>
      </c>
      <c r="B458" s="32"/>
      <c r="C458" s="15"/>
      <c r="D458" s="13">
        <f t="shared" si="31"/>
      </c>
      <c r="F458" s="13">
        <f t="shared" si="32"/>
      </c>
      <c r="G458" s="13">
        <f t="shared" si="33"/>
      </c>
      <c r="H458" s="13">
        <f t="shared" si="34"/>
      </c>
    </row>
    <row r="459" spans="1:8" ht="12.75">
      <c r="A459" s="12">
        <f ca="1" t="shared" si="30"/>
      </c>
      <c r="B459" s="32"/>
      <c r="C459" s="15"/>
      <c r="D459" s="13">
        <f t="shared" si="31"/>
      </c>
      <c r="F459" s="13">
        <f t="shared" si="32"/>
      </c>
      <c r="G459" s="13">
        <f t="shared" si="33"/>
      </c>
      <c r="H459" s="13">
        <f t="shared" si="34"/>
      </c>
    </row>
    <row r="460" spans="1:8" ht="12.75">
      <c r="A460" s="12">
        <f ca="1" t="shared" si="30"/>
      </c>
      <c r="B460" s="32"/>
      <c r="C460" s="15"/>
      <c r="D460" s="13">
        <f t="shared" si="31"/>
      </c>
      <c r="F460" s="13">
        <f t="shared" si="32"/>
      </c>
      <c r="G460" s="13">
        <f t="shared" si="33"/>
      </c>
      <c r="H460" s="13">
        <f t="shared" si="34"/>
      </c>
    </row>
    <row r="461" spans="1:8" ht="12.75">
      <c r="A461" s="12">
        <f ca="1" t="shared" si="30"/>
      </c>
      <c r="B461" s="32"/>
      <c r="C461" s="15"/>
      <c r="D461" s="13">
        <f t="shared" si="31"/>
      </c>
      <c r="F461" s="13">
        <f t="shared" si="32"/>
      </c>
      <c r="G461" s="13">
        <f t="shared" si="33"/>
      </c>
      <c r="H461" s="13">
        <f t="shared" si="34"/>
      </c>
    </row>
    <row r="462" spans="1:8" ht="12.75">
      <c r="A462" s="12">
        <f ca="1" t="shared" si="30"/>
      </c>
      <c r="B462" s="32"/>
      <c r="C462" s="15"/>
      <c r="D462" s="13">
        <f t="shared" si="31"/>
      </c>
      <c r="F462" s="13">
        <f t="shared" si="32"/>
      </c>
      <c r="G462" s="13">
        <f t="shared" si="33"/>
      </c>
      <c r="H462" s="13">
        <f t="shared" si="34"/>
      </c>
    </row>
    <row r="463" spans="1:8" ht="12.75">
      <c r="A463" s="12">
        <f ca="1" t="shared" si="30"/>
      </c>
      <c r="B463" s="32"/>
      <c r="C463" s="15"/>
      <c r="D463" s="13">
        <f t="shared" si="31"/>
      </c>
      <c r="F463" s="13">
        <f t="shared" si="32"/>
      </c>
      <c r="G463" s="13">
        <f t="shared" si="33"/>
      </c>
      <c r="H463" s="13">
        <f t="shared" si="34"/>
      </c>
    </row>
    <row r="464" spans="1:8" ht="12.75">
      <c r="A464" s="12">
        <f ca="1" t="shared" si="30"/>
      </c>
      <c r="B464" s="32"/>
      <c r="C464" s="15"/>
      <c r="D464" s="13">
        <f t="shared" si="31"/>
      </c>
      <c r="F464" s="13">
        <f t="shared" si="32"/>
      </c>
      <c r="G464" s="13">
        <f t="shared" si="33"/>
      </c>
      <c r="H464" s="13">
        <f t="shared" si="34"/>
      </c>
    </row>
    <row r="465" spans="1:8" ht="12.75">
      <c r="A465" s="12">
        <f ca="1" t="shared" si="30"/>
      </c>
      <c r="B465" s="32"/>
      <c r="C465" s="15"/>
      <c r="D465" s="13">
        <f t="shared" si="31"/>
      </c>
      <c r="F465" s="13">
        <f t="shared" si="32"/>
      </c>
      <c r="G465" s="13">
        <f t="shared" si="33"/>
      </c>
      <c r="H465" s="13">
        <f t="shared" si="34"/>
      </c>
    </row>
    <row r="466" spans="1:8" ht="12.75">
      <c r="A466" s="12">
        <f ca="1" t="shared" si="30"/>
      </c>
      <c r="B466" s="32"/>
      <c r="C466" s="15"/>
      <c r="D466" s="13">
        <f t="shared" si="31"/>
      </c>
      <c r="F466" s="13">
        <f t="shared" si="32"/>
      </c>
      <c r="G466" s="13">
        <f t="shared" si="33"/>
      </c>
      <c r="H466" s="13">
        <f t="shared" si="34"/>
      </c>
    </row>
    <row r="467" spans="1:8" ht="12.75">
      <c r="A467" s="12">
        <f aca="true" ca="1" t="shared" si="35" ref="A467:A530">IF(OR(H466&lt;=0,H466=""),"",OFFSET(A467,-1,0,1,1)+1)</f>
      </c>
      <c r="B467" s="32"/>
      <c r="C467" s="15"/>
      <c r="D467" s="13">
        <f aca="true" t="shared" si="36" ref="D467:D530">IF(B467="","",ROUND((B467-B466)*$H$8*G466,2))</f>
      </c>
      <c r="F467" s="13">
        <f t="shared" si="32"/>
      </c>
      <c r="G467" s="13">
        <f t="shared" si="33"/>
      </c>
      <c r="H467" s="13">
        <f t="shared" si="34"/>
      </c>
    </row>
    <row r="468" spans="1:8" ht="12.75">
      <c r="A468" s="12">
        <f ca="1" t="shared" si="35"/>
      </c>
      <c r="B468" s="32"/>
      <c r="C468" s="15"/>
      <c r="D468" s="13">
        <f t="shared" si="36"/>
      </c>
      <c r="F468" s="13">
        <f aca="true" t="shared" si="37" ref="F468:F531">IF(B468="","",IF(C468&gt;F467+D468,0,F467+D468-C468))</f>
      </c>
      <c r="G468" s="13">
        <f aca="true" t="shared" si="38" ref="G468:G531">IF(B468="","",IF(C468&gt;D468+F467,G467+F467+D468-C468,G467))</f>
      </c>
      <c r="H468" s="13">
        <f aca="true" t="shared" si="39" ref="H468:H531">IF(B468="","",G468+F468)</f>
      </c>
    </row>
    <row r="469" spans="1:8" ht="12.75">
      <c r="A469" s="12">
        <f ca="1" t="shared" si="35"/>
      </c>
      <c r="B469" s="32"/>
      <c r="C469" s="15"/>
      <c r="D469" s="13">
        <f t="shared" si="36"/>
      </c>
      <c r="F469" s="13">
        <f t="shared" si="37"/>
      </c>
      <c r="G469" s="13">
        <f t="shared" si="38"/>
      </c>
      <c r="H469" s="13">
        <f t="shared" si="39"/>
      </c>
    </row>
    <row r="470" spans="1:8" ht="12.75">
      <c r="A470" s="12">
        <f ca="1" t="shared" si="35"/>
      </c>
      <c r="B470" s="32"/>
      <c r="C470" s="15"/>
      <c r="D470" s="13">
        <f t="shared" si="36"/>
      </c>
      <c r="F470" s="13">
        <f t="shared" si="37"/>
      </c>
      <c r="G470" s="13">
        <f t="shared" si="38"/>
      </c>
      <c r="H470" s="13">
        <f t="shared" si="39"/>
      </c>
    </row>
    <row r="471" spans="1:8" ht="12.75">
      <c r="A471" s="12">
        <f ca="1" t="shared" si="35"/>
      </c>
      <c r="B471" s="32"/>
      <c r="C471" s="15"/>
      <c r="D471" s="13">
        <f t="shared" si="36"/>
      </c>
      <c r="F471" s="13">
        <f t="shared" si="37"/>
      </c>
      <c r="G471" s="13">
        <f t="shared" si="38"/>
      </c>
      <c r="H471" s="13">
        <f t="shared" si="39"/>
      </c>
    </row>
    <row r="472" spans="1:8" ht="12.75">
      <c r="A472" s="12">
        <f ca="1" t="shared" si="35"/>
      </c>
      <c r="B472" s="32"/>
      <c r="C472" s="15"/>
      <c r="D472" s="13">
        <f t="shared" si="36"/>
      </c>
      <c r="F472" s="13">
        <f t="shared" si="37"/>
      </c>
      <c r="G472" s="13">
        <f t="shared" si="38"/>
      </c>
      <c r="H472" s="13">
        <f t="shared" si="39"/>
      </c>
    </row>
    <row r="473" spans="1:8" ht="12.75">
      <c r="A473" s="12">
        <f ca="1" t="shared" si="35"/>
      </c>
      <c r="B473" s="32"/>
      <c r="C473" s="15"/>
      <c r="D473" s="13">
        <f t="shared" si="36"/>
      </c>
      <c r="F473" s="13">
        <f t="shared" si="37"/>
      </c>
      <c r="G473" s="13">
        <f t="shared" si="38"/>
      </c>
      <c r="H473" s="13">
        <f t="shared" si="39"/>
      </c>
    </row>
    <row r="474" spans="1:8" ht="12.75">
      <c r="A474" s="12">
        <f ca="1" t="shared" si="35"/>
      </c>
      <c r="B474" s="32"/>
      <c r="C474" s="15"/>
      <c r="D474" s="13">
        <f t="shared" si="36"/>
      </c>
      <c r="F474" s="13">
        <f t="shared" si="37"/>
      </c>
      <c r="G474" s="13">
        <f t="shared" si="38"/>
      </c>
      <c r="H474" s="13">
        <f t="shared" si="39"/>
      </c>
    </row>
    <row r="475" spans="1:8" ht="12.75">
      <c r="A475" s="12">
        <f ca="1" t="shared" si="35"/>
      </c>
      <c r="B475" s="32"/>
      <c r="C475" s="15"/>
      <c r="D475" s="13">
        <f t="shared" si="36"/>
      </c>
      <c r="F475" s="13">
        <f t="shared" si="37"/>
      </c>
      <c r="G475" s="13">
        <f t="shared" si="38"/>
      </c>
      <c r="H475" s="13">
        <f t="shared" si="39"/>
      </c>
    </row>
    <row r="476" spans="1:8" ht="12.75">
      <c r="A476" s="12">
        <f ca="1" t="shared" si="35"/>
      </c>
      <c r="B476" s="32"/>
      <c r="C476" s="15"/>
      <c r="D476" s="13">
        <f t="shared" si="36"/>
      </c>
      <c r="F476" s="13">
        <f t="shared" si="37"/>
      </c>
      <c r="G476" s="13">
        <f t="shared" si="38"/>
      </c>
      <c r="H476" s="13">
        <f t="shared" si="39"/>
      </c>
    </row>
    <row r="477" spans="1:8" ht="12.75">
      <c r="A477" s="12">
        <f ca="1" t="shared" si="35"/>
      </c>
      <c r="B477" s="32"/>
      <c r="C477" s="15"/>
      <c r="D477" s="13">
        <f t="shared" si="36"/>
      </c>
      <c r="F477" s="13">
        <f t="shared" si="37"/>
      </c>
      <c r="G477" s="13">
        <f t="shared" si="38"/>
      </c>
      <c r="H477" s="13">
        <f t="shared" si="39"/>
      </c>
    </row>
    <row r="478" spans="1:8" ht="12.75">
      <c r="A478" s="12">
        <f ca="1" t="shared" si="35"/>
      </c>
      <c r="B478" s="32"/>
      <c r="C478" s="15"/>
      <c r="D478" s="13">
        <f t="shared" si="36"/>
      </c>
      <c r="F478" s="13">
        <f t="shared" si="37"/>
      </c>
      <c r="G478" s="13">
        <f t="shared" si="38"/>
      </c>
      <c r="H478" s="13">
        <f t="shared" si="39"/>
      </c>
    </row>
    <row r="479" spans="1:8" ht="12.75">
      <c r="A479" s="12">
        <f ca="1" t="shared" si="35"/>
      </c>
      <c r="B479" s="32"/>
      <c r="C479" s="15"/>
      <c r="D479" s="13">
        <f t="shared" si="36"/>
      </c>
      <c r="F479" s="13">
        <f t="shared" si="37"/>
      </c>
      <c r="G479" s="13">
        <f t="shared" si="38"/>
      </c>
      <c r="H479" s="13">
        <f t="shared" si="39"/>
      </c>
    </row>
    <row r="480" spans="1:8" ht="12.75">
      <c r="A480" s="12">
        <f ca="1" t="shared" si="35"/>
      </c>
      <c r="B480" s="32"/>
      <c r="C480" s="15"/>
      <c r="D480" s="13">
        <f t="shared" si="36"/>
      </c>
      <c r="F480" s="13">
        <f t="shared" si="37"/>
      </c>
      <c r="G480" s="13">
        <f t="shared" si="38"/>
      </c>
      <c r="H480" s="13">
        <f t="shared" si="39"/>
      </c>
    </row>
    <row r="481" spans="1:8" ht="12.75">
      <c r="A481" s="12">
        <f ca="1" t="shared" si="35"/>
      </c>
      <c r="B481" s="32"/>
      <c r="C481" s="15"/>
      <c r="D481" s="13">
        <f t="shared" si="36"/>
      </c>
      <c r="F481" s="13">
        <f t="shared" si="37"/>
      </c>
      <c r="G481" s="13">
        <f t="shared" si="38"/>
      </c>
      <c r="H481" s="13">
        <f t="shared" si="39"/>
      </c>
    </row>
    <row r="482" spans="1:8" ht="12.75">
      <c r="A482" s="12">
        <f ca="1" t="shared" si="35"/>
      </c>
      <c r="B482" s="32"/>
      <c r="C482" s="15"/>
      <c r="D482" s="13">
        <f t="shared" si="36"/>
      </c>
      <c r="F482" s="13">
        <f t="shared" si="37"/>
      </c>
      <c r="G482" s="13">
        <f t="shared" si="38"/>
      </c>
      <c r="H482" s="13">
        <f t="shared" si="39"/>
      </c>
    </row>
    <row r="483" spans="1:8" ht="12.75">
      <c r="A483" s="12">
        <f ca="1" t="shared" si="35"/>
      </c>
      <c r="B483" s="32"/>
      <c r="C483" s="15"/>
      <c r="D483" s="13">
        <f t="shared" si="36"/>
      </c>
      <c r="F483" s="13">
        <f t="shared" si="37"/>
      </c>
      <c r="G483" s="13">
        <f t="shared" si="38"/>
      </c>
      <c r="H483" s="13">
        <f t="shared" si="39"/>
      </c>
    </row>
    <row r="484" spans="1:8" ht="12.75">
      <c r="A484" s="12">
        <f ca="1" t="shared" si="35"/>
      </c>
      <c r="B484" s="32"/>
      <c r="C484" s="15"/>
      <c r="D484" s="13">
        <f t="shared" si="36"/>
      </c>
      <c r="F484" s="13">
        <f t="shared" si="37"/>
      </c>
      <c r="G484" s="13">
        <f t="shared" si="38"/>
      </c>
      <c r="H484" s="13">
        <f t="shared" si="39"/>
      </c>
    </row>
    <row r="485" spans="1:8" ht="12.75">
      <c r="A485" s="12">
        <f ca="1" t="shared" si="35"/>
      </c>
      <c r="B485" s="32"/>
      <c r="C485" s="15"/>
      <c r="D485" s="13">
        <f t="shared" si="36"/>
      </c>
      <c r="F485" s="13">
        <f t="shared" si="37"/>
      </c>
      <c r="G485" s="13">
        <f t="shared" si="38"/>
      </c>
      <c r="H485" s="13">
        <f t="shared" si="39"/>
      </c>
    </row>
    <row r="486" spans="1:8" ht="12.75">
      <c r="A486" s="12">
        <f ca="1" t="shared" si="35"/>
      </c>
      <c r="B486" s="32"/>
      <c r="C486" s="15"/>
      <c r="D486" s="13">
        <f t="shared" si="36"/>
      </c>
      <c r="F486" s="13">
        <f t="shared" si="37"/>
      </c>
      <c r="G486" s="13">
        <f t="shared" si="38"/>
      </c>
      <c r="H486" s="13">
        <f t="shared" si="39"/>
      </c>
    </row>
    <row r="487" spans="1:8" ht="12.75">
      <c r="A487" s="12">
        <f ca="1" t="shared" si="35"/>
      </c>
      <c r="B487" s="32"/>
      <c r="C487" s="15"/>
      <c r="D487" s="13">
        <f t="shared" si="36"/>
      </c>
      <c r="F487" s="13">
        <f t="shared" si="37"/>
      </c>
      <c r="G487" s="13">
        <f t="shared" si="38"/>
      </c>
      <c r="H487" s="13">
        <f t="shared" si="39"/>
      </c>
    </row>
    <row r="488" spans="1:8" ht="12.75">
      <c r="A488" s="12">
        <f ca="1" t="shared" si="35"/>
      </c>
      <c r="B488" s="32"/>
      <c r="C488" s="15"/>
      <c r="D488" s="13">
        <f t="shared" si="36"/>
      </c>
      <c r="F488" s="13">
        <f t="shared" si="37"/>
      </c>
      <c r="G488" s="13">
        <f t="shared" si="38"/>
      </c>
      <c r="H488" s="13">
        <f t="shared" si="39"/>
      </c>
    </row>
    <row r="489" spans="1:8" ht="12.75">
      <c r="A489" s="12">
        <f ca="1" t="shared" si="35"/>
      </c>
      <c r="B489" s="32"/>
      <c r="C489" s="15"/>
      <c r="D489" s="13">
        <f t="shared" si="36"/>
      </c>
      <c r="F489" s="13">
        <f t="shared" si="37"/>
      </c>
      <c r="G489" s="13">
        <f t="shared" si="38"/>
      </c>
      <c r="H489" s="13">
        <f t="shared" si="39"/>
      </c>
    </row>
    <row r="490" spans="1:8" ht="12.75">
      <c r="A490" s="12">
        <f ca="1" t="shared" si="35"/>
      </c>
      <c r="B490" s="32"/>
      <c r="C490" s="15"/>
      <c r="D490" s="13">
        <f t="shared" si="36"/>
      </c>
      <c r="F490" s="13">
        <f t="shared" si="37"/>
      </c>
      <c r="G490" s="13">
        <f t="shared" si="38"/>
      </c>
      <c r="H490" s="13">
        <f t="shared" si="39"/>
      </c>
    </row>
    <row r="491" spans="1:8" ht="12.75">
      <c r="A491" s="12">
        <f ca="1" t="shared" si="35"/>
      </c>
      <c r="B491" s="32"/>
      <c r="C491" s="15"/>
      <c r="D491" s="13">
        <f t="shared" si="36"/>
      </c>
      <c r="F491" s="13">
        <f t="shared" si="37"/>
      </c>
      <c r="G491" s="13">
        <f t="shared" si="38"/>
      </c>
      <c r="H491" s="13">
        <f t="shared" si="39"/>
      </c>
    </row>
    <row r="492" spans="1:8" ht="12.75">
      <c r="A492" s="12">
        <f ca="1" t="shared" si="35"/>
      </c>
      <c r="B492" s="32"/>
      <c r="C492" s="15"/>
      <c r="D492" s="13">
        <f t="shared" si="36"/>
      </c>
      <c r="F492" s="13">
        <f t="shared" si="37"/>
      </c>
      <c r="G492" s="13">
        <f t="shared" si="38"/>
      </c>
      <c r="H492" s="13">
        <f t="shared" si="39"/>
      </c>
    </row>
    <row r="493" spans="1:8" ht="12.75">
      <c r="A493" s="12">
        <f ca="1" t="shared" si="35"/>
      </c>
      <c r="B493" s="32"/>
      <c r="C493" s="15"/>
      <c r="D493" s="13">
        <f t="shared" si="36"/>
      </c>
      <c r="F493" s="13">
        <f t="shared" si="37"/>
      </c>
      <c r="G493" s="13">
        <f t="shared" si="38"/>
      </c>
      <c r="H493" s="13">
        <f t="shared" si="39"/>
      </c>
    </row>
    <row r="494" spans="1:8" ht="12.75">
      <c r="A494" s="12">
        <f ca="1" t="shared" si="35"/>
      </c>
      <c r="B494" s="32"/>
      <c r="C494" s="15"/>
      <c r="D494" s="13">
        <f t="shared" si="36"/>
      </c>
      <c r="F494" s="13">
        <f t="shared" si="37"/>
      </c>
      <c r="G494" s="13">
        <f t="shared" si="38"/>
      </c>
      <c r="H494" s="13">
        <f t="shared" si="39"/>
      </c>
    </row>
    <row r="495" spans="1:8" ht="12.75">
      <c r="A495" s="12">
        <f ca="1" t="shared" si="35"/>
      </c>
      <c r="B495" s="32"/>
      <c r="C495" s="15"/>
      <c r="D495" s="13">
        <f t="shared" si="36"/>
      </c>
      <c r="F495" s="13">
        <f t="shared" si="37"/>
      </c>
      <c r="G495" s="13">
        <f t="shared" si="38"/>
      </c>
      <c r="H495" s="13">
        <f t="shared" si="39"/>
      </c>
    </row>
    <row r="496" spans="1:8" ht="12.75">
      <c r="A496" s="12">
        <f ca="1" t="shared" si="35"/>
      </c>
      <c r="B496" s="32"/>
      <c r="C496" s="15"/>
      <c r="D496" s="13">
        <f t="shared" si="36"/>
      </c>
      <c r="F496" s="13">
        <f t="shared" si="37"/>
      </c>
      <c r="G496" s="13">
        <f t="shared" si="38"/>
      </c>
      <c r="H496" s="13">
        <f t="shared" si="39"/>
      </c>
    </row>
    <row r="497" spans="1:8" ht="12.75">
      <c r="A497" s="12">
        <f ca="1" t="shared" si="35"/>
      </c>
      <c r="B497" s="32"/>
      <c r="C497" s="15"/>
      <c r="D497" s="13">
        <f t="shared" si="36"/>
      </c>
      <c r="F497" s="13">
        <f t="shared" si="37"/>
      </c>
      <c r="G497" s="13">
        <f t="shared" si="38"/>
      </c>
      <c r="H497" s="13">
        <f t="shared" si="39"/>
      </c>
    </row>
    <row r="498" spans="1:8" ht="12.75">
      <c r="A498" s="12">
        <f ca="1" t="shared" si="35"/>
      </c>
      <c r="B498" s="32"/>
      <c r="C498" s="15"/>
      <c r="D498" s="13">
        <f t="shared" si="36"/>
      </c>
      <c r="F498" s="13">
        <f t="shared" si="37"/>
      </c>
      <c r="G498" s="13">
        <f t="shared" si="38"/>
      </c>
      <c r="H498" s="13">
        <f t="shared" si="39"/>
      </c>
    </row>
    <row r="499" spans="1:8" ht="12.75">
      <c r="A499" s="12">
        <f ca="1" t="shared" si="35"/>
      </c>
      <c r="B499" s="32"/>
      <c r="C499" s="15"/>
      <c r="D499" s="13">
        <f t="shared" si="36"/>
      </c>
      <c r="F499" s="13">
        <f t="shared" si="37"/>
      </c>
      <c r="G499" s="13">
        <f t="shared" si="38"/>
      </c>
      <c r="H499" s="13">
        <f t="shared" si="39"/>
      </c>
    </row>
    <row r="500" spans="1:8" ht="12.75">
      <c r="A500" s="12">
        <f ca="1" t="shared" si="35"/>
      </c>
      <c r="B500" s="32"/>
      <c r="C500" s="15"/>
      <c r="D500" s="13">
        <f t="shared" si="36"/>
      </c>
      <c r="F500" s="13">
        <f t="shared" si="37"/>
      </c>
      <c r="G500" s="13">
        <f t="shared" si="38"/>
      </c>
      <c r="H500" s="13">
        <f t="shared" si="39"/>
      </c>
    </row>
    <row r="501" spans="1:8" ht="12.75">
      <c r="A501" s="12">
        <f ca="1" t="shared" si="35"/>
      </c>
      <c r="B501" s="32"/>
      <c r="C501" s="15"/>
      <c r="D501" s="13">
        <f t="shared" si="36"/>
      </c>
      <c r="F501" s="13">
        <f t="shared" si="37"/>
      </c>
      <c r="G501" s="13">
        <f t="shared" si="38"/>
      </c>
      <c r="H501" s="13">
        <f t="shared" si="39"/>
      </c>
    </row>
    <row r="502" spans="1:8" ht="12.75">
      <c r="A502" s="12">
        <f ca="1" t="shared" si="35"/>
      </c>
      <c r="B502" s="32"/>
      <c r="C502" s="15"/>
      <c r="D502" s="13">
        <f t="shared" si="36"/>
      </c>
      <c r="F502" s="13">
        <f t="shared" si="37"/>
      </c>
      <c r="G502" s="13">
        <f t="shared" si="38"/>
      </c>
      <c r="H502" s="13">
        <f t="shared" si="39"/>
      </c>
    </row>
    <row r="503" spans="1:8" ht="12.75">
      <c r="A503" s="12">
        <f ca="1" t="shared" si="35"/>
      </c>
      <c r="B503" s="32"/>
      <c r="C503" s="15"/>
      <c r="D503" s="13">
        <f t="shared" si="36"/>
      </c>
      <c r="F503" s="13">
        <f t="shared" si="37"/>
      </c>
      <c r="G503" s="13">
        <f t="shared" si="38"/>
      </c>
      <c r="H503" s="13">
        <f t="shared" si="39"/>
      </c>
    </row>
    <row r="504" spans="1:8" ht="12.75">
      <c r="A504" s="12">
        <f ca="1" t="shared" si="35"/>
      </c>
      <c r="B504" s="32"/>
      <c r="C504" s="15"/>
      <c r="D504" s="13">
        <f t="shared" si="36"/>
      </c>
      <c r="F504" s="13">
        <f t="shared" si="37"/>
      </c>
      <c r="G504" s="13">
        <f t="shared" si="38"/>
      </c>
      <c r="H504" s="13">
        <f t="shared" si="39"/>
      </c>
    </row>
    <row r="505" spans="1:8" ht="12.75">
      <c r="A505" s="12">
        <f ca="1" t="shared" si="35"/>
      </c>
      <c r="B505" s="32"/>
      <c r="C505" s="15"/>
      <c r="D505" s="13">
        <f t="shared" si="36"/>
      </c>
      <c r="F505" s="13">
        <f t="shared" si="37"/>
      </c>
      <c r="G505" s="13">
        <f t="shared" si="38"/>
      </c>
      <c r="H505" s="13">
        <f t="shared" si="39"/>
      </c>
    </row>
    <row r="506" spans="1:8" ht="12.75">
      <c r="A506" s="12">
        <f ca="1" t="shared" si="35"/>
      </c>
      <c r="B506" s="32"/>
      <c r="C506" s="15"/>
      <c r="D506" s="13">
        <f t="shared" si="36"/>
      </c>
      <c r="F506" s="13">
        <f t="shared" si="37"/>
      </c>
      <c r="G506" s="13">
        <f t="shared" si="38"/>
      </c>
      <c r="H506" s="13">
        <f t="shared" si="39"/>
      </c>
    </row>
    <row r="507" spans="1:8" ht="12.75">
      <c r="A507" s="12">
        <f ca="1" t="shared" si="35"/>
      </c>
      <c r="B507" s="32"/>
      <c r="C507" s="15"/>
      <c r="D507" s="13">
        <f t="shared" si="36"/>
      </c>
      <c r="F507" s="13">
        <f t="shared" si="37"/>
      </c>
      <c r="G507" s="13">
        <f t="shared" si="38"/>
      </c>
      <c r="H507" s="13">
        <f t="shared" si="39"/>
      </c>
    </row>
    <row r="508" spans="1:8" ht="12.75">
      <c r="A508" s="12">
        <f ca="1" t="shared" si="35"/>
      </c>
      <c r="B508" s="32"/>
      <c r="C508" s="15"/>
      <c r="D508" s="13">
        <f t="shared" si="36"/>
      </c>
      <c r="F508" s="13">
        <f t="shared" si="37"/>
      </c>
      <c r="G508" s="13">
        <f t="shared" si="38"/>
      </c>
      <c r="H508" s="13">
        <f t="shared" si="39"/>
      </c>
    </row>
    <row r="509" spans="1:8" ht="12.75">
      <c r="A509" s="12">
        <f ca="1" t="shared" si="35"/>
      </c>
      <c r="B509" s="32"/>
      <c r="C509" s="15"/>
      <c r="D509" s="13">
        <f t="shared" si="36"/>
      </c>
      <c r="F509" s="13">
        <f t="shared" si="37"/>
      </c>
      <c r="G509" s="13">
        <f t="shared" si="38"/>
      </c>
      <c r="H509" s="13">
        <f t="shared" si="39"/>
      </c>
    </row>
    <row r="510" spans="1:8" ht="12.75">
      <c r="A510" s="12">
        <f ca="1" t="shared" si="35"/>
      </c>
      <c r="B510" s="32"/>
      <c r="C510" s="15"/>
      <c r="D510" s="13">
        <f t="shared" si="36"/>
      </c>
      <c r="F510" s="13">
        <f t="shared" si="37"/>
      </c>
      <c r="G510" s="13">
        <f t="shared" si="38"/>
      </c>
      <c r="H510" s="13">
        <f t="shared" si="39"/>
      </c>
    </row>
    <row r="511" spans="1:8" ht="12.75">
      <c r="A511" s="12">
        <f ca="1" t="shared" si="35"/>
      </c>
      <c r="B511" s="32"/>
      <c r="C511" s="15"/>
      <c r="D511" s="13">
        <f t="shared" si="36"/>
      </c>
      <c r="F511" s="13">
        <f t="shared" si="37"/>
      </c>
      <c r="G511" s="13">
        <f t="shared" si="38"/>
      </c>
      <c r="H511" s="13">
        <f t="shared" si="39"/>
      </c>
    </row>
    <row r="512" spans="1:8" ht="12.75">
      <c r="A512" s="12">
        <f ca="1" t="shared" si="35"/>
      </c>
      <c r="B512" s="32"/>
      <c r="C512" s="15"/>
      <c r="D512" s="13">
        <f t="shared" si="36"/>
      </c>
      <c r="F512" s="13">
        <f t="shared" si="37"/>
      </c>
      <c r="G512" s="13">
        <f t="shared" si="38"/>
      </c>
      <c r="H512" s="13">
        <f t="shared" si="39"/>
      </c>
    </row>
    <row r="513" spans="1:8" ht="12.75">
      <c r="A513" s="12">
        <f ca="1" t="shared" si="35"/>
      </c>
      <c r="B513" s="32"/>
      <c r="C513" s="15"/>
      <c r="D513" s="13">
        <f t="shared" si="36"/>
      </c>
      <c r="F513" s="13">
        <f t="shared" si="37"/>
      </c>
      <c r="G513" s="13">
        <f t="shared" si="38"/>
      </c>
      <c r="H513" s="13">
        <f t="shared" si="39"/>
      </c>
    </row>
    <row r="514" spans="1:8" ht="12.75">
      <c r="A514" s="12">
        <f ca="1" t="shared" si="35"/>
      </c>
      <c r="B514" s="32"/>
      <c r="C514" s="15"/>
      <c r="D514" s="13">
        <f t="shared" si="36"/>
      </c>
      <c r="F514" s="13">
        <f t="shared" si="37"/>
      </c>
      <c r="G514" s="13">
        <f t="shared" si="38"/>
      </c>
      <c r="H514" s="13">
        <f t="shared" si="39"/>
      </c>
    </row>
    <row r="515" spans="1:8" ht="12.75">
      <c r="A515" s="12">
        <f ca="1" t="shared" si="35"/>
      </c>
      <c r="B515" s="32"/>
      <c r="C515" s="15"/>
      <c r="D515" s="13">
        <f t="shared" si="36"/>
      </c>
      <c r="F515" s="13">
        <f t="shared" si="37"/>
      </c>
      <c r="G515" s="13">
        <f t="shared" si="38"/>
      </c>
      <c r="H515" s="13">
        <f t="shared" si="39"/>
      </c>
    </row>
    <row r="516" spans="1:8" ht="12.75">
      <c r="A516" s="12">
        <f ca="1" t="shared" si="35"/>
      </c>
      <c r="B516" s="32"/>
      <c r="C516" s="15"/>
      <c r="D516" s="13">
        <f t="shared" si="36"/>
      </c>
      <c r="F516" s="13">
        <f t="shared" si="37"/>
      </c>
      <c r="G516" s="13">
        <f t="shared" si="38"/>
      </c>
      <c r="H516" s="13">
        <f t="shared" si="39"/>
      </c>
    </row>
    <row r="517" spans="1:8" ht="12.75">
      <c r="A517" s="12">
        <f ca="1" t="shared" si="35"/>
      </c>
      <c r="B517" s="32"/>
      <c r="C517" s="15"/>
      <c r="D517" s="13">
        <f t="shared" si="36"/>
      </c>
      <c r="F517" s="13">
        <f t="shared" si="37"/>
      </c>
      <c r="G517" s="13">
        <f t="shared" si="38"/>
      </c>
      <c r="H517" s="13">
        <f t="shared" si="39"/>
      </c>
    </row>
    <row r="518" spans="1:8" ht="12.75">
      <c r="A518" s="12">
        <f ca="1" t="shared" si="35"/>
      </c>
      <c r="B518" s="32"/>
      <c r="C518" s="15"/>
      <c r="D518" s="13">
        <f t="shared" si="36"/>
      </c>
      <c r="F518" s="13">
        <f t="shared" si="37"/>
      </c>
      <c r="G518" s="13">
        <f t="shared" si="38"/>
      </c>
      <c r="H518" s="13">
        <f t="shared" si="39"/>
      </c>
    </row>
    <row r="519" spans="1:8" ht="12.75">
      <c r="A519" s="12">
        <f ca="1" t="shared" si="35"/>
      </c>
      <c r="B519" s="32"/>
      <c r="C519" s="15"/>
      <c r="D519" s="13">
        <f t="shared" si="36"/>
      </c>
      <c r="F519" s="13">
        <f t="shared" si="37"/>
      </c>
      <c r="G519" s="13">
        <f t="shared" si="38"/>
      </c>
      <c r="H519" s="13">
        <f t="shared" si="39"/>
      </c>
    </row>
    <row r="520" spans="1:8" ht="12.75">
      <c r="A520" s="12">
        <f ca="1" t="shared" si="35"/>
      </c>
      <c r="B520" s="32"/>
      <c r="C520" s="15"/>
      <c r="D520" s="13">
        <f t="shared" si="36"/>
      </c>
      <c r="F520" s="13">
        <f t="shared" si="37"/>
      </c>
      <c r="G520" s="13">
        <f t="shared" si="38"/>
      </c>
      <c r="H520" s="13">
        <f t="shared" si="39"/>
      </c>
    </row>
    <row r="521" spans="1:8" ht="12.75">
      <c r="A521" s="12">
        <f ca="1" t="shared" si="35"/>
      </c>
      <c r="B521" s="32"/>
      <c r="C521" s="15"/>
      <c r="D521" s="13">
        <f t="shared" si="36"/>
      </c>
      <c r="F521" s="13">
        <f t="shared" si="37"/>
      </c>
      <c r="G521" s="13">
        <f t="shared" si="38"/>
      </c>
      <c r="H521" s="13">
        <f t="shared" si="39"/>
      </c>
    </row>
    <row r="522" spans="1:8" ht="12.75">
      <c r="A522" s="12">
        <f ca="1" t="shared" si="35"/>
      </c>
      <c r="B522" s="32"/>
      <c r="C522" s="15"/>
      <c r="D522" s="13">
        <f t="shared" si="36"/>
      </c>
      <c r="F522" s="13">
        <f t="shared" si="37"/>
      </c>
      <c r="G522" s="13">
        <f t="shared" si="38"/>
      </c>
      <c r="H522" s="13">
        <f t="shared" si="39"/>
      </c>
    </row>
    <row r="523" spans="1:8" ht="12.75">
      <c r="A523" s="12">
        <f ca="1" t="shared" si="35"/>
      </c>
      <c r="B523" s="32"/>
      <c r="C523" s="15"/>
      <c r="D523" s="13">
        <f t="shared" si="36"/>
      </c>
      <c r="F523" s="13">
        <f t="shared" si="37"/>
      </c>
      <c r="G523" s="13">
        <f t="shared" si="38"/>
      </c>
      <c r="H523" s="13">
        <f t="shared" si="39"/>
      </c>
    </row>
    <row r="524" spans="1:8" ht="12.75">
      <c r="A524" s="12">
        <f ca="1" t="shared" si="35"/>
      </c>
      <c r="B524" s="32"/>
      <c r="C524" s="15"/>
      <c r="D524" s="13">
        <f t="shared" si="36"/>
      </c>
      <c r="F524" s="13">
        <f t="shared" si="37"/>
      </c>
      <c r="G524" s="13">
        <f t="shared" si="38"/>
      </c>
      <c r="H524" s="13">
        <f t="shared" si="39"/>
      </c>
    </row>
    <row r="525" spans="1:8" ht="12.75">
      <c r="A525" s="12">
        <f ca="1" t="shared" si="35"/>
      </c>
      <c r="B525" s="32"/>
      <c r="C525" s="15"/>
      <c r="D525" s="13">
        <f t="shared" si="36"/>
      </c>
      <c r="F525" s="13">
        <f t="shared" si="37"/>
      </c>
      <c r="G525" s="13">
        <f t="shared" si="38"/>
      </c>
      <c r="H525" s="13">
        <f t="shared" si="39"/>
      </c>
    </row>
    <row r="526" spans="1:8" ht="12.75">
      <c r="A526" s="12">
        <f ca="1" t="shared" si="35"/>
      </c>
      <c r="B526" s="32"/>
      <c r="C526" s="15"/>
      <c r="D526" s="13">
        <f t="shared" si="36"/>
      </c>
      <c r="F526" s="13">
        <f t="shared" si="37"/>
      </c>
      <c r="G526" s="13">
        <f t="shared" si="38"/>
      </c>
      <c r="H526" s="13">
        <f t="shared" si="39"/>
      </c>
    </row>
    <row r="527" spans="1:8" ht="12.75">
      <c r="A527" s="12">
        <f ca="1" t="shared" si="35"/>
      </c>
      <c r="B527" s="32"/>
      <c r="C527" s="15"/>
      <c r="D527" s="13">
        <f t="shared" si="36"/>
      </c>
      <c r="F527" s="13">
        <f t="shared" si="37"/>
      </c>
      <c r="G527" s="13">
        <f t="shared" si="38"/>
      </c>
      <c r="H527" s="13">
        <f t="shared" si="39"/>
      </c>
    </row>
    <row r="528" spans="1:8" ht="12.75">
      <c r="A528" s="12">
        <f ca="1" t="shared" si="35"/>
      </c>
      <c r="B528" s="32"/>
      <c r="C528" s="15"/>
      <c r="D528" s="13">
        <f t="shared" si="36"/>
      </c>
      <c r="F528" s="13">
        <f t="shared" si="37"/>
      </c>
      <c r="G528" s="13">
        <f t="shared" si="38"/>
      </c>
      <c r="H528" s="13">
        <f t="shared" si="39"/>
      </c>
    </row>
    <row r="529" spans="1:8" ht="12.75">
      <c r="A529" s="12">
        <f ca="1" t="shared" si="35"/>
      </c>
      <c r="B529" s="32"/>
      <c r="C529" s="15"/>
      <c r="D529" s="13">
        <f t="shared" si="36"/>
      </c>
      <c r="F529" s="13">
        <f t="shared" si="37"/>
      </c>
      <c r="G529" s="13">
        <f t="shared" si="38"/>
      </c>
      <c r="H529" s="13">
        <f t="shared" si="39"/>
      </c>
    </row>
    <row r="530" spans="1:8" ht="12.75">
      <c r="A530" s="12">
        <f ca="1" t="shared" si="35"/>
      </c>
      <c r="B530" s="32"/>
      <c r="C530" s="15"/>
      <c r="D530" s="13">
        <f t="shared" si="36"/>
      </c>
      <c r="F530" s="13">
        <f t="shared" si="37"/>
      </c>
      <c r="G530" s="13">
        <f t="shared" si="38"/>
      </c>
      <c r="H530" s="13">
        <f t="shared" si="39"/>
      </c>
    </row>
    <row r="531" spans="1:8" ht="12.75">
      <c r="A531" s="12">
        <f aca="true" ca="1" t="shared" si="40" ref="A531:A594">IF(OR(H530&lt;=0,H530=""),"",OFFSET(A531,-1,0,1,1)+1)</f>
      </c>
      <c r="B531" s="32"/>
      <c r="C531" s="15"/>
      <c r="D531" s="13">
        <f aca="true" t="shared" si="41" ref="D531:D594">IF(B531="","",ROUND((B531-B530)*$H$8*G530,2))</f>
      </c>
      <c r="F531" s="13">
        <f t="shared" si="37"/>
      </c>
      <c r="G531" s="13">
        <f t="shared" si="38"/>
      </c>
      <c r="H531" s="13">
        <f t="shared" si="39"/>
      </c>
    </row>
    <row r="532" spans="1:8" ht="12.75">
      <c r="A532" s="12">
        <f ca="1" t="shared" si="40"/>
      </c>
      <c r="B532" s="32"/>
      <c r="C532" s="15"/>
      <c r="D532" s="13">
        <f t="shared" si="41"/>
      </c>
      <c r="F532" s="13">
        <f aca="true" t="shared" si="42" ref="F532:F595">IF(B532="","",IF(C532&gt;F531+D532,0,F531+D532-C532))</f>
      </c>
      <c r="G532" s="13">
        <f aca="true" t="shared" si="43" ref="G532:G595">IF(B532="","",IF(C532&gt;D532+F531,G531+F531+D532-C532,G531))</f>
      </c>
      <c r="H532" s="13">
        <f aca="true" t="shared" si="44" ref="H532:H595">IF(B532="","",G532+F532)</f>
      </c>
    </row>
    <row r="533" spans="1:8" ht="12.75">
      <c r="A533" s="12">
        <f ca="1" t="shared" si="40"/>
      </c>
      <c r="B533" s="32"/>
      <c r="C533" s="15"/>
      <c r="D533" s="13">
        <f t="shared" si="41"/>
      </c>
      <c r="F533" s="13">
        <f t="shared" si="42"/>
      </c>
      <c r="G533" s="13">
        <f t="shared" si="43"/>
      </c>
      <c r="H533" s="13">
        <f t="shared" si="44"/>
      </c>
    </row>
    <row r="534" spans="1:8" ht="12.75">
      <c r="A534" s="12">
        <f ca="1" t="shared" si="40"/>
      </c>
      <c r="B534" s="32"/>
      <c r="C534" s="15"/>
      <c r="D534" s="13">
        <f t="shared" si="41"/>
      </c>
      <c r="F534" s="13">
        <f t="shared" si="42"/>
      </c>
      <c r="G534" s="13">
        <f t="shared" si="43"/>
      </c>
      <c r="H534" s="13">
        <f t="shared" si="44"/>
      </c>
    </row>
    <row r="535" spans="1:8" ht="12.75">
      <c r="A535" s="12">
        <f ca="1" t="shared" si="40"/>
      </c>
      <c r="B535" s="32"/>
      <c r="C535" s="15"/>
      <c r="D535" s="13">
        <f t="shared" si="41"/>
      </c>
      <c r="F535" s="13">
        <f t="shared" si="42"/>
      </c>
      <c r="G535" s="13">
        <f t="shared" si="43"/>
      </c>
      <c r="H535" s="13">
        <f t="shared" si="44"/>
      </c>
    </row>
    <row r="536" spans="1:8" ht="12.75">
      <c r="A536" s="12">
        <f ca="1" t="shared" si="40"/>
      </c>
      <c r="B536" s="32"/>
      <c r="C536" s="15"/>
      <c r="D536" s="13">
        <f t="shared" si="41"/>
      </c>
      <c r="F536" s="13">
        <f t="shared" si="42"/>
      </c>
      <c r="G536" s="13">
        <f t="shared" si="43"/>
      </c>
      <c r="H536" s="13">
        <f t="shared" si="44"/>
      </c>
    </row>
    <row r="537" spans="1:8" ht="12.75">
      <c r="A537" s="12">
        <f ca="1" t="shared" si="40"/>
      </c>
      <c r="B537" s="32"/>
      <c r="C537" s="15"/>
      <c r="D537" s="13">
        <f t="shared" si="41"/>
      </c>
      <c r="F537" s="13">
        <f t="shared" si="42"/>
      </c>
      <c r="G537" s="13">
        <f t="shared" si="43"/>
      </c>
      <c r="H537" s="13">
        <f t="shared" si="44"/>
      </c>
    </row>
    <row r="538" spans="1:8" ht="12.75">
      <c r="A538" s="12">
        <f ca="1" t="shared" si="40"/>
      </c>
      <c r="B538" s="32"/>
      <c r="C538" s="15"/>
      <c r="D538" s="13">
        <f t="shared" si="41"/>
      </c>
      <c r="F538" s="13">
        <f t="shared" si="42"/>
      </c>
      <c r="G538" s="13">
        <f t="shared" si="43"/>
      </c>
      <c r="H538" s="13">
        <f t="shared" si="44"/>
      </c>
    </row>
    <row r="539" spans="1:8" ht="12.75">
      <c r="A539" s="12">
        <f ca="1" t="shared" si="40"/>
      </c>
      <c r="B539" s="32"/>
      <c r="C539" s="15"/>
      <c r="D539" s="13">
        <f t="shared" si="41"/>
      </c>
      <c r="F539" s="13">
        <f t="shared" si="42"/>
      </c>
      <c r="G539" s="13">
        <f t="shared" si="43"/>
      </c>
      <c r="H539" s="13">
        <f t="shared" si="44"/>
      </c>
    </row>
    <row r="540" spans="1:8" ht="12.75">
      <c r="A540" s="12">
        <f ca="1" t="shared" si="40"/>
      </c>
      <c r="B540" s="32"/>
      <c r="C540" s="15"/>
      <c r="D540" s="13">
        <f t="shared" si="41"/>
      </c>
      <c r="F540" s="13">
        <f t="shared" si="42"/>
      </c>
      <c r="G540" s="13">
        <f t="shared" si="43"/>
      </c>
      <c r="H540" s="13">
        <f t="shared" si="44"/>
      </c>
    </row>
    <row r="541" spans="1:8" ht="12.75">
      <c r="A541" s="12">
        <f ca="1" t="shared" si="40"/>
      </c>
      <c r="B541" s="32"/>
      <c r="C541" s="15"/>
      <c r="D541" s="13">
        <f t="shared" si="41"/>
      </c>
      <c r="F541" s="13">
        <f t="shared" si="42"/>
      </c>
      <c r="G541" s="13">
        <f t="shared" si="43"/>
      </c>
      <c r="H541" s="13">
        <f t="shared" si="44"/>
      </c>
    </row>
    <row r="542" spans="1:8" ht="12.75">
      <c r="A542" s="12">
        <f ca="1" t="shared" si="40"/>
      </c>
      <c r="B542" s="32"/>
      <c r="C542" s="15"/>
      <c r="D542" s="13">
        <f t="shared" si="41"/>
      </c>
      <c r="F542" s="13">
        <f t="shared" si="42"/>
      </c>
      <c r="G542" s="13">
        <f t="shared" si="43"/>
      </c>
      <c r="H542" s="13">
        <f t="shared" si="44"/>
      </c>
    </row>
    <row r="543" spans="1:8" ht="12.75">
      <c r="A543" s="12">
        <f ca="1" t="shared" si="40"/>
      </c>
      <c r="B543" s="32"/>
      <c r="C543" s="15"/>
      <c r="D543" s="13">
        <f t="shared" si="41"/>
      </c>
      <c r="F543" s="13">
        <f t="shared" si="42"/>
      </c>
      <c r="G543" s="13">
        <f t="shared" si="43"/>
      </c>
      <c r="H543" s="13">
        <f t="shared" si="44"/>
      </c>
    </row>
    <row r="544" spans="1:8" ht="12.75">
      <c r="A544" s="12">
        <f ca="1" t="shared" si="40"/>
      </c>
      <c r="B544" s="32"/>
      <c r="C544" s="15"/>
      <c r="D544" s="13">
        <f t="shared" si="41"/>
      </c>
      <c r="F544" s="13">
        <f t="shared" si="42"/>
      </c>
      <c r="G544" s="13">
        <f t="shared" si="43"/>
      </c>
      <c r="H544" s="13">
        <f t="shared" si="44"/>
      </c>
    </row>
    <row r="545" spans="1:8" ht="12.75">
      <c r="A545" s="12">
        <f ca="1" t="shared" si="40"/>
      </c>
      <c r="B545" s="32"/>
      <c r="C545" s="15"/>
      <c r="D545" s="13">
        <f t="shared" si="41"/>
      </c>
      <c r="F545" s="13">
        <f t="shared" si="42"/>
      </c>
      <c r="G545" s="13">
        <f t="shared" si="43"/>
      </c>
      <c r="H545" s="13">
        <f t="shared" si="44"/>
      </c>
    </row>
    <row r="546" spans="1:8" ht="12.75">
      <c r="A546" s="12">
        <f ca="1" t="shared" si="40"/>
      </c>
      <c r="B546" s="32"/>
      <c r="C546" s="15"/>
      <c r="D546" s="13">
        <f t="shared" si="41"/>
      </c>
      <c r="F546" s="13">
        <f t="shared" si="42"/>
      </c>
      <c r="G546" s="13">
        <f t="shared" si="43"/>
      </c>
      <c r="H546" s="13">
        <f t="shared" si="44"/>
      </c>
    </row>
    <row r="547" spans="1:8" ht="12.75">
      <c r="A547" s="12">
        <f ca="1" t="shared" si="40"/>
      </c>
      <c r="B547" s="32"/>
      <c r="C547" s="15"/>
      <c r="D547" s="13">
        <f t="shared" si="41"/>
      </c>
      <c r="F547" s="13">
        <f t="shared" si="42"/>
      </c>
      <c r="G547" s="13">
        <f t="shared" si="43"/>
      </c>
      <c r="H547" s="13">
        <f t="shared" si="44"/>
      </c>
    </row>
    <row r="548" spans="1:8" ht="12.75">
      <c r="A548" s="12">
        <f ca="1" t="shared" si="40"/>
      </c>
      <c r="B548" s="32"/>
      <c r="C548" s="15"/>
      <c r="D548" s="13">
        <f t="shared" si="41"/>
      </c>
      <c r="F548" s="13">
        <f t="shared" si="42"/>
      </c>
      <c r="G548" s="13">
        <f t="shared" si="43"/>
      </c>
      <c r="H548" s="13">
        <f t="shared" si="44"/>
      </c>
    </row>
    <row r="549" spans="1:8" ht="12.75">
      <c r="A549" s="12">
        <f ca="1" t="shared" si="40"/>
      </c>
      <c r="B549" s="32"/>
      <c r="C549" s="15"/>
      <c r="D549" s="13">
        <f t="shared" si="41"/>
      </c>
      <c r="F549" s="13">
        <f t="shared" si="42"/>
      </c>
      <c r="G549" s="13">
        <f t="shared" si="43"/>
      </c>
      <c r="H549" s="13">
        <f t="shared" si="44"/>
      </c>
    </row>
    <row r="550" spans="1:8" ht="12.75">
      <c r="A550" s="12">
        <f ca="1" t="shared" si="40"/>
      </c>
      <c r="B550" s="32"/>
      <c r="C550" s="15"/>
      <c r="D550" s="13">
        <f t="shared" si="41"/>
      </c>
      <c r="F550" s="13">
        <f t="shared" si="42"/>
      </c>
      <c r="G550" s="13">
        <f t="shared" si="43"/>
      </c>
      <c r="H550" s="13">
        <f t="shared" si="44"/>
      </c>
    </row>
    <row r="551" spans="1:8" ht="12.75">
      <c r="A551" s="12">
        <f ca="1" t="shared" si="40"/>
      </c>
      <c r="B551" s="32"/>
      <c r="C551" s="15"/>
      <c r="D551" s="13">
        <f t="shared" si="41"/>
      </c>
      <c r="F551" s="13">
        <f t="shared" si="42"/>
      </c>
      <c r="G551" s="13">
        <f t="shared" si="43"/>
      </c>
      <c r="H551" s="13">
        <f t="shared" si="44"/>
      </c>
    </row>
    <row r="552" spans="1:8" ht="12.75">
      <c r="A552" s="12">
        <f ca="1" t="shared" si="40"/>
      </c>
      <c r="B552" s="32"/>
      <c r="C552" s="15"/>
      <c r="D552" s="13">
        <f t="shared" si="41"/>
      </c>
      <c r="F552" s="13">
        <f t="shared" si="42"/>
      </c>
      <c r="G552" s="13">
        <f t="shared" si="43"/>
      </c>
      <c r="H552" s="13">
        <f t="shared" si="44"/>
      </c>
    </row>
    <row r="553" spans="1:8" ht="12.75">
      <c r="A553" s="12">
        <f ca="1" t="shared" si="40"/>
      </c>
      <c r="B553" s="32"/>
      <c r="C553" s="15"/>
      <c r="D553" s="13">
        <f t="shared" si="41"/>
      </c>
      <c r="F553" s="13">
        <f t="shared" si="42"/>
      </c>
      <c r="G553" s="13">
        <f t="shared" si="43"/>
      </c>
      <c r="H553" s="13">
        <f t="shared" si="44"/>
      </c>
    </row>
    <row r="554" spans="1:8" ht="12.75">
      <c r="A554" s="12">
        <f ca="1" t="shared" si="40"/>
      </c>
      <c r="B554" s="32"/>
      <c r="C554" s="15"/>
      <c r="D554" s="13">
        <f t="shared" si="41"/>
      </c>
      <c r="F554" s="13">
        <f t="shared" si="42"/>
      </c>
      <c r="G554" s="13">
        <f t="shared" si="43"/>
      </c>
      <c r="H554" s="13">
        <f t="shared" si="44"/>
      </c>
    </row>
    <row r="555" spans="1:8" ht="12.75">
      <c r="A555" s="12">
        <f ca="1" t="shared" si="40"/>
      </c>
      <c r="B555" s="32"/>
      <c r="C555" s="15"/>
      <c r="D555" s="13">
        <f t="shared" si="41"/>
      </c>
      <c r="F555" s="13">
        <f t="shared" si="42"/>
      </c>
      <c r="G555" s="13">
        <f t="shared" si="43"/>
      </c>
      <c r="H555" s="13">
        <f t="shared" si="44"/>
      </c>
    </row>
    <row r="556" spans="1:8" ht="12.75">
      <c r="A556" s="12">
        <f ca="1" t="shared" si="40"/>
      </c>
      <c r="B556" s="32"/>
      <c r="C556" s="15"/>
      <c r="D556" s="13">
        <f t="shared" si="41"/>
      </c>
      <c r="F556" s="13">
        <f t="shared" si="42"/>
      </c>
      <c r="G556" s="13">
        <f t="shared" si="43"/>
      </c>
      <c r="H556" s="13">
        <f t="shared" si="44"/>
      </c>
    </row>
    <row r="557" spans="1:8" ht="12.75">
      <c r="A557" s="12">
        <f ca="1" t="shared" si="40"/>
      </c>
      <c r="B557" s="32"/>
      <c r="C557" s="15"/>
      <c r="D557" s="13">
        <f t="shared" si="41"/>
      </c>
      <c r="F557" s="13">
        <f t="shared" si="42"/>
      </c>
      <c r="G557" s="13">
        <f t="shared" si="43"/>
      </c>
      <c r="H557" s="13">
        <f t="shared" si="44"/>
      </c>
    </row>
    <row r="558" spans="1:8" ht="12.75">
      <c r="A558" s="12">
        <f ca="1" t="shared" si="40"/>
      </c>
      <c r="B558" s="32"/>
      <c r="C558" s="15"/>
      <c r="D558" s="13">
        <f t="shared" si="41"/>
      </c>
      <c r="F558" s="13">
        <f t="shared" si="42"/>
      </c>
      <c r="G558" s="13">
        <f t="shared" si="43"/>
      </c>
      <c r="H558" s="13">
        <f t="shared" si="44"/>
      </c>
    </row>
    <row r="559" spans="1:8" ht="12.75">
      <c r="A559" s="12">
        <f ca="1" t="shared" si="40"/>
      </c>
      <c r="B559" s="32"/>
      <c r="C559" s="15"/>
      <c r="D559" s="13">
        <f t="shared" si="41"/>
      </c>
      <c r="F559" s="13">
        <f t="shared" si="42"/>
      </c>
      <c r="G559" s="13">
        <f t="shared" si="43"/>
      </c>
      <c r="H559" s="13">
        <f t="shared" si="44"/>
      </c>
    </row>
    <row r="560" spans="1:8" ht="12.75">
      <c r="A560" s="12">
        <f ca="1" t="shared" si="40"/>
      </c>
      <c r="B560" s="32"/>
      <c r="C560" s="15"/>
      <c r="D560" s="13">
        <f t="shared" si="41"/>
      </c>
      <c r="F560" s="13">
        <f t="shared" si="42"/>
      </c>
      <c r="G560" s="13">
        <f t="shared" si="43"/>
      </c>
      <c r="H560" s="13">
        <f t="shared" si="44"/>
      </c>
    </row>
    <row r="561" spans="1:8" ht="12.75">
      <c r="A561" s="12">
        <f ca="1" t="shared" si="40"/>
      </c>
      <c r="B561" s="32"/>
      <c r="C561" s="15"/>
      <c r="D561" s="13">
        <f t="shared" si="41"/>
      </c>
      <c r="F561" s="13">
        <f t="shared" si="42"/>
      </c>
      <c r="G561" s="13">
        <f t="shared" si="43"/>
      </c>
      <c r="H561" s="13">
        <f t="shared" si="44"/>
      </c>
    </row>
    <row r="562" spans="1:8" ht="12.75">
      <c r="A562" s="12">
        <f ca="1" t="shared" si="40"/>
      </c>
      <c r="B562" s="32"/>
      <c r="C562" s="15"/>
      <c r="D562" s="13">
        <f t="shared" si="41"/>
      </c>
      <c r="F562" s="13">
        <f t="shared" si="42"/>
      </c>
      <c r="G562" s="13">
        <f t="shared" si="43"/>
      </c>
      <c r="H562" s="13">
        <f t="shared" si="44"/>
      </c>
    </row>
    <row r="563" spans="1:8" ht="12.75">
      <c r="A563" s="12">
        <f ca="1" t="shared" si="40"/>
      </c>
      <c r="B563" s="32"/>
      <c r="C563" s="15"/>
      <c r="D563" s="13">
        <f t="shared" si="41"/>
      </c>
      <c r="F563" s="13">
        <f t="shared" si="42"/>
      </c>
      <c r="G563" s="13">
        <f t="shared" si="43"/>
      </c>
      <c r="H563" s="13">
        <f t="shared" si="44"/>
      </c>
    </row>
    <row r="564" spans="1:8" ht="12.75">
      <c r="A564" s="12">
        <f ca="1" t="shared" si="40"/>
      </c>
      <c r="B564" s="32"/>
      <c r="C564" s="15"/>
      <c r="D564" s="13">
        <f t="shared" si="41"/>
      </c>
      <c r="F564" s="13">
        <f t="shared" si="42"/>
      </c>
      <c r="G564" s="13">
        <f t="shared" si="43"/>
      </c>
      <c r="H564" s="13">
        <f t="shared" si="44"/>
      </c>
    </row>
    <row r="565" spans="1:8" ht="12.75">
      <c r="A565" s="12">
        <f ca="1" t="shared" si="40"/>
      </c>
      <c r="B565" s="32"/>
      <c r="C565" s="15"/>
      <c r="D565" s="13">
        <f t="shared" si="41"/>
      </c>
      <c r="F565" s="13">
        <f t="shared" si="42"/>
      </c>
      <c r="G565" s="13">
        <f t="shared" si="43"/>
      </c>
      <c r="H565" s="13">
        <f t="shared" si="44"/>
      </c>
    </row>
    <row r="566" spans="1:8" ht="12.75">
      <c r="A566" s="12">
        <f ca="1" t="shared" si="40"/>
      </c>
      <c r="B566" s="32"/>
      <c r="C566" s="15"/>
      <c r="D566" s="13">
        <f t="shared" si="41"/>
      </c>
      <c r="F566" s="13">
        <f t="shared" si="42"/>
      </c>
      <c r="G566" s="13">
        <f t="shared" si="43"/>
      </c>
      <c r="H566" s="13">
        <f t="shared" si="44"/>
      </c>
    </row>
    <row r="567" spans="1:8" ht="12.75">
      <c r="A567" s="12">
        <f ca="1" t="shared" si="40"/>
      </c>
      <c r="B567" s="32"/>
      <c r="C567" s="15"/>
      <c r="D567" s="13">
        <f t="shared" si="41"/>
      </c>
      <c r="F567" s="13">
        <f t="shared" si="42"/>
      </c>
      <c r="G567" s="13">
        <f t="shared" si="43"/>
      </c>
      <c r="H567" s="13">
        <f t="shared" si="44"/>
      </c>
    </row>
    <row r="568" spans="1:8" ht="12.75">
      <c r="A568" s="12">
        <f ca="1" t="shared" si="40"/>
      </c>
      <c r="B568" s="32"/>
      <c r="C568" s="15"/>
      <c r="D568" s="13">
        <f t="shared" si="41"/>
      </c>
      <c r="F568" s="13">
        <f t="shared" si="42"/>
      </c>
      <c r="G568" s="13">
        <f t="shared" si="43"/>
      </c>
      <c r="H568" s="13">
        <f t="shared" si="44"/>
      </c>
    </row>
    <row r="569" spans="1:8" ht="12.75">
      <c r="A569" s="12">
        <f ca="1" t="shared" si="40"/>
      </c>
      <c r="B569" s="32"/>
      <c r="C569" s="15"/>
      <c r="D569" s="13">
        <f t="shared" si="41"/>
      </c>
      <c r="F569" s="13">
        <f t="shared" si="42"/>
      </c>
      <c r="G569" s="13">
        <f t="shared" si="43"/>
      </c>
      <c r="H569" s="13">
        <f t="shared" si="44"/>
      </c>
    </row>
    <row r="570" spans="1:8" ht="12.75">
      <c r="A570" s="12">
        <f ca="1" t="shared" si="40"/>
      </c>
      <c r="B570" s="32"/>
      <c r="C570" s="15"/>
      <c r="D570" s="13">
        <f t="shared" si="41"/>
      </c>
      <c r="F570" s="13">
        <f t="shared" si="42"/>
      </c>
      <c r="G570" s="13">
        <f t="shared" si="43"/>
      </c>
      <c r="H570" s="13">
        <f t="shared" si="44"/>
      </c>
    </row>
    <row r="571" spans="1:8" ht="12.75">
      <c r="A571" s="12">
        <f ca="1" t="shared" si="40"/>
      </c>
      <c r="B571" s="32"/>
      <c r="C571" s="15"/>
      <c r="D571" s="13">
        <f t="shared" si="41"/>
      </c>
      <c r="F571" s="13">
        <f t="shared" si="42"/>
      </c>
      <c r="G571" s="13">
        <f t="shared" si="43"/>
      </c>
      <c r="H571" s="13">
        <f t="shared" si="44"/>
      </c>
    </row>
    <row r="572" spans="1:8" ht="12.75">
      <c r="A572" s="12">
        <f ca="1" t="shared" si="40"/>
      </c>
      <c r="B572" s="32"/>
      <c r="C572" s="15"/>
      <c r="D572" s="13">
        <f t="shared" si="41"/>
      </c>
      <c r="F572" s="13">
        <f t="shared" si="42"/>
      </c>
      <c r="G572" s="13">
        <f t="shared" si="43"/>
      </c>
      <c r="H572" s="13">
        <f t="shared" si="44"/>
      </c>
    </row>
    <row r="573" spans="1:8" ht="12.75">
      <c r="A573" s="12">
        <f ca="1" t="shared" si="40"/>
      </c>
      <c r="B573" s="32"/>
      <c r="C573" s="15"/>
      <c r="D573" s="13">
        <f t="shared" si="41"/>
      </c>
      <c r="F573" s="13">
        <f t="shared" si="42"/>
      </c>
      <c r="G573" s="13">
        <f t="shared" si="43"/>
      </c>
      <c r="H573" s="13">
        <f t="shared" si="44"/>
      </c>
    </row>
    <row r="574" spans="1:8" ht="12.75">
      <c r="A574" s="12">
        <f ca="1" t="shared" si="40"/>
      </c>
      <c r="B574" s="32"/>
      <c r="C574" s="15"/>
      <c r="D574" s="13">
        <f t="shared" si="41"/>
      </c>
      <c r="F574" s="13">
        <f t="shared" si="42"/>
      </c>
      <c r="G574" s="13">
        <f t="shared" si="43"/>
      </c>
      <c r="H574" s="13">
        <f t="shared" si="44"/>
      </c>
    </row>
    <row r="575" spans="1:8" ht="12.75">
      <c r="A575" s="12">
        <f ca="1" t="shared" si="40"/>
      </c>
      <c r="B575" s="32"/>
      <c r="C575" s="15"/>
      <c r="D575" s="13">
        <f t="shared" si="41"/>
      </c>
      <c r="F575" s="13">
        <f t="shared" si="42"/>
      </c>
      <c r="G575" s="13">
        <f t="shared" si="43"/>
      </c>
      <c r="H575" s="13">
        <f t="shared" si="44"/>
      </c>
    </row>
    <row r="576" spans="1:8" ht="12.75">
      <c r="A576" s="12">
        <f ca="1" t="shared" si="40"/>
      </c>
      <c r="B576" s="32"/>
      <c r="C576" s="15"/>
      <c r="D576" s="13">
        <f t="shared" si="41"/>
      </c>
      <c r="F576" s="13">
        <f t="shared" si="42"/>
      </c>
      <c r="G576" s="13">
        <f t="shared" si="43"/>
      </c>
      <c r="H576" s="13">
        <f t="shared" si="44"/>
      </c>
    </row>
    <row r="577" spans="1:8" ht="12.75">
      <c r="A577" s="12">
        <f ca="1" t="shared" si="40"/>
      </c>
      <c r="B577" s="32"/>
      <c r="C577" s="15"/>
      <c r="D577" s="13">
        <f t="shared" si="41"/>
      </c>
      <c r="F577" s="13">
        <f t="shared" si="42"/>
      </c>
      <c r="G577" s="13">
        <f t="shared" si="43"/>
      </c>
      <c r="H577" s="13">
        <f t="shared" si="44"/>
      </c>
    </row>
    <row r="578" spans="1:8" ht="12.75">
      <c r="A578" s="12">
        <f ca="1" t="shared" si="40"/>
      </c>
      <c r="B578" s="32"/>
      <c r="C578" s="15"/>
      <c r="D578" s="13">
        <f t="shared" si="41"/>
      </c>
      <c r="F578" s="13">
        <f t="shared" si="42"/>
      </c>
      <c r="G578" s="13">
        <f t="shared" si="43"/>
      </c>
      <c r="H578" s="13">
        <f t="shared" si="44"/>
      </c>
    </row>
    <row r="579" spans="1:8" ht="12.75">
      <c r="A579" s="12">
        <f ca="1" t="shared" si="40"/>
      </c>
      <c r="B579" s="32"/>
      <c r="C579" s="15"/>
      <c r="D579" s="13">
        <f t="shared" si="41"/>
      </c>
      <c r="F579" s="13">
        <f t="shared" si="42"/>
      </c>
      <c r="G579" s="13">
        <f t="shared" si="43"/>
      </c>
      <c r="H579" s="13">
        <f t="shared" si="44"/>
      </c>
    </row>
    <row r="580" spans="1:8" ht="12.75">
      <c r="A580" s="12">
        <f ca="1" t="shared" si="40"/>
      </c>
      <c r="B580" s="32"/>
      <c r="C580" s="15"/>
      <c r="D580" s="13">
        <f t="shared" si="41"/>
      </c>
      <c r="F580" s="13">
        <f t="shared" si="42"/>
      </c>
      <c r="G580" s="13">
        <f t="shared" si="43"/>
      </c>
      <c r="H580" s="13">
        <f t="shared" si="44"/>
      </c>
    </row>
    <row r="581" spans="1:8" ht="12.75">
      <c r="A581" s="12">
        <f ca="1" t="shared" si="40"/>
      </c>
      <c r="B581" s="32"/>
      <c r="C581" s="15"/>
      <c r="D581" s="13">
        <f t="shared" si="41"/>
      </c>
      <c r="F581" s="13">
        <f t="shared" si="42"/>
      </c>
      <c r="G581" s="13">
        <f t="shared" si="43"/>
      </c>
      <c r="H581" s="13">
        <f t="shared" si="44"/>
      </c>
    </row>
    <row r="582" spans="1:8" ht="12.75">
      <c r="A582" s="12">
        <f ca="1" t="shared" si="40"/>
      </c>
      <c r="B582" s="32"/>
      <c r="C582" s="15"/>
      <c r="D582" s="13">
        <f t="shared" si="41"/>
      </c>
      <c r="F582" s="13">
        <f t="shared" si="42"/>
      </c>
      <c r="G582" s="13">
        <f t="shared" si="43"/>
      </c>
      <c r="H582" s="13">
        <f t="shared" si="44"/>
      </c>
    </row>
    <row r="583" spans="1:8" ht="12.75">
      <c r="A583" s="12">
        <f ca="1" t="shared" si="40"/>
      </c>
      <c r="B583" s="32"/>
      <c r="C583" s="15"/>
      <c r="D583" s="13">
        <f t="shared" si="41"/>
      </c>
      <c r="F583" s="13">
        <f t="shared" si="42"/>
      </c>
      <c r="G583" s="13">
        <f t="shared" si="43"/>
      </c>
      <c r="H583" s="13">
        <f t="shared" si="44"/>
      </c>
    </row>
    <row r="584" spans="1:8" ht="12.75">
      <c r="A584" s="12">
        <f ca="1" t="shared" si="40"/>
      </c>
      <c r="B584" s="32"/>
      <c r="C584" s="15"/>
      <c r="D584" s="13">
        <f t="shared" si="41"/>
      </c>
      <c r="F584" s="13">
        <f t="shared" si="42"/>
      </c>
      <c r="G584" s="13">
        <f t="shared" si="43"/>
      </c>
      <c r="H584" s="13">
        <f t="shared" si="44"/>
      </c>
    </row>
    <row r="585" spans="1:8" ht="12.75">
      <c r="A585" s="12">
        <f ca="1" t="shared" si="40"/>
      </c>
      <c r="B585" s="32"/>
      <c r="C585" s="15"/>
      <c r="D585" s="13">
        <f t="shared" si="41"/>
      </c>
      <c r="F585" s="13">
        <f t="shared" si="42"/>
      </c>
      <c r="G585" s="13">
        <f t="shared" si="43"/>
      </c>
      <c r="H585" s="13">
        <f t="shared" si="44"/>
      </c>
    </row>
    <row r="586" spans="1:8" ht="12.75">
      <c r="A586" s="12">
        <f ca="1" t="shared" si="40"/>
      </c>
      <c r="B586" s="32"/>
      <c r="C586" s="15"/>
      <c r="D586" s="13">
        <f t="shared" si="41"/>
      </c>
      <c r="F586" s="13">
        <f t="shared" si="42"/>
      </c>
      <c r="G586" s="13">
        <f t="shared" si="43"/>
      </c>
      <c r="H586" s="13">
        <f t="shared" si="44"/>
      </c>
    </row>
    <row r="587" spans="1:8" ht="12.75">
      <c r="A587" s="12">
        <f ca="1" t="shared" si="40"/>
      </c>
      <c r="B587" s="32"/>
      <c r="C587" s="15"/>
      <c r="D587" s="13">
        <f t="shared" si="41"/>
      </c>
      <c r="F587" s="13">
        <f t="shared" si="42"/>
      </c>
      <c r="G587" s="13">
        <f t="shared" si="43"/>
      </c>
      <c r="H587" s="13">
        <f t="shared" si="44"/>
      </c>
    </row>
    <row r="588" spans="1:8" ht="12.75">
      <c r="A588" s="12">
        <f ca="1" t="shared" si="40"/>
      </c>
      <c r="B588" s="32"/>
      <c r="C588" s="15"/>
      <c r="D588" s="13">
        <f t="shared" si="41"/>
      </c>
      <c r="F588" s="13">
        <f t="shared" si="42"/>
      </c>
      <c r="G588" s="13">
        <f t="shared" si="43"/>
      </c>
      <c r="H588" s="13">
        <f t="shared" si="44"/>
      </c>
    </row>
    <row r="589" spans="1:8" ht="12.75">
      <c r="A589" s="12">
        <f ca="1" t="shared" si="40"/>
      </c>
      <c r="B589" s="32"/>
      <c r="C589" s="15"/>
      <c r="D589" s="13">
        <f t="shared" si="41"/>
      </c>
      <c r="F589" s="13">
        <f t="shared" si="42"/>
      </c>
      <c r="G589" s="13">
        <f t="shared" si="43"/>
      </c>
      <c r="H589" s="13">
        <f t="shared" si="44"/>
      </c>
    </row>
    <row r="590" spans="1:8" ht="12.75">
      <c r="A590" s="12">
        <f ca="1" t="shared" si="40"/>
      </c>
      <c r="B590" s="32"/>
      <c r="C590" s="15"/>
      <c r="D590" s="13">
        <f t="shared" si="41"/>
      </c>
      <c r="F590" s="13">
        <f t="shared" si="42"/>
      </c>
      <c r="G590" s="13">
        <f t="shared" si="43"/>
      </c>
      <c r="H590" s="13">
        <f t="shared" si="44"/>
      </c>
    </row>
    <row r="591" spans="1:8" ht="12.75">
      <c r="A591" s="12">
        <f ca="1" t="shared" si="40"/>
      </c>
      <c r="B591" s="32"/>
      <c r="C591" s="15"/>
      <c r="D591" s="13">
        <f t="shared" si="41"/>
      </c>
      <c r="F591" s="13">
        <f t="shared" si="42"/>
      </c>
      <c r="G591" s="13">
        <f t="shared" si="43"/>
      </c>
      <c r="H591" s="13">
        <f t="shared" si="44"/>
      </c>
    </row>
    <row r="592" spans="1:8" ht="12.75">
      <c r="A592" s="12">
        <f ca="1" t="shared" si="40"/>
      </c>
      <c r="B592" s="32"/>
      <c r="C592" s="15"/>
      <c r="D592" s="13">
        <f t="shared" si="41"/>
      </c>
      <c r="F592" s="13">
        <f t="shared" si="42"/>
      </c>
      <c r="G592" s="13">
        <f t="shared" si="43"/>
      </c>
      <c r="H592" s="13">
        <f t="shared" si="44"/>
      </c>
    </row>
    <row r="593" spans="1:8" ht="12.75">
      <c r="A593" s="12">
        <f ca="1" t="shared" si="40"/>
      </c>
      <c r="B593" s="32"/>
      <c r="C593" s="15"/>
      <c r="D593" s="13">
        <f t="shared" si="41"/>
      </c>
      <c r="F593" s="13">
        <f t="shared" si="42"/>
      </c>
      <c r="G593" s="13">
        <f t="shared" si="43"/>
      </c>
      <c r="H593" s="13">
        <f t="shared" si="44"/>
      </c>
    </row>
    <row r="594" spans="1:8" ht="12.75">
      <c r="A594" s="12">
        <f ca="1" t="shared" si="40"/>
      </c>
      <c r="B594" s="32"/>
      <c r="C594" s="15"/>
      <c r="D594" s="13">
        <f t="shared" si="41"/>
      </c>
      <c r="F594" s="13">
        <f t="shared" si="42"/>
      </c>
      <c r="G594" s="13">
        <f t="shared" si="43"/>
      </c>
      <c r="H594" s="13">
        <f t="shared" si="44"/>
      </c>
    </row>
    <row r="595" spans="1:8" ht="12.75">
      <c r="A595" s="12">
        <f aca="true" ca="1" t="shared" si="45" ref="A595:A658">IF(OR(H594&lt;=0,H594=""),"",OFFSET(A595,-1,0,1,1)+1)</f>
      </c>
      <c r="B595" s="32"/>
      <c r="C595" s="15"/>
      <c r="D595" s="13">
        <f aca="true" t="shared" si="46" ref="D595:D658">IF(B595="","",ROUND((B595-B594)*$H$8*G594,2))</f>
      </c>
      <c r="F595" s="13">
        <f t="shared" si="42"/>
      </c>
      <c r="G595" s="13">
        <f t="shared" si="43"/>
      </c>
      <c r="H595" s="13">
        <f t="shared" si="44"/>
      </c>
    </row>
    <row r="596" spans="1:8" ht="12.75">
      <c r="A596" s="12">
        <f ca="1" t="shared" si="45"/>
      </c>
      <c r="B596" s="32"/>
      <c r="C596" s="15"/>
      <c r="D596" s="13">
        <f t="shared" si="46"/>
      </c>
      <c r="F596" s="13">
        <f aca="true" t="shared" si="47" ref="F596:F659">IF(B596="","",IF(C596&gt;F595+D596,0,F595+D596-C596))</f>
      </c>
      <c r="G596" s="13">
        <f aca="true" t="shared" si="48" ref="G596:G659">IF(B596="","",IF(C596&gt;D596+F595,G595+F595+D596-C596,G595))</f>
      </c>
      <c r="H596" s="13">
        <f aca="true" t="shared" si="49" ref="H596:H659">IF(B596="","",G596+F596)</f>
      </c>
    </row>
    <row r="597" spans="1:8" ht="12.75">
      <c r="A597" s="12">
        <f ca="1" t="shared" si="45"/>
      </c>
      <c r="B597" s="32"/>
      <c r="C597" s="15"/>
      <c r="D597" s="13">
        <f t="shared" si="46"/>
      </c>
      <c r="F597" s="13">
        <f t="shared" si="47"/>
      </c>
      <c r="G597" s="13">
        <f t="shared" si="48"/>
      </c>
      <c r="H597" s="13">
        <f t="shared" si="49"/>
      </c>
    </row>
    <row r="598" spans="1:8" ht="12.75">
      <c r="A598" s="12">
        <f ca="1" t="shared" si="45"/>
      </c>
      <c r="B598" s="32"/>
      <c r="C598" s="15"/>
      <c r="D598" s="13">
        <f t="shared" si="46"/>
      </c>
      <c r="F598" s="13">
        <f t="shared" si="47"/>
      </c>
      <c r="G598" s="13">
        <f t="shared" si="48"/>
      </c>
      <c r="H598" s="13">
        <f t="shared" si="49"/>
      </c>
    </row>
    <row r="599" spans="1:8" ht="12.75">
      <c r="A599" s="12">
        <f ca="1" t="shared" si="45"/>
      </c>
      <c r="B599" s="32"/>
      <c r="C599" s="15"/>
      <c r="D599" s="13">
        <f t="shared" si="46"/>
      </c>
      <c r="F599" s="13">
        <f t="shared" si="47"/>
      </c>
      <c r="G599" s="13">
        <f t="shared" si="48"/>
      </c>
      <c r="H599" s="13">
        <f t="shared" si="49"/>
      </c>
    </row>
    <row r="600" spans="1:8" ht="12.75">
      <c r="A600" s="12">
        <f ca="1" t="shared" si="45"/>
      </c>
      <c r="B600" s="32"/>
      <c r="C600" s="15"/>
      <c r="D600" s="13">
        <f t="shared" si="46"/>
      </c>
      <c r="F600" s="13">
        <f t="shared" si="47"/>
      </c>
      <c r="G600" s="13">
        <f t="shared" si="48"/>
      </c>
      <c r="H600" s="13">
        <f t="shared" si="49"/>
      </c>
    </row>
    <row r="601" spans="1:8" ht="12.75">
      <c r="A601" s="12">
        <f ca="1" t="shared" si="45"/>
      </c>
      <c r="B601" s="32"/>
      <c r="C601" s="15"/>
      <c r="D601" s="13">
        <f t="shared" si="46"/>
      </c>
      <c r="F601" s="13">
        <f t="shared" si="47"/>
      </c>
      <c r="G601" s="13">
        <f t="shared" si="48"/>
      </c>
      <c r="H601" s="13">
        <f t="shared" si="49"/>
      </c>
    </row>
    <row r="602" spans="1:8" ht="12.75">
      <c r="A602" s="12">
        <f ca="1" t="shared" si="45"/>
      </c>
      <c r="B602" s="32"/>
      <c r="C602" s="15"/>
      <c r="D602" s="13">
        <f t="shared" si="46"/>
      </c>
      <c r="F602" s="13">
        <f t="shared" si="47"/>
      </c>
      <c r="G602" s="13">
        <f t="shared" si="48"/>
      </c>
      <c r="H602" s="13">
        <f t="shared" si="49"/>
      </c>
    </row>
    <row r="603" spans="1:8" ht="12.75">
      <c r="A603" s="12">
        <f ca="1" t="shared" si="45"/>
      </c>
      <c r="B603" s="32"/>
      <c r="C603" s="15"/>
      <c r="D603" s="13">
        <f t="shared" si="46"/>
      </c>
      <c r="F603" s="13">
        <f t="shared" si="47"/>
      </c>
      <c r="G603" s="13">
        <f t="shared" si="48"/>
      </c>
      <c r="H603" s="13">
        <f t="shared" si="49"/>
      </c>
    </row>
    <row r="604" spans="1:8" ht="12.75">
      <c r="A604" s="12">
        <f ca="1" t="shared" si="45"/>
      </c>
      <c r="B604" s="32"/>
      <c r="C604" s="15"/>
      <c r="D604" s="13">
        <f t="shared" si="46"/>
      </c>
      <c r="F604" s="13">
        <f t="shared" si="47"/>
      </c>
      <c r="G604" s="13">
        <f t="shared" si="48"/>
      </c>
      <c r="H604" s="13">
        <f t="shared" si="49"/>
      </c>
    </row>
    <row r="605" spans="1:8" ht="12.75">
      <c r="A605" s="12">
        <f ca="1" t="shared" si="45"/>
      </c>
      <c r="B605" s="32"/>
      <c r="C605" s="15"/>
      <c r="D605" s="13">
        <f t="shared" si="46"/>
      </c>
      <c r="F605" s="13">
        <f t="shared" si="47"/>
      </c>
      <c r="G605" s="13">
        <f t="shared" si="48"/>
      </c>
      <c r="H605" s="13">
        <f t="shared" si="49"/>
      </c>
    </row>
    <row r="606" spans="1:8" ht="12.75">
      <c r="A606" s="12">
        <f ca="1" t="shared" si="45"/>
      </c>
      <c r="B606" s="32"/>
      <c r="C606" s="15"/>
      <c r="D606" s="13">
        <f t="shared" si="46"/>
      </c>
      <c r="F606" s="13">
        <f t="shared" si="47"/>
      </c>
      <c r="G606" s="13">
        <f t="shared" si="48"/>
      </c>
      <c r="H606" s="13">
        <f t="shared" si="49"/>
      </c>
    </row>
    <row r="607" spans="1:8" ht="12.75">
      <c r="A607" s="12">
        <f ca="1" t="shared" si="45"/>
      </c>
      <c r="B607" s="32"/>
      <c r="C607" s="15"/>
      <c r="D607" s="13">
        <f t="shared" si="46"/>
      </c>
      <c r="F607" s="13">
        <f t="shared" si="47"/>
      </c>
      <c r="G607" s="13">
        <f t="shared" si="48"/>
      </c>
      <c r="H607" s="13">
        <f t="shared" si="49"/>
      </c>
    </row>
    <row r="608" spans="1:8" ht="12.75">
      <c r="A608" s="12">
        <f ca="1" t="shared" si="45"/>
      </c>
      <c r="B608" s="32"/>
      <c r="C608" s="15"/>
      <c r="D608" s="13">
        <f t="shared" si="46"/>
      </c>
      <c r="F608" s="13">
        <f t="shared" si="47"/>
      </c>
      <c r="G608" s="13">
        <f t="shared" si="48"/>
      </c>
      <c r="H608" s="13">
        <f t="shared" si="49"/>
      </c>
    </row>
    <row r="609" spans="1:8" ht="12.75">
      <c r="A609" s="12">
        <f ca="1" t="shared" si="45"/>
      </c>
      <c r="B609" s="32"/>
      <c r="C609" s="15"/>
      <c r="D609" s="13">
        <f t="shared" si="46"/>
      </c>
      <c r="F609" s="13">
        <f t="shared" si="47"/>
      </c>
      <c r="G609" s="13">
        <f t="shared" si="48"/>
      </c>
      <c r="H609" s="13">
        <f t="shared" si="49"/>
      </c>
    </row>
    <row r="610" spans="1:8" ht="12.75">
      <c r="A610" s="12">
        <f ca="1" t="shared" si="45"/>
      </c>
      <c r="B610" s="32"/>
      <c r="C610" s="15"/>
      <c r="D610" s="13">
        <f t="shared" si="46"/>
      </c>
      <c r="F610" s="13">
        <f t="shared" si="47"/>
      </c>
      <c r="G610" s="13">
        <f t="shared" si="48"/>
      </c>
      <c r="H610" s="13">
        <f t="shared" si="49"/>
      </c>
    </row>
    <row r="611" spans="1:8" ht="12.75">
      <c r="A611" s="12">
        <f ca="1" t="shared" si="45"/>
      </c>
      <c r="B611" s="32"/>
      <c r="C611" s="15"/>
      <c r="D611" s="13">
        <f t="shared" si="46"/>
      </c>
      <c r="F611" s="13">
        <f t="shared" si="47"/>
      </c>
      <c r="G611" s="13">
        <f t="shared" si="48"/>
      </c>
      <c r="H611" s="13">
        <f t="shared" si="49"/>
      </c>
    </row>
    <row r="612" spans="1:8" ht="12.75">
      <c r="A612" s="12">
        <f ca="1" t="shared" si="45"/>
      </c>
      <c r="B612" s="32"/>
      <c r="C612" s="15"/>
      <c r="D612" s="13">
        <f t="shared" si="46"/>
      </c>
      <c r="F612" s="13">
        <f t="shared" si="47"/>
      </c>
      <c r="G612" s="13">
        <f t="shared" si="48"/>
      </c>
      <c r="H612" s="13">
        <f t="shared" si="49"/>
      </c>
    </row>
    <row r="613" spans="1:8" ht="12.75">
      <c r="A613" s="12">
        <f ca="1" t="shared" si="45"/>
      </c>
      <c r="B613" s="32"/>
      <c r="C613" s="15"/>
      <c r="D613" s="13">
        <f t="shared" si="46"/>
      </c>
      <c r="F613" s="13">
        <f t="shared" si="47"/>
      </c>
      <c r="G613" s="13">
        <f t="shared" si="48"/>
      </c>
      <c r="H613" s="13">
        <f t="shared" si="49"/>
      </c>
    </row>
    <row r="614" spans="1:8" ht="12.75">
      <c r="A614" s="12">
        <f ca="1" t="shared" si="45"/>
      </c>
      <c r="B614" s="32"/>
      <c r="C614" s="15"/>
      <c r="D614" s="13">
        <f t="shared" si="46"/>
      </c>
      <c r="F614" s="13">
        <f t="shared" si="47"/>
      </c>
      <c r="G614" s="13">
        <f t="shared" si="48"/>
      </c>
      <c r="H614" s="13">
        <f t="shared" si="49"/>
      </c>
    </row>
    <row r="615" spans="1:8" ht="12.75">
      <c r="A615" s="12">
        <f ca="1" t="shared" si="45"/>
      </c>
      <c r="B615" s="32"/>
      <c r="C615" s="15"/>
      <c r="D615" s="13">
        <f t="shared" si="46"/>
      </c>
      <c r="F615" s="13">
        <f t="shared" si="47"/>
      </c>
      <c r="G615" s="13">
        <f t="shared" si="48"/>
      </c>
      <c r="H615" s="13">
        <f t="shared" si="49"/>
      </c>
    </row>
    <row r="616" spans="1:8" ht="12.75">
      <c r="A616" s="12">
        <f ca="1" t="shared" si="45"/>
      </c>
      <c r="B616" s="32"/>
      <c r="C616" s="15"/>
      <c r="D616" s="13">
        <f t="shared" si="46"/>
      </c>
      <c r="F616" s="13">
        <f t="shared" si="47"/>
      </c>
      <c r="G616" s="13">
        <f t="shared" si="48"/>
      </c>
      <c r="H616" s="13">
        <f t="shared" si="49"/>
      </c>
    </row>
    <row r="617" spans="1:8" ht="12.75">
      <c r="A617" s="12">
        <f ca="1" t="shared" si="45"/>
      </c>
      <c r="B617" s="32"/>
      <c r="C617" s="15"/>
      <c r="D617" s="13">
        <f t="shared" si="46"/>
      </c>
      <c r="F617" s="13">
        <f t="shared" si="47"/>
      </c>
      <c r="G617" s="13">
        <f t="shared" si="48"/>
      </c>
      <c r="H617" s="13">
        <f t="shared" si="49"/>
      </c>
    </row>
    <row r="618" spans="1:8" ht="12.75">
      <c r="A618" s="12">
        <f ca="1" t="shared" si="45"/>
      </c>
      <c r="B618" s="32"/>
      <c r="C618" s="15"/>
      <c r="D618" s="13">
        <f t="shared" si="46"/>
      </c>
      <c r="F618" s="13">
        <f t="shared" si="47"/>
      </c>
      <c r="G618" s="13">
        <f t="shared" si="48"/>
      </c>
      <c r="H618" s="13">
        <f t="shared" si="49"/>
      </c>
    </row>
    <row r="619" spans="1:8" ht="12.75">
      <c r="A619" s="12">
        <f ca="1" t="shared" si="45"/>
      </c>
      <c r="B619" s="32"/>
      <c r="C619" s="15"/>
      <c r="D619" s="13">
        <f t="shared" si="46"/>
      </c>
      <c r="F619" s="13">
        <f t="shared" si="47"/>
      </c>
      <c r="G619" s="13">
        <f t="shared" si="48"/>
      </c>
      <c r="H619" s="13">
        <f t="shared" si="49"/>
      </c>
    </row>
    <row r="620" spans="1:8" ht="12.75">
      <c r="A620" s="12">
        <f ca="1" t="shared" si="45"/>
      </c>
      <c r="B620" s="32"/>
      <c r="C620" s="15"/>
      <c r="D620" s="13">
        <f t="shared" si="46"/>
      </c>
      <c r="F620" s="13">
        <f t="shared" si="47"/>
      </c>
      <c r="G620" s="13">
        <f t="shared" si="48"/>
      </c>
      <c r="H620" s="13">
        <f t="shared" si="49"/>
      </c>
    </row>
    <row r="621" spans="1:8" ht="12.75">
      <c r="A621" s="12">
        <f ca="1" t="shared" si="45"/>
      </c>
      <c r="B621" s="32"/>
      <c r="C621" s="15"/>
      <c r="D621" s="13">
        <f t="shared" si="46"/>
      </c>
      <c r="F621" s="13">
        <f t="shared" si="47"/>
      </c>
      <c r="G621" s="13">
        <f t="shared" si="48"/>
      </c>
      <c r="H621" s="13">
        <f t="shared" si="49"/>
      </c>
    </row>
    <row r="622" spans="1:8" ht="12.75">
      <c r="A622" s="12">
        <f ca="1" t="shared" si="45"/>
      </c>
      <c r="B622" s="32"/>
      <c r="C622" s="15"/>
      <c r="D622" s="13">
        <f t="shared" si="46"/>
      </c>
      <c r="F622" s="13">
        <f t="shared" si="47"/>
      </c>
      <c r="G622" s="13">
        <f t="shared" si="48"/>
      </c>
      <c r="H622" s="13">
        <f t="shared" si="49"/>
      </c>
    </row>
    <row r="623" spans="1:8" ht="12.75">
      <c r="A623" s="12">
        <f ca="1" t="shared" si="45"/>
      </c>
      <c r="B623" s="32"/>
      <c r="C623" s="15"/>
      <c r="D623" s="13">
        <f t="shared" si="46"/>
      </c>
      <c r="F623" s="13">
        <f t="shared" si="47"/>
      </c>
      <c r="G623" s="13">
        <f t="shared" si="48"/>
      </c>
      <c r="H623" s="13">
        <f t="shared" si="49"/>
      </c>
    </row>
    <row r="624" spans="1:8" ht="12.75">
      <c r="A624" s="12">
        <f ca="1" t="shared" si="45"/>
      </c>
      <c r="B624" s="32"/>
      <c r="C624" s="15"/>
      <c r="D624" s="13">
        <f t="shared" si="46"/>
      </c>
      <c r="F624" s="13">
        <f t="shared" si="47"/>
      </c>
      <c r="G624" s="13">
        <f t="shared" si="48"/>
      </c>
      <c r="H624" s="13">
        <f t="shared" si="49"/>
      </c>
    </row>
    <row r="625" spans="1:8" ht="12.75">
      <c r="A625" s="12">
        <f ca="1" t="shared" si="45"/>
      </c>
      <c r="B625" s="32"/>
      <c r="C625" s="15"/>
      <c r="D625" s="13">
        <f t="shared" si="46"/>
      </c>
      <c r="F625" s="13">
        <f t="shared" si="47"/>
      </c>
      <c r="G625" s="13">
        <f t="shared" si="48"/>
      </c>
      <c r="H625" s="13">
        <f t="shared" si="49"/>
      </c>
    </row>
    <row r="626" spans="1:8" ht="12.75">
      <c r="A626" s="12">
        <f ca="1" t="shared" si="45"/>
      </c>
      <c r="B626" s="32"/>
      <c r="C626" s="15"/>
      <c r="D626" s="13">
        <f t="shared" si="46"/>
      </c>
      <c r="F626" s="13">
        <f t="shared" si="47"/>
      </c>
      <c r="G626" s="13">
        <f t="shared" si="48"/>
      </c>
      <c r="H626" s="13">
        <f t="shared" si="49"/>
      </c>
    </row>
    <row r="627" spans="1:8" ht="12.75">
      <c r="A627" s="12">
        <f ca="1" t="shared" si="45"/>
      </c>
      <c r="B627" s="32"/>
      <c r="C627" s="15"/>
      <c r="D627" s="13">
        <f t="shared" si="46"/>
      </c>
      <c r="F627" s="13">
        <f t="shared" si="47"/>
      </c>
      <c r="G627" s="13">
        <f t="shared" si="48"/>
      </c>
      <c r="H627" s="13">
        <f t="shared" si="49"/>
      </c>
    </row>
    <row r="628" spans="1:8" ht="12.75">
      <c r="A628" s="12">
        <f ca="1" t="shared" si="45"/>
      </c>
      <c r="B628" s="32"/>
      <c r="C628" s="15"/>
      <c r="D628" s="13">
        <f t="shared" si="46"/>
      </c>
      <c r="F628" s="13">
        <f t="shared" si="47"/>
      </c>
      <c r="G628" s="13">
        <f t="shared" si="48"/>
      </c>
      <c r="H628" s="13">
        <f t="shared" si="49"/>
      </c>
    </row>
    <row r="629" spans="1:8" ht="12.75">
      <c r="A629" s="12">
        <f ca="1" t="shared" si="45"/>
      </c>
      <c r="B629" s="32"/>
      <c r="C629" s="15"/>
      <c r="D629" s="13">
        <f t="shared" si="46"/>
      </c>
      <c r="F629" s="13">
        <f t="shared" si="47"/>
      </c>
      <c r="G629" s="13">
        <f t="shared" si="48"/>
      </c>
      <c r="H629" s="13">
        <f t="shared" si="49"/>
      </c>
    </row>
    <row r="630" spans="1:8" ht="12.75">
      <c r="A630" s="12">
        <f ca="1" t="shared" si="45"/>
      </c>
      <c r="B630" s="32"/>
      <c r="C630" s="15"/>
      <c r="D630" s="13">
        <f t="shared" si="46"/>
      </c>
      <c r="F630" s="13">
        <f t="shared" si="47"/>
      </c>
      <c r="G630" s="13">
        <f t="shared" si="48"/>
      </c>
      <c r="H630" s="13">
        <f t="shared" si="49"/>
      </c>
    </row>
    <row r="631" spans="1:8" ht="12.75">
      <c r="A631" s="12">
        <f ca="1" t="shared" si="45"/>
      </c>
      <c r="B631" s="32"/>
      <c r="C631" s="15"/>
      <c r="D631" s="13">
        <f t="shared" si="46"/>
      </c>
      <c r="F631" s="13">
        <f t="shared" si="47"/>
      </c>
      <c r="G631" s="13">
        <f t="shared" si="48"/>
      </c>
      <c r="H631" s="13">
        <f t="shared" si="49"/>
      </c>
    </row>
    <row r="632" spans="1:8" ht="12.75">
      <c r="A632" s="12">
        <f ca="1" t="shared" si="45"/>
      </c>
      <c r="B632" s="32"/>
      <c r="C632" s="15"/>
      <c r="D632" s="13">
        <f t="shared" si="46"/>
      </c>
      <c r="F632" s="13">
        <f t="shared" si="47"/>
      </c>
      <c r="G632" s="13">
        <f t="shared" si="48"/>
      </c>
      <c r="H632" s="13">
        <f t="shared" si="49"/>
      </c>
    </row>
    <row r="633" spans="1:8" ht="12.75">
      <c r="A633" s="12">
        <f ca="1" t="shared" si="45"/>
      </c>
      <c r="B633" s="32"/>
      <c r="C633" s="15"/>
      <c r="D633" s="13">
        <f t="shared" si="46"/>
      </c>
      <c r="F633" s="13">
        <f t="shared" si="47"/>
      </c>
      <c r="G633" s="13">
        <f t="shared" si="48"/>
      </c>
      <c r="H633" s="13">
        <f t="shared" si="49"/>
      </c>
    </row>
    <row r="634" spans="1:8" ht="12.75">
      <c r="A634" s="12">
        <f ca="1" t="shared" si="45"/>
      </c>
      <c r="B634" s="32"/>
      <c r="C634" s="15"/>
      <c r="D634" s="13">
        <f t="shared" si="46"/>
      </c>
      <c r="F634" s="13">
        <f t="shared" si="47"/>
      </c>
      <c r="G634" s="13">
        <f t="shared" si="48"/>
      </c>
      <c r="H634" s="13">
        <f t="shared" si="49"/>
      </c>
    </row>
    <row r="635" spans="1:8" ht="12.75">
      <c r="A635" s="12">
        <f ca="1" t="shared" si="45"/>
      </c>
      <c r="B635" s="32"/>
      <c r="C635" s="15"/>
      <c r="D635" s="13">
        <f t="shared" si="46"/>
      </c>
      <c r="F635" s="13">
        <f t="shared" si="47"/>
      </c>
      <c r="G635" s="13">
        <f t="shared" si="48"/>
      </c>
      <c r="H635" s="13">
        <f t="shared" si="49"/>
      </c>
    </row>
    <row r="636" spans="1:8" ht="12.75">
      <c r="A636" s="12">
        <f ca="1" t="shared" si="45"/>
      </c>
      <c r="B636" s="32"/>
      <c r="C636" s="15"/>
      <c r="D636" s="13">
        <f t="shared" si="46"/>
      </c>
      <c r="F636" s="13">
        <f t="shared" si="47"/>
      </c>
      <c r="G636" s="13">
        <f t="shared" si="48"/>
      </c>
      <c r="H636" s="13">
        <f t="shared" si="49"/>
      </c>
    </row>
    <row r="637" spans="1:8" ht="12.75">
      <c r="A637" s="12">
        <f ca="1" t="shared" si="45"/>
      </c>
      <c r="B637" s="32"/>
      <c r="C637" s="15"/>
      <c r="D637" s="13">
        <f t="shared" si="46"/>
      </c>
      <c r="F637" s="13">
        <f t="shared" si="47"/>
      </c>
      <c r="G637" s="13">
        <f t="shared" si="48"/>
      </c>
      <c r="H637" s="13">
        <f t="shared" si="49"/>
      </c>
    </row>
    <row r="638" spans="1:8" ht="12.75">
      <c r="A638" s="12">
        <f ca="1" t="shared" si="45"/>
      </c>
      <c r="B638" s="32"/>
      <c r="C638" s="15"/>
      <c r="D638" s="13">
        <f t="shared" si="46"/>
      </c>
      <c r="F638" s="13">
        <f t="shared" si="47"/>
      </c>
      <c r="G638" s="13">
        <f t="shared" si="48"/>
      </c>
      <c r="H638" s="13">
        <f t="shared" si="49"/>
      </c>
    </row>
    <row r="639" spans="1:8" ht="12.75">
      <c r="A639" s="12">
        <f ca="1" t="shared" si="45"/>
      </c>
      <c r="B639" s="32"/>
      <c r="C639" s="15"/>
      <c r="D639" s="13">
        <f t="shared" si="46"/>
      </c>
      <c r="F639" s="13">
        <f t="shared" si="47"/>
      </c>
      <c r="G639" s="13">
        <f t="shared" si="48"/>
      </c>
      <c r="H639" s="13">
        <f t="shared" si="49"/>
      </c>
    </row>
    <row r="640" spans="1:8" ht="12.75">
      <c r="A640" s="12">
        <f ca="1" t="shared" si="45"/>
      </c>
      <c r="B640" s="32"/>
      <c r="C640" s="15"/>
      <c r="D640" s="13">
        <f t="shared" si="46"/>
      </c>
      <c r="F640" s="13">
        <f t="shared" si="47"/>
      </c>
      <c r="G640" s="13">
        <f t="shared" si="48"/>
      </c>
      <c r="H640" s="13">
        <f t="shared" si="49"/>
      </c>
    </row>
    <row r="641" spans="1:8" ht="12.75">
      <c r="A641" s="12">
        <f ca="1" t="shared" si="45"/>
      </c>
      <c r="B641" s="32"/>
      <c r="C641" s="15"/>
      <c r="D641" s="13">
        <f t="shared" si="46"/>
      </c>
      <c r="F641" s="13">
        <f t="shared" si="47"/>
      </c>
      <c r="G641" s="13">
        <f t="shared" si="48"/>
      </c>
      <c r="H641" s="13">
        <f t="shared" si="49"/>
      </c>
    </row>
    <row r="642" spans="1:8" ht="12.75">
      <c r="A642" s="12">
        <f ca="1" t="shared" si="45"/>
      </c>
      <c r="B642" s="32"/>
      <c r="C642" s="15"/>
      <c r="D642" s="13">
        <f t="shared" si="46"/>
      </c>
      <c r="F642" s="13">
        <f t="shared" si="47"/>
      </c>
      <c r="G642" s="13">
        <f t="shared" si="48"/>
      </c>
      <c r="H642" s="13">
        <f t="shared" si="49"/>
      </c>
    </row>
    <row r="643" spans="1:8" ht="12.75">
      <c r="A643" s="12">
        <f ca="1" t="shared" si="45"/>
      </c>
      <c r="B643" s="32"/>
      <c r="C643" s="15"/>
      <c r="D643" s="13">
        <f t="shared" si="46"/>
      </c>
      <c r="F643" s="13">
        <f t="shared" si="47"/>
      </c>
      <c r="G643" s="13">
        <f t="shared" si="48"/>
      </c>
      <c r="H643" s="13">
        <f t="shared" si="49"/>
      </c>
    </row>
    <row r="644" spans="1:8" ht="12.75">
      <c r="A644" s="12">
        <f ca="1" t="shared" si="45"/>
      </c>
      <c r="B644" s="32"/>
      <c r="C644" s="15"/>
      <c r="D644" s="13">
        <f t="shared" si="46"/>
      </c>
      <c r="F644" s="13">
        <f t="shared" si="47"/>
      </c>
      <c r="G644" s="13">
        <f t="shared" si="48"/>
      </c>
      <c r="H644" s="13">
        <f t="shared" si="49"/>
      </c>
    </row>
    <row r="645" spans="1:8" ht="12.75">
      <c r="A645" s="12">
        <f ca="1" t="shared" si="45"/>
      </c>
      <c r="B645" s="32"/>
      <c r="C645" s="15"/>
      <c r="D645" s="13">
        <f t="shared" si="46"/>
      </c>
      <c r="F645" s="13">
        <f t="shared" si="47"/>
      </c>
      <c r="G645" s="13">
        <f t="shared" si="48"/>
      </c>
      <c r="H645" s="13">
        <f t="shared" si="49"/>
      </c>
    </row>
    <row r="646" spans="1:8" ht="12.75">
      <c r="A646" s="12">
        <f ca="1" t="shared" si="45"/>
      </c>
      <c r="B646" s="32"/>
      <c r="C646" s="15"/>
      <c r="D646" s="13">
        <f t="shared" si="46"/>
      </c>
      <c r="F646" s="13">
        <f t="shared" si="47"/>
      </c>
      <c r="G646" s="13">
        <f t="shared" si="48"/>
      </c>
      <c r="H646" s="13">
        <f t="shared" si="49"/>
      </c>
    </row>
    <row r="647" spans="1:8" ht="12.75">
      <c r="A647" s="12">
        <f ca="1" t="shared" si="45"/>
      </c>
      <c r="B647" s="32"/>
      <c r="C647" s="15"/>
      <c r="D647" s="13">
        <f t="shared" si="46"/>
      </c>
      <c r="F647" s="13">
        <f t="shared" si="47"/>
      </c>
      <c r="G647" s="13">
        <f t="shared" si="48"/>
      </c>
      <c r="H647" s="13">
        <f t="shared" si="49"/>
      </c>
    </row>
    <row r="648" spans="1:8" ht="12.75">
      <c r="A648" s="12">
        <f ca="1" t="shared" si="45"/>
      </c>
      <c r="B648" s="32"/>
      <c r="C648" s="15"/>
      <c r="D648" s="13">
        <f t="shared" si="46"/>
      </c>
      <c r="F648" s="13">
        <f t="shared" si="47"/>
      </c>
      <c r="G648" s="13">
        <f t="shared" si="48"/>
      </c>
      <c r="H648" s="13">
        <f t="shared" si="49"/>
      </c>
    </row>
    <row r="649" spans="1:8" ht="12.75">
      <c r="A649" s="12">
        <f ca="1" t="shared" si="45"/>
      </c>
      <c r="B649" s="32"/>
      <c r="C649" s="15"/>
      <c r="D649" s="13">
        <f t="shared" si="46"/>
      </c>
      <c r="F649" s="13">
        <f t="shared" si="47"/>
      </c>
      <c r="G649" s="13">
        <f t="shared" si="48"/>
      </c>
      <c r="H649" s="13">
        <f t="shared" si="49"/>
      </c>
    </row>
    <row r="650" spans="1:8" ht="12.75">
      <c r="A650" s="12">
        <f ca="1" t="shared" si="45"/>
      </c>
      <c r="B650" s="32"/>
      <c r="C650" s="15"/>
      <c r="D650" s="13">
        <f t="shared" si="46"/>
      </c>
      <c r="F650" s="13">
        <f t="shared" si="47"/>
      </c>
      <c r="G650" s="13">
        <f t="shared" si="48"/>
      </c>
      <c r="H650" s="13">
        <f t="shared" si="49"/>
      </c>
    </row>
    <row r="651" spans="1:8" ht="12.75">
      <c r="A651" s="12">
        <f ca="1" t="shared" si="45"/>
      </c>
      <c r="B651" s="32"/>
      <c r="C651" s="15"/>
      <c r="D651" s="13">
        <f t="shared" si="46"/>
      </c>
      <c r="F651" s="13">
        <f t="shared" si="47"/>
      </c>
      <c r="G651" s="13">
        <f t="shared" si="48"/>
      </c>
      <c r="H651" s="13">
        <f t="shared" si="49"/>
      </c>
    </row>
    <row r="652" spans="1:8" ht="12.75">
      <c r="A652" s="12">
        <f ca="1" t="shared" si="45"/>
      </c>
      <c r="B652" s="32"/>
      <c r="C652" s="15"/>
      <c r="D652" s="13">
        <f t="shared" si="46"/>
      </c>
      <c r="F652" s="13">
        <f t="shared" si="47"/>
      </c>
      <c r="G652" s="13">
        <f t="shared" si="48"/>
      </c>
      <c r="H652" s="13">
        <f t="shared" si="49"/>
      </c>
    </row>
    <row r="653" spans="1:8" ht="12.75">
      <c r="A653" s="12">
        <f ca="1" t="shared" si="45"/>
      </c>
      <c r="B653" s="32"/>
      <c r="C653" s="15"/>
      <c r="D653" s="13">
        <f t="shared" si="46"/>
      </c>
      <c r="F653" s="13">
        <f t="shared" si="47"/>
      </c>
      <c r="G653" s="13">
        <f t="shared" si="48"/>
      </c>
      <c r="H653" s="13">
        <f t="shared" si="49"/>
      </c>
    </row>
    <row r="654" spans="1:8" ht="12.75">
      <c r="A654" s="12">
        <f ca="1" t="shared" si="45"/>
      </c>
      <c r="B654" s="32"/>
      <c r="C654" s="15"/>
      <c r="D654" s="13">
        <f t="shared" si="46"/>
      </c>
      <c r="F654" s="13">
        <f t="shared" si="47"/>
      </c>
      <c r="G654" s="13">
        <f t="shared" si="48"/>
      </c>
      <c r="H654" s="13">
        <f t="shared" si="49"/>
      </c>
    </row>
    <row r="655" spans="1:8" ht="12.75">
      <c r="A655" s="12">
        <f ca="1" t="shared" si="45"/>
      </c>
      <c r="B655" s="32"/>
      <c r="C655" s="15"/>
      <c r="D655" s="13">
        <f t="shared" si="46"/>
      </c>
      <c r="F655" s="13">
        <f t="shared" si="47"/>
      </c>
      <c r="G655" s="13">
        <f t="shared" si="48"/>
      </c>
      <c r="H655" s="13">
        <f t="shared" si="49"/>
      </c>
    </row>
    <row r="656" spans="1:8" ht="12.75">
      <c r="A656" s="12">
        <f ca="1" t="shared" si="45"/>
      </c>
      <c r="B656" s="32"/>
      <c r="C656" s="15"/>
      <c r="D656" s="13">
        <f t="shared" si="46"/>
      </c>
      <c r="F656" s="13">
        <f t="shared" si="47"/>
      </c>
      <c r="G656" s="13">
        <f t="shared" si="48"/>
      </c>
      <c r="H656" s="13">
        <f t="shared" si="49"/>
      </c>
    </row>
    <row r="657" spans="1:8" ht="12.75">
      <c r="A657" s="12">
        <f ca="1" t="shared" si="45"/>
      </c>
      <c r="B657" s="32"/>
      <c r="C657" s="15"/>
      <c r="D657" s="13">
        <f t="shared" si="46"/>
      </c>
      <c r="F657" s="13">
        <f t="shared" si="47"/>
      </c>
      <c r="G657" s="13">
        <f t="shared" si="48"/>
      </c>
      <c r="H657" s="13">
        <f t="shared" si="49"/>
      </c>
    </row>
    <row r="658" spans="1:8" ht="12.75">
      <c r="A658" s="12">
        <f ca="1" t="shared" si="45"/>
      </c>
      <c r="B658" s="32"/>
      <c r="C658" s="15"/>
      <c r="D658" s="13">
        <f t="shared" si="46"/>
      </c>
      <c r="F658" s="13">
        <f t="shared" si="47"/>
      </c>
      <c r="G658" s="13">
        <f t="shared" si="48"/>
      </c>
      <c r="H658" s="13">
        <f t="shared" si="49"/>
      </c>
    </row>
    <row r="659" spans="1:8" ht="12.75">
      <c r="A659" s="12">
        <f aca="true" ca="1" t="shared" si="50" ref="A659:A722">IF(OR(H658&lt;=0,H658=""),"",OFFSET(A659,-1,0,1,1)+1)</f>
      </c>
      <c r="B659" s="32"/>
      <c r="C659" s="15"/>
      <c r="D659" s="13">
        <f aca="true" t="shared" si="51" ref="D659:D722">IF(B659="","",ROUND((B659-B658)*$H$8*G658,2))</f>
      </c>
      <c r="F659" s="13">
        <f t="shared" si="47"/>
      </c>
      <c r="G659" s="13">
        <f t="shared" si="48"/>
      </c>
      <c r="H659" s="13">
        <f t="shared" si="49"/>
      </c>
    </row>
    <row r="660" spans="1:8" ht="12.75">
      <c r="A660" s="12">
        <f ca="1" t="shared" si="50"/>
      </c>
      <c r="B660" s="32"/>
      <c r="C660" s="15"/>
      <c r="D660" s="13">
        <f t="shared" si="51"/>
      </c>
      <c r="F660" s="13">
        <f aca="true" t="shared" si="52" ref="F660:F723">IF(B660="","",IF(C660&gt;F659+D660,0,F659+D660-C660))</f>
      </c>
      <c r="G660" s="13">
        <f aca="true" t="shared" si="53" ref="G660:G723">IF(B660="","",IF(C660&gt;D660+F659,G659+F659+D660-C660,G659))</f>
      </c>
      <c r="H660" s="13">
        <f aca="true" t="shared" si="54" ref="H660:H723">IF(B660="","",G660+F660)</f>
      </c>
    </row>
    <row r="661" spans="1:8" ht="12.75">
      <c r="A661" s="12">
        <f ca="1" t="shared" si="50"/>
      </c>
      <c r="B661" s="32"/>
      <c r="C661" s="15"/>
      <c r="D661" s="13">
        <f t="shared" si="51"/>
      </c>
      <c r="F661" s="13">
        <f t="shared" si="52"/>
      </c>
      <c r="G661" s="13">
        <f t="shared" si="53"/>
      </c>
      <c r="H661" s="13">
        <f t="shared" si="54"/>
      </c>
    </row>
    <row r="662" spans="1:8" ht="12.75">
      <c r="A662" s="12">
        <f ca="1" t="shared" si="50"/>
      </c>
      <c r="B662" s="32"/>
      <c r="C662" s="15"/>
      <c r="D662" s="13">
        <f t="shared" si="51"/>
      </c>
      <c r="F662" s="13">
        <f t="shared" si="52"/>
      </c>
      <c r="G662" s="13">
        <f t="shared" si="53"/>
      </c>
      <c r="H662" s="13">
        <f t="shared" si="54"/>
      </c>
    </row>
    <row r="663" spans="1:8" ht="12.75">
      <c r="A663" s="12">
        <f ca="1" t="shared" si="50"/>
      </c>
      <c r="B663" s="32"/>
      <c r="C663" s="15"/>
      <c r="D663" s="13">
        <f t="shared" si="51"/>
      </c>
      <c r="F663" s="13">
        <f t="shared" si="52"/>
      </c>
      <c r="G663" s="13">
        <f t="shared" si="53"/>
      </c>
      <c r="H663" s="13">
        <f t="shared" si="54"/>
      </c>
    </row>
    <row r="664" spans="1:8" ht="12.75">
      <c r="A664" s="12">
        <f ca="1" t="shared" si="50"/>
      </c>
      <c r="B664" s="32"/>
      <c r="C664" s="15"/>
      <c r="D664" s="13">
        <f t="shared" si="51"/>
      </c>
      <c r="F664" s="13">
        <f t="shared" si="52"/>
      </c>
      <c r="G664" s="13">
        <f t="shared" si="53"/>
      </c>
      <c r="H664" s="13">
        <f t="shared" si="54"/>
      </c>
    </row>
    <row r="665" spans="1:8" ht="12.75">
      <c r="A665" s="12">
        <f ca="1" t="shared" si="50"/>
      </c>
      <c r="B665" s="32"/>
      <c r="C665" s="15"/>
      <c r="D665" s="13">
        <f t="shared" si="51"/>
      </c>
      <c r="F665" s="13">
        <f t="shared" si="52"/>
      </c>
      <c r="G665" s="13">
        <f t="shared" si="53"/>
      </c>
      <c r="H665" s="13">
        <f t="shared" si="54"/>
      </c>
    </row>
    <row r="666" spans="1:8" ht="12.75">
      <c r="A666" s="12">
        <f ca="1" t="shared" si="50"/>
      </c>
      <c r="B666" s="32"/>
      <c r="C666" s="15"/>
      <c r="D666" s="13">
        <f t="shared" si="51"/>
      </c>
      <c r="F666" s="13">
        <f t="shared" si="52"/>
      </c>
      <c r="G666" s="13">
        <f t="shared" si="53"/>
      </c>
      <c r="H666" s="13">
        <f t="shared" si="54"/>
      </c>
    </row>
    <row r="667" spans="1:8" ht="12.75">
      <c r="A667" s="12">
        <f ca="1" t="shared" si="50"/>
      </c>
      <c r="B667" s="32"/>
      <c r="C667" s="15"/>
      <c r="D667" s="13">
        <f t="shared" si="51"/>
      </c>
      <c r="F667" s="13">
        <f t="shared" si="52"/>
      </c>
      <c r="G667" s="13">
        <f t="shared" si="53"/>
      </c>
      <c r="H667" s="13">
        <f t="shared" si="54"/>
      </c>
    </row>
    <row r="668" spans="1:8" ht="12.75">
      <c r="A668" s="12">
        <f ca="1" t="shared" si="50"/>
      </c>
      <c r="B668" s="32"/>
      <c r="C668" s="15"/>
      <c r="D668" s="13">
        <f t="shared" si="51"/>
      </c>
      <c r="F668" s="13">
        <f t="shared" si="52"/>
      </c>
      <c r="G668" s="13">
        <f t="shared" si="53"/>
      </c>
      <c r="H668" s="13">
        <f t="shared" si="54"/>
      </c>
    </row>
    <row r="669" spans="1:8" ht="12.75">
      <c r="A669" s="12">
        <f ca="1" t="shared" si="50"/>
      </c>
      <c r="B669" s="32"/>
      <c r="C669" s="15"/>
      <c r="D669" s="13">
        <f t="shared" si="51"/>
      </c>
      <c r="F669" s="13">
        <f t="shared" si="52"/>
      </c>
      <c r="G669" s="13">
        <f t="shared" si="53"/>
      </c>
      <c r="H669" s="13">
        <f t="shared" si="54"/>
      </c>
    </row>
    <row r="670" spans="1:8" ht="12.75">
      <c r="A670" s="12">
        <f ca="1" t="shared" si="50"/>
      </c>
      <c r="B670" s="32"/>
      <c r="C670" s="15"/>
      <c r="D670" s="13">
        <f t="shared" si="51"/>
      </c>
      <c r="F670" s="13">
        <f t="shared" si="52"/>
      </c>
      <c r="G670" s="13">
        <f t="shared" si="53"/>
      </c>
      <c r="H670" s="13">
        <f t="shared" si="54"/>
      </c>
    </row>
    <row r="671" spans="1:8" ht="12.75">
      <c r="A671" s="12">
        <f ca="1" t="shared" si="50"/>
      </c>
      <c r="B671" s="32"/>
      <c r="C671" s="15"/>
      <c r="D671" s="13">
        <f t="shared" si="51"/>
      </c>
      <c r="F671" s="13">
        <f t="shared" si="52"/>
      </c>
      <c r="G671" s="13">
        <f t="shared" si="53"/>
      </c>
      <c r="H671" s="13">
        <f t="shared" si="54"/>
      </c>
    </row>
    <row r="672" spans="1:8" ht="12.75">
      <c r="A672" s="12">
        <f ca="1" t="shared" si="50"/>
      </c>
      <c r="B672" s="32"/>
      <c r="C672" s="15"/>
      <c r="D672" s="13">
        <f t="shared" si="51"/>
      </c>
      <c r="F672" s="13">
        <f t="shared" si="52"/>
      </c>
      <c r="G672" s="13">
        <f t="shared" si="53"/>
      </c>
      <c r="H672" s="13">
        <f t="shared" si="54"/>
      </c>
    </row>
    <row r="673" spans="1:8" ht="12.75">
      <c r="A673" s="12">
        <f ca="1" t="shared" si="50"/>
      </c>
      <c r="B673" s="32"/>
      <c r="C673" s="15"/>
      <c r="D673" s="13">
        <f t="shared" si="51"/>
      </c>
      <c r="F673" s="13">
        <f t="shared" si="52"/>
      </c>
      <c r="G673" s="13">
        <f t="shared" si="53"/>
      </c>
      <c r="H673" s="13">
        <f t="shared" si="54"/>
      </c>
    </row>
    <row r="674" spans="1:8" ht="12.75">
      <c r="A674" s="12">
        <f ca="1" t="shared" si="50"/>
      </c>
      <c r="B674" s="32"/>
      <c r="C674" s="15"/>
      <c r="D674" s="13">
        <f t="shared" si="51"/>
      </c>
      <c r="F674" s="13">
        <f t="shared" si="52"/>
      </c>
      <c r="G674" s="13">
        <f t="shared" si="53"/>
      </c>
      <c r="H674" s="13">
        <f t="shared" si="54"/>
      </c>
    </row>
    <row r="675" spans="1:8" ht="12.75">
      <c r="A675" s="12">
        <f ca="1" t="shared" si="50"/>
      </c>
      <c r="B675" s="32"/>
      <c r="C675" s="15"/>
      <c r="D675" s="13">
        <f t="shared" si="51"/>
      </c>
      <c r="F675" s="13">
        <f t="shared" si="52"/>
      </c>
      <c r="G675" s="13">
        <f t="shared" si="53"/>
      </c>
      <c r="H675" s="13">
        <f t="shared" si="54"/>
      </c>
    </row>
    <row r="676" spans="1:8" ht="12.75">
      <c r="A676" s="12">
        <f ca="1" t="shared" si="50"/>
      </c>
      <c r="B676" s="32"/>
      <c r="C676" s="15"/>
      <c r="D676" s="13">
        <f t="shared" si="51"/>
      </c>
      <c r="F676" s="13">
        <f t="shared" si="52"/>
      </c>
      <c r="G676" s="13">
        <f t="shared" si="53"/>
      </c>
      <c r="H676" s="13">
        <f t="shared" si="54"/>
      </c>
    </row>
    <row r="677" spans="1:8" ht="12.75">
      <c r="A677" s="12">
        <f ca="1" t="shared" si="50"/>
      </c>
      <c r="B677" s="32"/>
      <c r="C677" s="15"/>
      <c r="D677" s="13">
        <f t="shared" si="51"/>
      </c>
      <c r="F677" s="13">
        <f t="shared" si="52"/>
      </c>
      <c r="G677" s="13">
        <f t="shared" si="53"/>
      </c>
      <c r="H677" s="13">
        <f t="shared" si="54"/>
      </c>
    </row>
    <row r="678" spans="1:8" ht="12.75">
      <c r="A678" s="12">
        <f ca="1" t="shared" si="50"/>
      </c>
      <c r="B678" s="32"/>
      <c r="C678" s="15"/>
      <c r="D678" s="13">
        <f t="shared" si="51"/>
      </c>
      <c r="F678" s="13">
        <f t="shared" si="52"/>
      </c>
      <c r="G678" s="13">
        <f t="shared" si="53"/>
      </c>
      <c r="H678" s="13">
        <f t="shared" si="54"/>
      </c>
    </row>
    <row r="679" spans="1:8" ht="12.75">
      <c r="A679" s="12">
        <f ca="1" t="shared" si="50"/>
      </c>
      <c r="B679" s="32"/>
      <c r="C679" s="15"/>
      <c r="D679" s="13">
        <f t="shared" si="51"/>
      </c>
      <c r="F679" s="13">
        <f t="shared" si="52"/>
      </c>
      <c r="G679" s="13">
        <f t="shared" si="53"/>
      </c>
      <c r="H679" s="13">
        <f t="shared" si="54"/>
      </c>
    </row>
    <row r="680" spans="1:8" ht="12.75">
      <c r="A680" s="12">
        <f ca="1" t="shared" si="50"/>
      </c>
      <c r="B680" s="32"/>
      <c r="C680" s="15"/>
      <c r="D680" s="13">
        <f t="shared" si="51"/>
      </c>
      <c r="F680" s="13">
        <f t="shared" si="52"/>
      </c>
      <c r="G680" s="13">
        <f t="shared" si="53"/>
      </c>
      <c r="H680" s="13">
        <f t="shared" si="54"/>
      </c>
    </row>
    <row r="681" spans="1:8" ht="12.75">
      <c r="A681" s="12">
        <f ca="1" t="shared" si="50"/>
      </c>
      <c r="B681" s="32"/>
      <c r="C681" s="15"/>
      <c r="D681" s="13">
        <f t="shared" si="51"/>
      </c>
      <c r="F681" s="13">
        <f t="shared" si="52"/>
      </c>
      <c r="G681" s="13">
        <f t="shared" si="53"/>
      </c>
      <c r="H681" s="13">
        <f t="shared" si="54"/>
      </c>
    </row>
    <row r="682" spans="1:8" ht="12.75">
      <c r="A682" s="12">
        <f ca="1" t="shared" si="50"/>
      </c>
      <c r="B682" s="32"/>
      <c r="C682" s="15"/>
      <c r="D682" s="13">
        <f t="shared" si="51"/>
      </c>
      <c r="F682" s="13">
        <f t="shared" si="52"/>
      </c>
      <c r="G682" s="13">
        <f t="shared" si="53"/>
      </c>
      <c r="H682" s="13">
        <f t="shared" si="54"/>
      </c>
    </row>
    <row r="683" spans="1:8" ht="12.75">
      <c r="A683" s="12">
        <f ca="1" t="shared" si="50"/>
      </c>
      <c r="B683" s="32"/>
      <c r="C683" s="15"/>
      <c r="D683" s="13">
        <f t="shared" si="51"/>
      </c>
      <c r="F683" s="13">
        <f t="shared" si="52"/>
      </c>
      <c r="G683" s="13">
        <f t="shared" si="53"/>
      </c>
      <c r="H683" s="13">
        <f t="shared" si="54"/>
      </c>
    </row>
    <row r="684" spans="1:8" ht="12.75">
      <c r="A684" s="12">
        <f ca="1" t="shared" si="50"/>
      </c>
      <c r="B684" s="32"/>
      <c r="C684" s="15"/>
      <c r="D684" s="13">
        <f t="shared" si="51"/>
      </c>
      <c r="F684" s="13">
        <f t="shared" si="52"/>
      </c>
      <c r="G684" s="13">
        <f t="shared" si="53"/>
      </c>
      <c r="H684" s="13">
        <f t="shared" si="54"/>
      </c>
    </row>
    <row r="685" spans="1:8" ht="12.75">
      <c r="A685" s="12">
        <f ca="1" t="shared" si="50"/>
      </c>
      <c r="B685" s="32"/>
      <c r="C685" s="15"/>
      <c r="D685" s="13">
        <f t="shared" si="51"/>
      </c>
      <c r="F685" s="13">
        <f t="shared" si="52"/>
      </c>
      <c r="G685" s="13">
        <f t="shared" si="53"/>
      </c>
      <c r="H685" s="13">
        <f t="shared" si="54"/>
      </c>
    </row>
    <row r="686" spans="1:8" ht="12.75">
      <c r="A686" s="12">
        <f ca="1" t="shared" si="50"/>
      </c>
      <c r="B686" s="32"/>
      <c r="C686" s="15"/>
      <c r="D686" s="13">
        <f t="shared" si="51"/>
      </c>
      <c r="F686" s="13">
        <f t="shared" si="52"/>
      </c>
      <c r="G686" s="13">
        <f t="shared" si="53"/>
      </c>
      <c r="H686" s="13">
        <f t="shared" si="54"/>
      </c>
    </row>
    <row r="687" spans="1:8" ht="12.75">
      <c r="A687" s="12">
        <f ca="1" t="shared" si="50"/>
      </c>
      <c r="B687" s="32"/>
      <c r="C687" s="15"/>
      <c r="D687" s="13">
        <f t="shared" si="51"/>
      </c>
      <c r="F687" s="13">
        <f t="shared" si="52"/>
      </c>
      <c r="G687" s="13">
        <f t="shared" si="53"/>
      </c>
      <c r="H687" s="13">
        <f t="shared" si="54"/>
      </c>
    </row>
    <row r="688" spans="1:8" ht="12.75">
      <c r="A688" s="12">
        <f ca="1" t="shared" si="50"/>
      </c>
      <c r="B688" s="32"/>
      <c r="C688" s="15"/>
      <c r="D688" s="13">
        <f t="shared" si="51"/>
      </c>
      <c r="F688" s="13">
        <f t="shared" si="52"/>
      </c>
      <c r="G688" s="13">
        <f t="shared" si="53"/>
      </c>
      <c r="H688" s="13">
        <f t="shared" si="54"/>
      </c>
    </row>
    <row r="689" spans="1:8" ht="12.75">
      <c r="A689" s="12">
        <f ca="1" t="shared" si="50"/>
      </c>
      <c r="B689" s="32"/>
      <c r="C689" s="15"/>
      <c r="D689" s="13">
        <f t="shared" si="51"/>
      </c>
      <c r="F689" s="13">
        <f t="shared" si="52"/>
      </c>
      <c r="G689" s="13">
        <f t="shared" si="53"/>
      </c>
      <c r="H689" s="13">
        <f t="shared" si="54"/>
      </c>
    </row>
    <row r="690" spans="1:8" ht="12.75">
      <c r="A690" s="12">
        <f ca="1" t="shared" si="50"/>
      </c>
      <c r="B690" s="32"/>
      <c r="C690" s="15"/>
      <c r="D690" s="13">
        <f t="shared" si="51"/>
      </c>
      <c r="F690" s="13">
        <f t="shared" si="52"/>
      </c>
      <c r="G690" s="13">
        <f t="shared" si="53"/>
      </c>
      <c r="H690" s="13">
        <f t="shared" si="54"/>
      </c>
    </row>
    <row r="691" spans="1:8" ht="12.75">
      <c r="A691" s="12">
        <f ca="1" t="shared" si="50"/>
      </c>
      <c r="B691" s="32"/>
      <c r="C691" s="15"/>
      <c r="D691" s="13">
        <f t="shared" si="51"/>
      </c>
      <c r="F691" s="13">
        <f t="shared" si="52"/>
      </c>
      <c r="G691" s="13">
        <f t="shared" si="53"/>
      </c>
      <c r="H691" s="13">
        <f t="shared" si="54"/>
      </c>
    </row>
    <row r="692" spans="1:8" ht="12.75">
      <c r="A692" s="12">
        <f ca="1" t="shared" si="50"/>
      </c>
      <c r="B692" s="32"/>
      <c r="C692" s="15"/>
      <c r="D692" s="13">
        <f t="shared" si="51"/>
      </c>
      <c r="F692" s="13">
        <f t="shared" si="52"/>
      </c>
      <c r="G692" s="13">
        <f t="shared" si="53"/>
      </c>
      <c r="H692" s="13">
        <f t="shared" si="54"/>
      </c>
    </row>
    <row r="693" spans="1:8" ht="12.75">
      <c r="A693" s="12">
        <f ca="1" t="shared" si="50"/>
      </c>
      <c r="B693" s="32"/>
      <c r="C693" s="15"/>
      <c r="D693" s="13">
        <f t="shared" si="51"/>
      </c>
      <c r="F693" s="13">
        <f t="shared" si="52"/>
      </c>
      <c r="G693" s="13">
        <f t="shared" si="53"/>
      </c>
      <c r="H693" s="13">
        <f t="shared" si="54"/>
      </c>
    </row>
    <row r="694" spans="1:8" ht="12.75">
      <c r="A694" s="12">
        <f ca="1" t="shared" si="50"/>
      </c>
      <c r="B694" s="32"/>
      <c r="C694" s="15"/>
      <c r="D694" s="13">
        <f t="shared" si="51"/>
      </c>
      <c r="F694" s="13">
        <f t="shared" si="52"/>
      </c>
      <c r="G694" s="13">
        <f t="shared" si="53"/>
      </c>
      <c r="H694" s="13">
        <f t="shared" si="54"/>
      </c>
    </row>
    <row r="695" spans="1:8" ht="12.75">
      <c r="A695" s="12">
        <f ca="1" t="shared" si="50"/>
      </c>
      <c r="B695" s="32"/>
      <c r="C695" s="15"/>
      <c r="D695" s="13">
        <f t="shared" si="51"/>
      </c>
      <c r="F695" s="13">
        <f t="shared" si="52"/>
      </c>
      <c r="G695" s="13">
        <f t="shared" si="53"/>
      </c>
      <c r="H695" s="13">
        <f t="shared" si="54"/>
      </c>
    </row>
    <row r="696" spans="1:8" ht="12.75">
      <c r="A696" s="12">
        <f ca="1" t="shared" si="50"/>
      </c>
      <c r="B696" s="32"/>
      <c r="C696" s="15"/>
      <c r="D696" s="13">
        <f t="shared" si="51"/>
      </c>
      <c r="F696" s="13">
        <f t="shared" si="52"/>
      </c>
      <c r="G696" s="13">
        <f t="shared" si="53"/>
      </c>
      <c r="H696" s="13">
        <f t="shared" si="54"/>
      </c>
    </row>
    <row r="697" spans="1:8" ht="12.75">
      <c r="A697" s="12">
        <f ca="1" t="shared" si="50"/>
      </c>
      <c r="B697" s="32"/>
      <c r="C697" s="15"/>
      <c r="D697" s="13">
        <f t="shared" si="51"/>
      </c>
      <c r="F697" s="13">
        <f t="shared" si="52"/>
      </c>
      <c r="G697" s="13">
        <f t="shared" si="53"/>
      </c>
      <c r="H697" s="13">
        <f t="shared" si="54"/>
      </c>
    </row>
    <row r="698" spans="1:8" ht="12.75">
      <c r="A698" s="12">
        <f ca="1" t="shared" si="50"/>
      </c>
      <c r="B698" s="32"/>
      <c r="C698" s="15"/>
      <c r="D698" s="13">
        <f t="shared" si="51"/>
      </c>
      <c r="F698" s="13">
        <f t="shared" si="52"/>
      </c>
      <c r="G698" s="13">
        <f t="shared" si="53"/>
      </c>
      <c r="H698" s="13">
        <f t="shared" si="54"/>
      </c>
    </row>
    <row r="699" spans="1:8" ht="12.75">
      <c r="A699" s="12">
        <f ca="1" t="shared" si="50"/>
      </c>
      <c r="B699" s="32"/>
      <c r="C699" s="15"/>
      <c r="D699" s="13">
        <f t="shared" si="51"/>
      </c>
      <c r="F699" s="13">
        <f t="shared" si="52"/>
      </c>
      <c r="G699" s="13">
        <f t="shared" si="53"/>
      </c>
      <c r="H699" s="13">
        <f t="shared" si="54"/>
      </c>
    </row>
    <row r="700" spans="1:8" ht="12.75">
      <c r="A700" s="12">
        <f ca="1" t="shared" si="50"/>
      </c>
      <c r="B700" s="32"/>
      <c r="C700" s="15"/>
      <c r="D700" s="13">
        <f t="shared" si="51"/>
      </c>
      <c r="F700" s="13">
        <f t="shared" si="52"/>
      </c>
      <c r="G700" s="13">
        <f t="shared" si="53"/>
      </c>
      <c r="H700" s="13">
        <f t="shared" si="54"/>
      </c>
    </row>
    <row r="701" spans="1:8" ht="12.75">
      <c r="A701" s="12">
        <f ca="1" t="shared" si="50"/>
      </c>
      <c r="B701" s="32"/>
      <c r="C701" s="15"/>
      <c r="D701" s="13">
        <f t="shared" si="51"/>
      </c>
      <c r="F701" s="13">
        <f t="shared" si="52"/>
      </c>
      <c r="G701" s="13">
        <f t="shared" si="53"/>
      </c>
      <c r="H701" s="13">
        <f t="shared" si="54"/>
      </c>
    </row>
    <row r="702" spans="1:8" ht="12.75">
      <c r="A702" s="12">
        <f ca="1" t="shared" si="50"/>
      </c>
      <c r="B702" s="32"/>
      <c r="C702" s="15"/>
      <c r="D702" s="13">
        <f t="shared" si="51"/>
      </c>
      <c r="F702" s="13">
        <f t="shared" si="52"/>
      </c>
      <c r="G702" s="13">
        <f t="shared" si="53"/>
      </c>
      <c r="H702" s="13">
        <f t="shared" si="54"/>
      </c>
    </row>
    <row r="703" spans="1:8" ht="12.75">
      <c r="A703" s="12">
        <f ca="1" t="shared" si="50"/>
      </c>
      <c r="B703" s="32"/>
      <c r="C703" s="15"/>
      <c r="D703" s="13">
        <f t="shared" si="51"/>
      </c>
      <c r="F703" s="13">
        <f t="shared" si="52"/>
      </c>
      <c r="G703" s="13">
        <f t="shared" si="53"/>
      </c>
      <c r="H703" s="13">
        <f t="shared" si="54"/>
      </c>
    </row>
    <row r="704" spans="1:8" ht="12.75">
      <c r="A704" s="12">
        <f ca="1" t="shared" si="50"/>
      </c>
      <c r="B704" s="32"/>
      <c r="C704" s="15"/>
      <c r="D704" s="13">
        <f t="shared" si="51"/>
      </c>
      <c r="F704" s="13">
        <f t="shared" si="52"/>
      </c>
      <c r="G704" s="13">
        <f t="shared" si="53"/>
      </c>
      <c r="H704" s="13">
        <f t="shared" si="54"/>
      </c>
    </row>
    <row r="705" spans="1:8" ht="12.75">
      <c r="A705" s="12">
        <f ca="1" t="shared" si="50"/>
      </c>
      <c r="B705" s="32"/>
      <c r="C705" s="15"/>
      <c r="D705" s="13">
        <f t="shared" si="51"/>
      </c>
      <c r="F705" s="13">
        <f t="shared" si="52"/>
      </c>
      <c r="G705" s="13">
        <f t="shared" si="53"/>
      </c>
      <c r="H705" s="13">
        <f t="shared" si="54"/>
      </c>
    </row>
    <row r="706" spans="1:8" ht="12.75">
      <c r="A706" s="12">
        <f ca="1" t="shared" si="50"/>
      </c>
      <c r="B706" s="32"/>
      <c r="C706" s="15"/>
      <c r="D706" s="13">
        <f t="shared" si="51"/>
      </c>
      <c r="F706" s="13">
        <f t="shared" si="52"/>
      </c>
      <c r="G706" s="13">
        <f t="shared" si="53"/>
      </c>
      <c r="H706" s="13">
        <f t="shared" si="54"/>
      </c>
    </row>
    <row r="707" spans="1:8" ht="12.75">
      <c r="A707" s="12">
        <f ca="1" t="shared" si="50"/>
      </c>
      <c r="B707" s="32"/>
      <c r="C707" s="15"/>
      <c r="D707" s="13">
        <f t="shared" si="51"/>
      </c>
      <c r="F707" s="13">
        <f t="shared" si="52"/>
      </c>
      <c r="G707" s="13">
        <f t="shared" si="53"/>
      </c>
      <c r="H707" s="13">
        <f t="shared" si="54"/>
      </c>
    </row>
    <row r="708" spans="1:8" ht="12.75">
      <c r="A708" s="12">
        <f ca="1" t="shared" si="50"/>
      </c>
      <c r="B708" s="32"/>
      <c r="C708" s="15"/>
      <c r="D708" s="13">
        <f t="shared" si="51"/>
      </c>
      <c r="F708" s="13">
        <f t="shared" si="52"/>
      </c>
      <c r="G708" s="13">
        <f t="shared" si="53"/>
      </c>
      <c r="H708" s="13">
        <f t="shared" si="54"/>
      </c>
    </row>
    <row r="709" spans="1:8" ht="12.75">
      <c r="A709" s="12">
        <f ca="1" t="shared" si="50"/>
      </c>
      <c r="B709" s="32"/>
      <c r="C709" s="15"/>
      <c r="D709" s="13">
        <f t="shared" si="51"/>
      </c>
      <c r="F709" s="13">
        <f t="shared" si="52"/>
      </c>
      <c r="G709" s="13">
        <f t="shared" si="53"/>
      </c>
      <c r="H709" s="13">
        <f t="shared" si="54"/>
      </c>
    </row>
    <row r="710" spans="1:8" ht="12.75">
      <c r="A710" s="12">
        <f ca="1" t="shared" si="50"/>
      </c>
      <c r="B710" s="32"/>
      <c r="C710" s="15"/>
      <c r="D710" s="13">
        <f t="shared" si="51"/>
      </c>
      <c r="F710" s="13">
        <f t="shared" si="52"/>
      </c>
      <c r="G710" s="13">
        <f t="shared" si="53"/>
      </c>
      <c r="H710" s="13">
        <f t="shared" si="54"/>
      </c>
    </row>
    <row r="711" spans="1:8" ht="12.75">
      <c r="A711" s="12">
        <f ca="1" t="shared" si="50"/>
      </c>
      <c r="B711" s="32"/>
      <c r="C711" s="15"/>
      <c r="D711" s="13">
        <f t="shared" si="51"/>
      </c>
      <c r="F711" s="13">
        <f t="shared" si="52"/>
      </c>
      <c r="G711" s="13">
        <f t="shared" si="53"/>
      </c>
      <c r="H711" s="13">
        <f t="shared" si="54"/>
      </c>
    </row>
    <row r="712" spans="1:8" ht="12.75">
      <c r="A712" s="12">
        <f ca="1" t="shared" si="50"/>
      </c>
      <c r="B712" s="32"/>
      <c r="C712" s="15"/>
      <c r="D712" s="13">
        <f t="shared" si="51"/>
      </c>
      <c r="F712" s="13">
        <f t="shared" si="52"/>
      </c>
      <c r="G712" s="13">
        <f t="shared" si="53"/>
      </c>
      <c r="H712" s="13">
        <f t="shared" si="54"/>
      </c>
    </row>
    <row r="713" spans="1:8" ht="12.75">
      <c r="A713" s="12">
        <f ca="1" t="shared" si="50"/>
      </c>
      <c r="B713" s="32"/>
      <c r="C713" s="15"/>
      <c r="D713" s="13">
        <f t="shared" si="51"/>
      </c>
      <c r="F713" s="13">
        <f t="shared" si="52"/>
      </c>
      <c r="G713" s="13">
        <f t="shared" si="53"/>
      </c>
      <c r="H713" s="13">
        <f t="shared" si="54"/>
      </c>
    </row>
    <row r="714" spans="1:8" ht="12.75">
      <c r="A714" s="12">
        <f ca="1" t="shared" si="50"/>
      </c>
      <c r="B714" s="32"/>
      <c r="C714" s="15"/>
      <c r="D714" s="13">
        <f t="shared" si="51"/>
      </c>
      <c r="F714" s="13">
        <f t="shared" si="52"/>
      </c>
      <c r="G714" s="13">
        <f t="shared" si="53"/>
      </c>
      <c r="H714" s="13">
        <f t="shared" si="54"/>
      </c>
    </row>
    <row r="715" spans="1:8" ht="12.75">
      <c r="A715" s="12">
        <f ca="1" t="shared" si="50"/>
      </c>
      <c r="B715" s="32"/>
      <c r="C715" s="15"/>
      <c r="D715" s="13">
        <f t="shared" si="51"/>
      </c>
      <c r="F715" s="13">
        <f t="shared" si="52"/>
      </c>
      <c r="G715" s="13">
        <f t="shared" si="53"/>
      </c>
      <c r="H715" s="13">
        <f t="shared" si="54"/>
      </c>
    </row>
    <row r="716" spans="1:8" ht="12.75">
      <c r="A716" s="12">
        <f ca="1" t="shared" si="50"/>
      </c>
      <c r="B716" s="32"/>
      <c r="C716" s="15"/>
      <c r="D716" s="13">
        <f t="shared" si="51"/>
      </c>
      <c r="F716" s="13">
        <f t="shared" si="52"/>
      </c>
      <c r="G716" s="13">
        <f t="shared" si="53"/>
      </c>
      <c r="H716" s="13">
        <f t="shared" si="54"/>
      </c>
    </row>
    <row r="717" spans="1:8" ht="12.75">
      <c r="A717" s="12">
        <f ca="1" t="shared" si="50"/>
      </c>
      <c r="B717" s="32"/>
      <c r="C717" s="15"/>
      <c r="D717" s="13">
        <f t="shared" si="51"/>
      </c>
      <c r="F717" s="13">
        <f t="shared" si="52"/>
      </c>
      <c r="G717" s="13">
        <f t="shared" si="53"/>
      </c>
      <c r="H717" s="13">
        <f t="shared" si="54"/>
      </c>
    </row>
    <row r="718" spans="1:8" ht="12.75">
      <c r="A718" s="12">
        <f ca="1" t="shared" si="50"/>
      </c>
      <c r="B718" s="32"/>
      <c r="C718" s="15"/>
      <c r="D718" s="13">
        <f t="shared" si="51"/>
      </c>
      <c r="F718" s="13">
        <f t="shared" si="52"/>
      </c>
      <c r="G718" s="13">
        <f t="shared" si="53"/>
      </c>
      <c r="H718" s="13">
        <f t="shared" si="54"/>
      </c>
    </row>
    <row r="719" spans="1:8" ht="12.75">
      <c r="A719" s="12">
        <f ca="1" t="shared" si="50"/>
      </c>
      <c r="B719" s="32"/>
      <c r="C719" s="15"/>
      <c r="D719" s="13">
        <f t="shared" si="51"/>
      </c>
      <c r="F719" s="13">
        <f t="shared" si="52"/>
      </c>
      <c r="G719" s="13">
        <f t="shared" si="53"/>
      </c>
      <c r="H719" s="13">
        <f t="shared" si="54"/>
      </c>
    </row>
    <row r="720" spans="1:8" ht="12.75">
      <c r="A720" s="12">
        <f ca="1" t="shared" si="50"/>
      </c>
      <c r="B720" s="32"/>
      <c r="C720" s="15"/>
      <c r="D720" s="13">
        <f t="shared" si="51"/>
      </c>
      <c r="F720" s="13">
        <f t="shared" si="52"/>
      </c>
      <c r="G720" s="13">
        <f t="shared" si="53"/>
      </c>
      <c r="H720" s="13">
        <f t="shared" si="54"/>
      </c>
    </row>
    <row r="721" spans="1:8" ht="12.75">
      <c r="A721" s="12">
        <f ca="1" t="shared" si="50"/>
      </c>
      <c r="B721" s="32"/>
      <c r="C721" s="15"/>
      <c r="D721" s="13">
        <f t="shared" si="51"/>
      </c>
      <c r="F721" s="13">
        <f t="shared" si="52"/>
      </c>
      <c r="G721" s="13">
        <f t="shared" si="53"/>
      </c>
      <c r="H721" s="13">
        <f t="shared" si="54"/>
      </c>
    </row>
    <row r="722" spans="1:8" ht="12.75">
      <c r="A722" s="12">
        <f ca="1" t="shared" si="50"/>
      </c>
      <c r="B722" s="32"/>
      <c r="C722" s="15"/>
      <c r="D722" s="13">
        <f t="shared" si="51"/>
      </c>
      <c r="F722" s="13">
        <f t="shared" si="52"/>
      </c>
      <c r="G722" s="13">
        <f t="shared" si="53"/>
      </c>
      <c r="H722" s="13">
        <f t="shared" si="54"/>
      </c>
    </row>
    <row r="723" spans="1:8" ht="12.75">
      <c r="A723" s="12">
        <f aca="true" ca="1" t="shared" si="55" ref="A723:A786">IF(OR(H722&lt;=0,H722=""),"",OFFSET(A723,-1,0,1,1)+1)</f>
      </c>
      <c r="B723" s="32"/>
      <c r="C723" s="15"/>
      <c r="D723" s="13">
        <f aca="true" t="shared" si="56" ref="D723:D786">IF(B723="","",ROUND((B723-B722)*$H$8*G722,2))</f>
      </c>
      <c r="F723" s="13">
        <f t="shared" si="52"/>
      </c>
      <c r="G723" s="13">
        <f t="shared" si="53"/>
      </c>
      <c r="H723" s="13">
        <f t="shared" si="54"/>
      </c>
    </row>
    <row r="724" spans="1:8" ht="12.75">
      <c r="A724" s="12">
        <f ca="1" t="shared" si="55"/>
      </c>
      <c r="B724" s="32"/>
      <c r="C724" s="15"/>
      <c r="D724" s="13">
        <f t="shared" si="56"/>
      </c>
      <c r="F724" s="13">
        <f aca="true" t="shared" si="57" ref="F724:F787">IF(B724="","",IF(C724&gt;F723+D724,0,F723+D724-C724))</f>
      </c>
      <c r="G724" s="13">
        <f aca="true" t="shared" si="58" ref="G724:G787">IF(B724="","",IF(C724&gt;D724+F723,G723+F723+D724-C724,G723))</f>
      </c>
      <c r="H724" s="13">
        <f aca="true" t="shared" si="59" ref="H724:H787">IF(B724="","",G724+F724)</f>
      </c>
    </row>
    <row r="725" spans="1:8" ht="12.75">
      <c r="A725" s="12">
        <f ca="1" t="shared" si="55"/>
      </c>
      <c r="B725" s="32"/>
      <c r="C725" s="15"/>
      <c r="D725" s="13">
        <f t="shared" si="56"/>
      </c>
      <c r="F725" s="13">
        <f t="shared" si="57"/>
      </c>
      <c r="G725" s="13">
        <f t="shared" si="58"/>
      </c>
      <c r="H725" s="13">
        <f t="shared" si="59"/>
      </c>
    </row>
    <row r="726" spans="1:8" ht="12.75">
      <c r="A726" s="12">
        <f ca="1" t="shared" si="55"/>
      </c>
      <c r="B726" s="32"/>
      <c r="C726" s="15"/>
      <c r="D726" s="13">
        <f t="shared" si="56"/>
      </c>
      <c r="F726" s="13">
        <f t="shared" si="57"/>
      </c>
      <c r="G726" s="13">
        <f t="shared" si="58"/>
      </c>
      <c r="H726" s="13">
        <f t="shared" si="59"/>
      </c>
    </row>
    <row r="727" spans="1:8" ht="12.75">
      <c r="A727" s="12">
        <f ca="1" t="shared" si="55"/>
      </c>
      <c r="B727" s="32"/>
      <c r="C727" s="15"/>
      <c r="D727" s="13">
        <f t="shared" si="56"/>
      </c>
      <c r="F727" s="13">
        <f t="shared" si="57"/>
      </c>
      <c r="G727" s="13">
        <f t="shared" si="58"/>
      </c>
      <c r="H727" s="13">
        <f t="shared" si="59"/>
      </c>
    </row>
    <row r="728" spans="1:8" ht="12.75">
      <c r="A728" s="12">
        <f ca="1" t="shared" si="55"/>
      </c>
      <c r="B728" s="32"/>
      <c r="C728" s="15"/>
      <c r="D728" s="13">
        <f t="shared" si="56"/>
      </c>
      <c r="F728" s="13">
        <f t="shared" si="57"/>
      </c>
      <c r="G728" s="13">
        <f t="shared" si="58"/>
      </c>
      <c r="H728" s="13">
        <f t="shared" si="59"/>
      </c>
    </row>
    <row r="729" spans="1:8" ht="12.75">
      <c r="A729" s="12">
        <f ca="1" t="shared" si="55"/>
      </c>
      <c r="B729" s="32"/>
      <c r="C729" s="15"/>
      <c r="D729" s="13">
        <f t="shared" si="56"/>
      </c>
      <c r="F729" s="13">
        <f t="shared" si="57"/>
      </c>
      <c r="G729" s="13">
        <f t="shared" si="58"/>
      </c>
      <c r="H729" s="13">
        <f t="shared" si="59"/>
      </c>
    </row>
    <row r="730" spans="1:8" ht="12.75">
      <c r="A730" s="12">
        <f ca="1" t="shared" si="55"/>
      </c>
      <c r="B730" s="32"/>
      <c r="C730" s="15"/>
      <c r="D730" s="13">
        <f t="shared" si="56"/>
      </c>
      <c r="F730" s="13">
        <f t="shared" si="57"/>
      </c>
      <c r="G730" s="13">
        <f t="shared" si="58"/>
      </c>
      <c r="H730" s="13">
        <f t="shared" si="59"/>
      </c>
    </row>
    <row r="731" spans="1:8" ht="12.75">
      <c r="A731" s="12">
        <f ca="1" t="shared" si="55"/>
      </c>
      <c r="B731" s="32"/>
      <c r="C731" s="15"/>
      <c r="D731" s="13">
        <f t="shared" si="56"/>
      </c>
      <c r="F731" s="13">
        <f t="shared" si="57"/>
      </c>
      <c r="G731" s="13">
        <f t="shared" si="58"/>
      </c>
      <c r="H731" s="13">
        <f t="shared" si="59"/>
      </c>
    </row>
    <row r="732" spans="1:8" ht="12.75">
      <c r="A732" s="12">
        <f ca="1" t="shared" si="55"/>
      </c>
      <c r="B732" s="32"/>
      <c r="C732" s="15"/>
      <c r="D732" s="13">
        <f t="shared" si="56"/>
      </c>
      <c r="F732" s="13">
        <f t="shared" si="57"/>
      </c>
      <c r="G732" s="13">
        <f t="shared" si="58"/>
      </c>
      <c r="H732" s="13">
        <f t="shared" si="59"/>
      </c>
    </row>
    <row r="733" spans="1:8" ht="12.75">
      <c r="A733" s="12">
        <f ca="1" t="shared" si="55"/>
      </c>
      <c r="B733" s="32"/>
      <c r="C733" s="15"/>
      <c r="D733" s="13">
        <f t="shared" si="56"/>
      </c>
      <c r="F733" s="13">
        <f t="shared" si="57"/>
      </c>
      <c r="G733" s="13">
        <f t="shared" si="58"/>
      </c>
      <c r="H733" s="13">
        <f t="shared" si="59"/>
      </c>
    </row>
    <row r="734" spans="1:8" ht="12.75">
      <c r="A734" s="12">
        <f ca="1" t="shared" si="55"/>
      </c>
      <c r="B734" s="32"/>
      <c r="C734" s="15"/>
      <c r="D734" s="13">
        <f t="shared" si="56"/>
      </c>
      <c r="F734" s="13">
        <f t="shared" si="57"/>
      </c>
      <c r="G734" s="13">
        <f t="shared" si="58"/>
      </c>
      <c r="H734" s="13">
        <f t="shared" si="59"/>
      </c>
    </row>
    <row r="735" spans="1:8" ht="12.75">
      <c r="A735" s="12">
        <f ca="1" t="shared" si="55"/>
      </c>
      <c r="B735" s="32"/>
      <c r="C735" s="15"/>
      <c r="D735" s="13">
        <f t="shared" si="56"/>
      </c>
      <c r="F735" s="13">
        <f t="shared" si="57"/>
      </c>
      <c r="G735" s="13">
        <f t="shared" si="58"/>
      </c>
      <c r="H735" s="13">
        <f t="shared" si="59"/>
      </c>
    </row>
    <row r="736" spans="1:8" ht="12.75">
      <c r="A736" s="12">
        <f ca="1" t="shared" si="55"/>
      </c>
      <c r="B736" s="32"/>
      <c r="C736" s="15"/>
      <c r="D736" s="13">
        <f t="shared" si="56"/>
      </c>
      <c r="F736" s="13">
        <f t="shared" si="57"/>
      </c>
      <c r="G736" s="13">
        <f t="shared" si="58"/>
      </c>
      <c r="H736" s="13">
        <f t="shared" si="59"/>
      </c>
    </row>
    <row r="737" spans="1:8" ht="12.75">
      <c r="A737" s="12">
        <f ca="1" t="shared" si="55"/>
      </c>
      <c r="B737" s="32"/>
      <c r="C737" s="15"/>
      <c r="D737" s="13">
        <f t="shared" si="56"/>
      </c>
      <c r="F737" s="13">
        <f t="shared" si="57"/>
      </c>
      <c r="G737" s="13">
        <f t="shared" si="58"/>
      </c>
      <c r="H737" s="13">
        <f t="shared" si="59"/>
      </c>
    </row>
    <row r="738" spans="1:8" ht="12.75">
      <c r="A738" s="12">
        <f ca="1" t="shared" si="55"/>
      </c>
      <c r="B738" s="32"/>
      <c r="C738" s="15"/>
      <c r="D738" s="13">
        <f t="shared" si="56"/>
      </c>
      <c r="F738" s="13">
        <f t="shared" si="57"/>
      </c>
      <c r="G738" s="13">
        <f t="shared" si="58"/>
      </c>
      <c r="H738" s="13">
        <f t="shared" si="59"/>
      </c>
    </row>
    <row r="739" spans="1:8" ht="12.75">
      <c r="A739" s="12">
        <f ca="1" t="shared" si="55"/>
      </c>
      <c r="B739" s="32"/>
      <c r="C739" s="15"/>
      <c r="D739" s="13">
        <f t="shared" si="56"/>
      </c>
      <c r="F739" s="13">
        <f t="shared" si="57"/>
      </c>
      <c r="G739" s="13">
        <f t="shared" si="58"/>
      </c>
      <c r="H739" s="13">
        <f t="shared" si="59"/>
      </c>
    </row>
    <row r="740" spans="1:8" ht="12.75">
      <c r="A740" s="12">
        <f ca="1" t="shared" si="55"/>
      </c>
      <c r="B740" s="32"/>
      <c r="C740" s="15"/>
      <c r="D740" s="13">
        <f t="shared" si="56"/>
      </c>
      <c r="F740" s="13">
        <f t="shared" si="57"/>
      </c>
      <c r="G740" s="13">
        <f t="shared" si="58"/>
      </c>
      <c r="H740" s="13">
        <f t="shared" si="59"/>
      </c>
    </row>
    <row r="741" spans="1:8" ht="12.75">
      <c r="A741" s="12">
        <f ca="1" t="shared" si="55"/>
      </c>
      <c r="B741" s="32"/>
      <c r="C741" s="15"/>
      <c r="D741" s="13">
        <f t="shared" si="56"/>
      </c>
      <c r="F741" s="13">
        <f t="shared" si="57"/>
      </c>
      <c r="G741" s="13">
        <f t="shared" si="58"/>
      </c>
      <c r="H741" s="13">
        <f t="shared" si="59"/>
      </c>
    </row>
    <row r="742" spans="1:8" ht="12.75">
      <c r="A742" s="12">
        <f ca="1" t="shared" si="55"/>
      </c>
      <c r="B742" s="32"/>
      <c r="C742" s="15"/>
      <c r="D742" s="13">
        <f t="shared" si="56"/>
      </c>
      <c r="F742" s="13">
        <f t="shared" si="57"/>
      </c>
      <c r="G742" s="13">
        <f t="shared" si="58"/>
      </c>
      <c r="H742" s="13">
        <f t="shared" si="59"/>
      </c>
    </row>
    <row r="743" spans="1:8" ht="12.75">
      <c r="A743" s="12">
        <f ca="1" t="shared" si="55"/>
      </c>
      <c r="B743" s="32"/>
      <c r="C743" s="15"/>
      <c r="D743" s="13">
        <f t="shared" si="56"/>
      </c>
      <c r="F743" s="13">
        <f t="shared" si="57"/>
      </c>
      <c r="G743" s="13">
        <f t="shared" si="58"/>
      </c>
      <c r="H743" s="13">
        <f t="shared" si="59"/>
      </c>
    </row>
    <row r="744" spans="1:8" ht="12.75">
      <c r="A744" s="12">
        <f ca="1" t="shared" si="55"/>
      </c>
      <c r="B744" s="32"/>
      <c r="C744" s="15"/>
      <c r="D744" s="13">
        <f t="shared" si="56"/>
      </c>
      <c r="F744" s="13">
        <f t="shared" si="57"/>
      </c>
      <c r="G744" s="13">
        <f t="shared" si="58"/>
      </c>
      <c r="H744" s="13">
        <f t="shared" si="59"/>
      </c>
    </row>
    <row r="745" spans="1:8" ht="12.75">
      <c r="A745" s="12">
        <f ca="1" t="shared" si="55"/>
      </c>
      <c r="B745" s="32"/>
      <c r="C745" s="15"/>
      <c r="D745" s="13">
        <f t="shared" si="56"/>
      </c>
      <c r="F745" s="13">
        <f t="shared" si="57"/>
      </c>
      <c r="G745" s="13">
        <f t="shared" si="58"/>
      </c>
      <c r="H745" s="13">
        <f t="shared" si="59"/>
      </c>
    </row>
    <row r="746" spans="1:8" ht="12.75">
      <c r="A746" s="12">
        <f ca="1" t="shared" si="55"/>
      </c>
      <c r="B746" s="32"/>
      <c r="C746" s="15"/>
      <c r="D746" s="13">
        <f t="shared" si="56"/>
      </c>
      <c r="F746" s="13">
        <f t="shared" si="57"/>
      </c>
      <c r="G746" s="13">
        <f t="shared" si="58"/>
      </c>
      <c r="H746" s="13">
        <f t="shared" si="59"/>
      </c>
    </row>
    <row r="747" spans="1:8" ht="12.75">
      <c r="A747" s="12">
        <f ca="1" t="shared" si="55"/>
      </c>
      <c r="B747" s="32"/>
      <c r="C747" s="15"/>
      <c r="D747" s="13">
        <f t="shared" si="56"/>
      </c>
      <c r="F747" s="13">
        <f t="shared" si="57"/>
      </c>
      <c r="G747" s="13">
        <f t="shared" si="58"/>
      </c>
      <c r="H747" s="13">
        <f t="shared" si="59"/>
      </c>
    </row>
    <row r="748" spans="1:8" ht="12.75">
      <c r="A748" s="12">
        <f ca="1" t="shared" si="55"/>
      </c>
      <c r="B748" s="32"/>
      <c r="C748" s="15"/>
      <c r="D748" s="13">
        <f t="shared" si="56"/>
      </c>
      <c r="F748" s="13">
        <f t="shared" si="57"/>
      </c>
      <c r="G748" s="13">
        <f t="shared" si="58"/>
      </c>
      <c r="H748" s="13">
        <f t="shared" si="59"/>
      </c>
    </row>
    <row r="749" spans="1:8" ht="12.75">
      <c r="A749" s="12">
        <f ca="1" t="shared" si="55"/>
      </c>
      <c r="B749" s="32"/>
      <c r="C749" s="15"/>
      <c r="D749" s="13">
        <f t="shared" si="56"/>
      </c>
      <c r="F749" s="13">
        <f t="shared" si="57"/>
      </c>
      <c r="G749" s="13">
        <f t="shared" si="58"/>
      </c>
      <c r="H749" s="13">
        <f t="shared" si="59"/>
      </c>
    </row>
    <row r="750" spans="1:8" ht="12.75">
      <c r="A750" s="12">
        <f ca="1" t="shared" si="55"/>
      </c>
      <c r="B750" s="32"/>
      <c r="C750" s="15"/>
      <c r="D750" s="13">
        <f t="shared" si="56"/>
      </c>
      <c r="F750" s="13">
        <f t="shared" si="57"/>
      </c>
      <c r="G750" s="13">
        <f t="shared" si="58"/>
      </c>
      <c r="H750" s="13">
        <f t="shared" si="59"/>
      </c>
    </row>
    <row r="751" spans="1:8" ht="12.75">
      <c r="A751" s="12">
        <f ca="1" t="shared" si="55"/>
      </c>
      <c r="B751" s="32"/>
      <c r="C751" s="15"/>
      <c r="D751" s="13">
        <f t="shared" si="56"/>
      </c>
      <c r="F751" s="13">
        <f t="shared" si="57"/>
      </c>
      <c r="G751" s="13">
        <f t="shared" si="58"/>
      </c>
      <c r="H751" s="13">
        <f t="shared" si="59"/>
      </c>
    </row>
    <row r="752" spans="1:8" ht="12.75">
      <c r="A752" s="12">
        <f ca="1" t="shared" si="55"/>
      </c>
      <c r="B752" s="32"/>
      <c r="C752" s="15"/>
      <c r="D752" s="13">
        <f t="shared" si="56"/>
      </c>
      <c r="F752" s="13">
        <f t="shared" si="57"/>
      </c>
      <c r="G752" s="13">
        <f t="shared" si="58"/>
      </c>
      <c r="H752" s="13">
        <f t="shared" si="59"/>
      </c>
    </row>
    <row r="753" spans="1:8" ht="12.75">
      <c r="A753" s="12">
        <f ca="1" t="shared" si="55"/>
      </c>
      <c r="B753" s="32"/>
      <c r="C753" s="15"/>
      <c r="D753" s="13">
        <f t="shared" si="56"/>
      </c>
      <c r="F753" s="13">
        <f t="shared" si="57"/>
      </c>
      <c r="G753" s="13">
        <f t="shared" si="58"/>
      </c>
      <c r="H753" s="13">
        <f t="shared" si="59"/>
      </c>
    </row>
    <row r="754" spans="1:8" ht="12.75">
      <c r="A754" s="12">
        <f ca="1" t="shared" si="55"/>
      </c>
      <c r="B754" s="32"/>
      <c r="C754" s="15"/>
      <c r="D754" s="13">
        <f t="shared" si="56"/>
      </c>
      <c r="F754" s="13">
        <f t="shared" si="57"/>
      </c>
      <c r="G754" s="13">
        <f t="shared" si="58"/>
      </c>
      <c r="H754" s="13">
        <f t="shared" si="59"/>
      </c>
    </row>
    <row r="755" spans="1:8" ht="12.75">
      <c r="A755" s="12">
        <f ca="1" t="shared" si="55"/>
      </c>
      <c r="B755" s="32"/>
      <c r="C755" s="15"/>
      <c r="D755" s="13">
        <f t="shared" si="56"/>
      </c>
      <c r="F755" s="13">
        <f t="shared" si="57"/>
      </c>
      <c r="G755" s="13">
        <f t="shared" si="58"/>
      </c>
      <c r="H755" s="13">
        <f t="shared" si="59"/>
      </c>
    </row>
    <row r="756" spans="1:8" ht="12.75">
      <c r="A756" s="12">
        <f ca="1" t="shared" si="55"/>
      </c>
      <c r="B756" s="32"/>
      <c r="C756" s="15"/>
      <c r="D756" s="13">
        <f t="shared" si="56"/>
      </c>
      <c r="F756" s="13">
        <f t="shared" si="57"/>
      </c>
      <c r="G756" s="13">
        <f t="shared" si="58"/>
      </c>
      <c r="H756" s="13">
        <f t="shared" si="59"/>
      </c>
    </row>
    <row r="757" spans="1:8" ht="12.75">
      <c r="A757" s="12">
        <f ca="1" t="shared" si="55"/>
      </c>
      <c r="B757" s="32"/>
      <c r="C757" s="15"/>
      <c r="D757" s="13">
        <f t="shared" si="56"/>
      </c>
      <c r="F757" s="13">
        <f t="shared" si="57"/>
      </c>
      <c r="G757" s="13">
        <f t="shared" si="58"/>
      </c>
      <c r="H757" s="13">
        <f t="shared" si="59"/>
      </c>
    </row>
    <row r="758" spans="1:8" ht="12.75">
      <c r="A758" s="12">
        <f ca="1" t="shared" si="55"/>
      </c>
      <c r="B758" s="32"/>
      <c r="C758" s="15"/>
      <c r="D758" s="13">
        <f t="shared" si="56"/>
      </c>
      <c r="F758" s="13">
        <f t="shared" si="57"/>
      </c>
      <c r="G758" s="13">
        <f t="shared" si="58"/>
      </c>
      <c r="H758" s="13">
        <f t="shared" si="59"/>
      </c>
    </row>
    <row r="759" spans="1:8" ht="12.75">
      <c r="A759" s="12">
        <f ca="1" t="shared" si="55"/>
      </c>
      <c r="B759" s="32"/>
      <c r="C759" s="15"/>
      <c r="D759" s="13">
        <f t="shared" si="56"/>
      </c>
      <c r="F759" s="13">
        <f t="shared" si="57"/>
      </c>
      <c r="G759" s="13">
        <f t="shared" si="58"/>
      </c>
      <c r="H759" s="13">
        <f t="shared" si="59"/>
      </c>
    </row>
    <row r="760" spans="1:8" ht="12.75">
      <c r="A760" s="12">
        <f ca="1" t="shared" si="55"/>
      </c>
      <c r="B760" s="32"/>
      <c r="C760" s="15"/>
      <c r="D760" s="13">
        <f t="shared" si="56"/>
      </c>
      <c r="F760" s="13">
        <f t="shared" si="57"/>
      </c>
      <c r="G760" s="13">
        <f t="shared" si="58"/>
      </c>
      <c r="H760" s="13">
        <f t="shared" si="59"/>
      </c>
    </row>
    <row r="761" spans="1:8" ht="12.75">
      <c r="A761" s="12">
        <f ca="1" t="shared" si="55"/>
      </c>
      <c r="B761" s="32"/>
      <c r="C761" s="15"/>
      <c r="D761" s="13">
        <f t="shared" si="56"/>
      </c>
      <c r="F761" s="13">
        <f t="shared" si="57"/>
      </c>
      <c r="G761" s="13">
        <f t="shared" si="58"/>
      </c>
      <c r="H761" s="13">
        <f t="shared" si="59"/>
      </c>
    </row>
    <row r="762" spans="1:8" ht="12.75">
      <c r="A762" s="12">
        <f ca="1" t="shared" si="55"/>
      </c>
      <c r="B762" s="32"/>
      <c r="C762" s="15"/>
      <c r="D762" s="13">
        <f t="shared" si="56"/>
      </c>
      <c r="F762" s="13">
        <f t="shared" si="57"/>
      </c>
      <c r="G762" s="13">
        <f t="shared" si="58"/>
      </c>
      <c r="H762" s="13">
        <f t="shared" si="59"/>
      </c>
    </row>
    <row r="763" spans="1:8" ht="12.75">
      <c r="A763" s="12">
        <f ca="1" t="shared" si="55"/>
      </c>
      <c r="B763" s="32"/>
      <c r="C763" s="15"/>
      <c r="D763" s="13">
        <f t="shared" si="56"/>
      </c>
      <c r="F763" s="13">
        <f t="shared" si="57"/>
      </c>
      <c r="G763" s="13">
        <f t="shared" si="58"/>
      </c>
      <c r="H763" s="13">
        <f t="shared" si="59"/>
      </c>
    </row>
    <row r="764" spans="1:8" ht="12.75">
      <c r="A764" s="12">
        <f ca="1" t="shared" si="55"/>
      </c>
      <c r="B764" s="32"/>
      <c r="C764" s="15"/>
      <c r="D764" s="13">
        <f t="shared" si="56"/>
      </c>
      <c r="F764" s="13">
        <f t="shared" si="57"/>
      </c>
      <c r="G764" s="13">
        <f t="shared" si="58"/>
      </c>
      <c r="H764" s="13">
        <f t="shared" si="59"/>
      </c>
    </row>
    <row r="765" spans="1:8" ht="12.75">
      <c r="A765" s="12">
        <f ca="1" t="shared" si="55"/>
      </c>
      <c r="B765" s="32"/>
      <c r="C765" s="15"/>
      <c r="D765" s="13">
        <f t="shared" si="56"/>
      </c>
      <c r="F765" s="13">
        <f t="shared" si="57"/>
      </c>
      <c r="G765" s="13">
        <f t="shared" si="58"/>
      </c>
      <c r="H765" s="13">
        <f t="shared" si="59"/>
      </c>
    </row>
    <row r="766" spans="1:8" ht="12.75">
      <c r="A766" s="12">
        <f ca="1" t="shared" si="55"/>
      </c>
      <c r="B766" s="32"/>
      <c r="C766" s="15"/>
      <c r="D766" s="13">
        <f t="shared" si="56"/>
      </c>
      <c r="F766" s="13">
        <f t="shared" si="57"/>
      </c>
      <c r="G766" s="13">
        <f t="shared" si="58"/>
      </c>
      <c r="H766" s="13">
        <f t="shared" si="59"/>
      </c>
    </row>
    <row r="767" spans="1:8" ht="12.75">
      <c r="A767" s="12">
        <f ca="1" t="shared" si="55"/>
      </c>
      <c r="B767" s="32"/>
      <c r="C767" s="15"/>
      <c r="D767" s="13">
        <f t="shared" si="56"/>
      </c>
      <c r="F767" s="13">
        <f t="shared" si="57"/>
      </c>
      <c r="G767" s="13">
        <f t="shared" si="58"/>
      </c>
      <c r="H767" s="13">
        <f t="shared" si="59"/>
      </c>
    </row>
    <row r="768" spans="1:8" ht="12.75">
      <c r="A768" s="12">
        <f ca="1" t="shared" si="55"/>
      </c>
      <c r="B768" s="32"/>
      <c r="C768" s="15"/>
      <c r="D768" s="13">
        <f t="shared" si="56"/>
      </c>
      <c r="F768" s="13">
        <f t="shared" si="57"/>
      </c>
      <c r="G768" s="13">
        <f t="shared" si="58"/>
      </c>
      <c r="H768" s="13">
        <f t="shared" si="59"/>
      </c>
    </row>
    <row r="769" spans="1:8" ht="12.75">
      <c r="A769" s="12">
        <f ca="1" t="shared" si="55"/>
      </c>
      <c r="B769" s="32"/>
      <c r="C769" s="15"/>
      <c r="D769" s="13">
        <f t="shared" si="56"/>
      </c>
      <c r="F769" s="13">
        <f t="shared" si="57"/>
      </c>
      <c r="G769" s="13">
        <f t="shared" si="58"/>
      </c>
      <c r="H769" s="13">
        <f t="shared" si="59"/>
      </c>
    </row>
    <row r="770" spans="1:8" ht="12.75">
      <c r="A770" s="12">
        <f ca="1" t="shared" si="55"/>
      </c>
      <c r="B770" s="32"/>
      <c r="C770" s="15"/>
      <c r="D770" s="13">
        <f t="shared" si="56"/>
      </c>
      <c r="F770" s="13">
        <f t="shared" si="57"/>
      </c>
      <c r="G770" s="13">
        <f t="shared" si="58"/>
      </c>
      <c r="H770" s="13">
        <f t="shared" si="59"/>
      </c>
    </row>
    <row r="771" spans="1:8" ht="12.75">
      <c r="A771" s="12">
        <f ca="1" t="shared" si="55"/>
      </c>
      <c r="B771" s="32"/>
      <c r="C771" s="15"/>
      <c r="D771" s="13">
        <f t="shared" si="56"/>
      </c>
      <c r="F771" s="13">
        <f t="shared" si="57"/>
      </c>
      <c r="G771" s="13">
        <f t="shared" si="58"/>
      </c>
      <c r="H771" s="13">
        <f t="shared" si="59"/>
      </c>
    </row>
    <row r="772" spans="1:8" ht="12.75">
      <c r="A772" s="12">
        <f ca="1" t="shared" si="55"/>
      </c>
      <c r="B772" s="32"/>
      <c r="C772" s="15"/>
      <c r="D772" s="13">
        <f t="shared" si="56"/>
      </c>
      <c r="F772" s="13">
        <f t="shared" si="57"/>
      </c>
      <c r="G772" s="13">
        <f t="shared" si="58"/>
      </c>
      <c r="H772" s="13">
        <f t="shared" si="59"/>
      </c>
    </row>
    <row r="773" spans="1:8" ht="12.75">
      <c r="A773" s="12">
        <f ca="1" t="shared" si="55"/>
      </c>
      <c r="B773" s="32"/>
      <c r="C773" s="15"/>
      <c r="D773" s="13">
        <f t="shared" si="56"/>
      </c>
      <c r="F773" s="13">
        <f t="shared" si="57"/>
      </c>
      <c r="G773" s="13">
        <f t="shared" si="58"/>
      </c>
      <c r="H773" s="13">
        <f t="shared" si="59"/>
      </c>
    </row>
    <row r="774" spans="1:8" ht="12.75">
      <c r="A774" s="12">
        <f ca="1" t="shared" si="55"/>
      </c>
      <c r="B774" s="32"/>
      <c r="C774" s="15"/>
      <c r="D774" s="13">
        <f t="shared" si="56"/>
      </c>
      <c r="F774" s="13">
        <f t="shared" si="57"/>
      </c>
      <c r="G774" s="13">
        <f t="shared" si="58"/>
      </c>
      <c r="H774" s="13">
        <f t="shared" si="59"/>
      </c>
    </row>
    <row r="775" spans="1:8" ht="12.75">
      <c r="A775" s="12">
        <f ca="1" t="shared" si="55"/>
      </c>
      <c r="B775" s="32"/>
      <c r="C775" s="15"/>
      <c r="D775" s="13">
        <f t="shared" si="56"/>
      </c>
      <c r="F775" s="13">
        <f t="shared" si="57"/>
      </c>
      <c r="G775" s="13">
        <f t="shared" si="58"/>
      </c>
      <c r="H775" s="13">
        <f t="shared" si="59"/>
      </c>
    </row>
    <row r="776" spans="1:8" ht="12.75">
      <c r="A776" s="12">
        <f ca="1" t="shared" si="55"/>
      </c>
      <c r="B776" s="32"/>
      <c r="C776" s="15"/>
      <c r="D776" s="13">
        <f t="shared" si="56"/>
      </c>
      <c r="F776" s="13">
        <f t="shared" si="57"/>
      </c>
      <c r="G776" s="13">
        <f t="shared" si="58"/>
      </c>
      <c r="H776" s="13">
        <f t="shared" si="59"/>
      </c>
    </row>
    <row r="777" spans="1:8" ht="12.75">
      <c r="A777" s="12">
        <f ca="1" t="shared" si="55"/>
      </c>
      <c r="B777" s="32"/>
      <c r="C777" s="15"/>
      <c r="D777" s="13">
        <f t="shared" si="56"/>
      </c>
      <c r="F777" s="13">
        <f t="shared" si="57"/>
      </c>
      <c r="G777" s="13">
        <f t="shared" si="58"/>
      </c>
      <c r="H777" s="13">
        <f t="shared" si="59"/>
      </c>
    </row>
    <row r="778" spans="1:8" ht="12.75">
      <c r="A778" s="12">
        <f ca="1" t="shared" si="55"/>
      </c>
      <c r="B778" s="32"/>
      <c r="C778" s="15"/>
      <c r="D778" s="13">
        <f t="shared" si="56"/>
      </c>
      <c r="F778" s="13">
        <f t="shared" si="57"/>
      </c>
      <c r="G778" s="13">
        <f t="shared" si="58"/>
      </c>
      <c r="H778" s="13">
        <f t="shared" si="59"/>
      </c>
    </row>
    <row r="779" spans="1:8" ht="12.75">
      <c r="A779" s="12">
        <f ca="1" t="shared" si="55"/>
      </c>
      <c r="B779" s="32"/>
      <c r="C779" s="15"/>
      <c r="D779" s="13">
        <f t="shared" si="56"/>
      </c>
      <c r="F779" s="13">
        <f t="shared" si="57"/>
      </c>
      <c r="G779" s="13">
        <f t="shared" si="58"/>
      </c>
      <c r="H779" s="13">
        <f t="shared" si="59"/>
      </c>
    </row>
    <row r="780" spans="1:8" ht="12.75">
      <c r="A780" s="12">
        <f ca="1" t="shared" si="55"/>
      </c>
      <c r="B780" s="32"/>
      <c r="C780" s="15"/>
      <c r="D780" s="13">
        <f t="shared" si="56"/>
      </c>
      <c r="F780" s="13">
        <f t="shared" si="57"/>
      </c>
      <c r="G780" s="13">
        <f t="shared" si="58"/>
      </c>
      <c r="H780" s="13">
        <f t="shared" si="59"/>
      </c>
    </row>
    <row r="781" spans="1:8" ht="12.75">
      <c r="A781" s="12">
        <f ca="1" t="shared" si="55"/>
      </c>
      <c r="B781" s="32"/>
      <c r="C781" s="15"/>
      <c r="D781" s="13">
        <f t="shared" si="56"/>
      </c>
      <c r="F781" s="13">
        <f t="shared" si="57"/>
      </c>
      <c r="G781" s="13">
        <f t="shared" si="58"/>
      </c>
      <c r="H781" s="13">
        <f t="shared" si="59"/>
      </c>
    </row>
    <row r="782" spans="1:8" ht="12.75">
      <c r="A782" s="12">
        <f ca="1" t="shared" si="55"/>
      </c>
      <c r="B782" s="32"/>
      <c r="C782" s="15"/>
      <c r="D782" s="13">
        <f t="shared" si="56"/>
      </c>
      <c r="F782" s="13">
        <f t="shared" si="57"/>
      </c>
      <c r="G782" s="13">
        <f t="shared" si="58"/>
      </c>
      <c r="H782" s="13">
        <f t="shared" si="59"/>
      </c>
    </row>
    <row r="783" spans="1:8" ht="12.75">
      <c r="A783" s="12">
        <f ca="1" t="shared" si="55"/>
      </c>
      <c r="B783" s="32"/>
      <c r="C783" s="15"/>
      <c r="D783" s="13">
        <f t="shared" si="56"/>
      </c>
      <c r="F783" s="13">
        <f t="shared" si="57"/>
      </c>
      <c r="G783" s="13">
        <f t="shared" si="58"/>
      </c>
      <c r="H783" s="13">
        <f t="shared" si="59"/>
      </c>
    </row>
    <row r="784" spans="1:8" ht="12.75">
      <c r="A784" s="12">
        <f ca="1" t="shared" si="55"/>
      </c>
      <c r="B784" s="32"/>
      <c r="C784" s="15"/>
      <c r="D784" s="13">
        <f t="shared" si="56"/>
      </c>
      <c r="F784" s="13">
        <f t="shared" si="57"/>
      </c>
      <c r="G784" s="13">
        <f t="shared" si="58"/>
      </c>
      <c r="H784" s="13">
        <f t="shared" si="59"/>
      </c>
    </row>
    <row r="785" spans="1:8" ht="12.75">
      <c r="A785" s="12">
        <f ca="1" t="shared" si="55"/>
      </c>
      <c r="B785" s="32"/>
      <c r="C785" s="15"/>
      <c r="D785" s="13">
        <f t="shared" si="56"/>
      </c>
      <c r="F785" s="13">
        <f t="shared" si="57"/>
      </c>
      <c r="G785" s="13">
        <f t="shared" si="58"/>
      </c>
      <c r="H785" s="13">
        <f t="shared" si="59"/>
      </c>
    </row>
    <row r="786" spans="1:8" ht="12.75">
      <c r="A786" s="12">
        <f ca="1" t="shared" si="55"/>
      </c>
      <c r="B786" s="32"/>
      <c r="C786" s="15"/>
      <c r="D786" s="13">
        <f t="shared" si="56"/>
      </c>
      <c r="F786" s="13">
        <f t="shared" si="57"/>
      </c>
      <c r="G786" s="13">
        <f t="shared" si="58"/>
      </c>
      <c r="H786" s="13">
        <f t="shared" si="59"/>
      </c>
    </row>
    <row r="787" spans="1:8" ht="12.75">
      <c r="A787" s="12">
        <f aca="true" ca="1" t="shared" si="60" ref="A787:A797">IF(OR(H786&lt;=0,H786=""),"",OFFSET(A787,-1,0,1,1)+1)</f>
      </c>
      <c r="B787" s="32"/>
      <c r="C787" s="15"/>
      <c r="D787" s="13">
        <f aca="true" t="shared" si="61" ref="D787:D797">IF(B787="","",ROUND((B787-B786)*$H$8*G786,2))</f>
      </c>
      <c r="F787" s="13">
        <f t="shared" si="57"/>
      </c>
      <c r="G787" s="13">
        <f t="shared" si="58"/>
      </c>
      <c r="H787" s="13">
        <f t="shared" si="59"/>
      </c>
    </row>
    <row r="788" spans="1:8" ht="12.75">
      <c r="A788" s="12">
        <f ca="1" t="shared" si="60"/>
      </c>
      <c r="B788" s="32"/>
      <c r="C788" s="15"/>
      <c r="D788" s="13">
        <f t="shared" si="61"/>
      </c>
      <c r="F788" s="13">
        <f aca="true" t="shared" si="62" ref="F788:F797">IF(B788="","",IF(C788&gt;F787+D788,0,F787+D788-C788))</f>
      </c>
      <c r="G788" s="13">
        <f aca="true" t="shared" si="63" ref="G788:G797">IF(B788="","",IF(C788&gt;D788+F787,G787+F787+D788-C788,G787))</f>
      </c>
      <c r="H788" s="13">
        <f aca="true" t="shared" si="64" ref="H788:H797">IF(B788="","",G788+F788)</f>
      </c>
    </row>
    <row r="789" spans="1:8" ht="12.75">
      <c r="A789" s="12">
        <f ca="1" t="shared" si="60"/>
      </c>
      <c r="B789" s="32"/>
      <c r="C789" s="15"/>
      <c r="D789" s="13">
        <f t="shared" si="61"/>
      </c>
      <c r="F789" s="13">
        <f t="shared" si="62"/>
      </c>
      <c r="G789" s="13">
        <f t="shared" si="63"/>
      </c>
      <c r="H789" s="13">
        <f t="shared" si="64"/>
      </c>
    </row>
    <row r="790" spans="1:8" ht="12.75">
      <c r="A790" s="12">
        <f ca="1" t="shared" si="60"/>
      </c>
      <c r="B790" s="32"/>
      <c r="C790" s="15"/>
      <c r="D790" s="13">
        <f t="shared" si="61"/>
      </c>
      <c r="F790" s="13">
        <f t="shared" si="62"/>
      </c>
      <c r="G790" s="13">
        <f t="shared" si="63"/>
      </c>
      <c r="H790" s="13">
        <f t="shared" si="64"/>
      </c>
    </row>
    <row r="791" spans="1:8" ht="12.75">
      <c r="A791" s="12">
        <f ca="1" t="shared" si="60"/>
      </c>
      <c r="B791" s="32"/>
      <c r="C791" s="15"/>
      <c r="D791" s="13">
        <f t="shared" si="61"/>
      </c>
      <c r="F791" s="13">
        <f t="shared" si="62"/>
      </c>
      <c r="G791" s="13">
        <f t="shared" si="63"/>
      </c>
      <c r="H791" s="13">
        <f t="shared" si="64"/>
      </c>
    </row>
    <row r="792" spans="1:8" ht="12.75">
      <c r="A792" s="12">
        <f ca="1" t="shared" si="60"/>
      </c>
      <c r="B792" s="32"/>
      <c r="C792" s="15"/>
      <c r="D792" s="13">
        <f t="shared" si="61"/>
      </c>
      <c r="F792" s="13">
        <f t="shared" si="62"/>
      </c>
      <c r="G792" s="13">
        <f t="shared" si="63"/>
      </c>
      <c r="H792" s="13">
        <f t="shared" si="64"/>
      </c>
    </row>
    <row r="793" spans="1:8" ht="12.75">
      <c r="A793" s="12">
        <f ca="1" t="shared" si="60"/>
      </c>
      <c r="B793" s="32"/>
      <c r="C793" s="15"/>
      <c r="D793" s="13">
        <f t="shared" si="61"/>
      </c>
      <c r="F793" s="13">
        <f t="shared" si="62"/>
      </c>
      <c r="G793" s="13">
        <f t="shared" si="63"/>
      </c>
      <c r="H793" s="13">
        <f t="shared" si="64"/>
      </c>
    </row>
    <row r="794" spans="1:8" ht="12.75">
      <c r="A794" s="12">
        <f ca="1" t="shared" si="60"/>
      </c>
      <c r="B794" s="32"/>
      <c r="C794" s="15"/>
      <c r="D794" s="13">
        <f t="shared" si="61"/>
      </c>
      <c r="F794" s="13">
        <f t="shared" si="62"/>
      </c>
      <c r="G794" s="13">
        <f t="shared" si="63"/>
      </c>
      <c r="H794" s="13">
        <f t="shared" si="64"/>
      </c>
    </row>
    <row r="795" spans="1:8" ht="12.75">
      <c r="A795" s="12">
        <f ca="1" t="shared" si="60"/>
      </c>
      <c r="B795" s="32"/>
      <c r="C795" s="15"/>
      <c r="D795" s="13">
        <f t="shared" si="61"/>
      </c>
      <c r="F795" s="13">
        <f t="shared" si="62"/>
      </c>
      <c r="G795" s="13">
        <f t="shared" si="63"/>
      </c>
      <c r="H795" s="13">
        <f t="shared" si="64"/>
      </c>
    </row>
    <row r="796" spans="1:8" ht="12.75">
      <c r="A796" s="12">
        <f ca="1" t="shared" si="60"/>
      </c>
      <c r="B796" s="32"/>
      <c r="C796" s="15"/>
      <c r="D796" s="13">
        <f t="shared" si="61"/>
      </c>
      <c r="F796" s="13">
        <f t="shared" si="62"/>
      </c>
      <c r="G796" s="13">
        <f t="shared" si="63"/>
      </c>
      <c r="H796" s="13">
        <f t="shared" si="64"/>
      </c>
    </row>
    <row r="797" spans="1:8" ht="12.75">
      <c r="A797" s="12">
        <f ca="1" t="shared" si="60"/>
      </c>
      <c r="B797" s="32"/>
      <c r="C797" s="15"/>
      <c r="D797" s="13">
        <f t="shared" si="61"/>
      </c>
      <c r="F797" s="13">
        <f t="shared" si="62"/>
      </c>
      <c r="G797" s="13">
        <f t="shared" si="63"/>
      </c>
      <c r="H797" s="13">
        <f t="shared" si="64"/>
      </c>
    </row>
    <row r="798" spans="1:8" ht="12.75">
      <c r="A798" s="40" t="s">
        <v>29</v>
      </c>
      <c r="B798" s="40"/>
      <c r="C798" s="40"/>
      <c r="D798" s="1"/>
      <c r="E798" s="1"/>
      <c r="F798" s="1"/>
      <c r="G798" s="1"/>
      <c r="H798" s="1"/>
    </row>
  </sheetData>
  <sheetProtection/>
  <mergeCells count="2">
    <mergeCell ref="A15:D15"/>
    <mergeCell ref="C3:D3"/>
  </mergeCells>
  <hyperlinks>
    <hyperlink ref="J3" r:id="rId1" display="HELP"/>
  </hyperlinks>
  <printOptions/>
  <pageMargins left="0.5" right="0.5" top="0.5" bottom="0.5" header="0.25" footer="0.25"/>
  <pageSetup horizontalDpi="600" verticalDpi="600" orientation="portrait" r:id="rId5"/>
  <headerFooter alignWithMargins="0">
    <oddHeader>&amp;RPage &amp;P of &amp;N</oddHeader>
    <oddFooter>&amp;L&amp;8http://www.vertex42.com/ExcelTemplates/loan-amortization-schedule.html&amp;R&amp;8© 2008 Vertex42 LLC</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Interest Loan Calculator</dc:title>
  <dc:subject/>
  <dc:creator>www.vertex42.com</dc:creator>
  <cp:keywords/>
  <dc:description>(c) 2008-2012 Vertex42 LLC. All rights reserved.</dc:description>
  <cp:lastModifiedBy>Jon</cp:lastModifiedBy>
  <cp:lastPrinted>2010-11-23T03:14:48Z</cp:lastPrinted>
  <dcterms:created xsi:type="dcterms:W3CDTF">2005-04-07T23:28:21Z</dcterms:created>
  <dcterms:modified xsi:type="dcterms:W3CDTF">2015-02-17T20:47:47Z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1.2.0</vt:lpwstr>
  </property>
  <property fmtid="{D5CDD505-2E9C-101B-9397-08002B2CF9AE}" pid="3" name="Copyright">
    <vt:lpwstr>2008-2012 Vertex42 LLC</vt:lpwstr>
  </property>
</Properties>
</file>