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3275" windowHeight="10230" activeTab="0"/>
  </bookViews>
  <sheets>
    <sheet name="GanttChart" sheetId="1" r:id="rId1"/>
    <sheet name="©" sheetId="2" state="veryHidden" r:id="rId2"/>
    <sheet name="GanttChartPro" sheetId="3" r:id="rId3"/>
    <sheet name="TermsOfUse" sheetId="4" r:id="rId4"/>
  </sheets>
  <externalReferences>
    <externalReference r:id="rId7"/>
  </externalReferences>
  <definedNames>
    <definedName name="helpRow">'GanttChart'!$A$40</definedName>
    <definedName name="_xlnm.Print_Area" localSheetId="0">'GanttChart'!$A$3:$IO$32</definedName>
    <definedName name="_xlnm.Print_Area" localSheetId="2">'GanttChartPro'!$A$1:$C$53</definedName>
    <definedName name="_xlnm.Print_Titles" localSheetId="0">'GanttChart'!$3:$9</definedName>
    <definedName name="valuevx">42.314159</definedName>
    <definedName name="vertex42_copyright" hidden="1">"© 2006-2018 Vertex42 LLC"</definedName>
    <definedName name="vertex42_id" hidden="1">"gantt-chart_L.xls"</definedName>
    <definedName name="vertex42_title" hidden="1">"Gantt Chart Template"</definedName>
  </definedNames>
  <calcPr fullCalcOnLoad="1"/>
</workbook>
</file>

<file path=xl/comments1.xml><?xml version="1.0" encoding="utf-8"?>
<comments xmlns="http://schemas.openxmlformats.org/spreadsheetml/2006/main">
  <authors>
    <author>Jon</author>
    <author>Vertex42</author>
  </authors>
  <commentList>
    <comment ref="A9" authorId="0">
      <text>
        <r>
          <rPr>
            <b/>
            <sz val="8"/>
            <rFont val="Tahoma"/>
            <family val="2"/>
          </rPr>
          <t>Work Breakdown Structure</t>
        </r>
        <r>
          <rPr>
            <sz val="8"/>
            <rFont val="Tahoma"/>
            <family val="0"/>
          </rPr>
          <t xml:space="preserve">
Level 1: 1, 2, 3, ...
Level 2: 1.1, 1.2, 1.3, ...
Level 3: 1.1.1, 1.1.2, 1.1.3, …
The WBS is automatically entered, but the formulas are different for different levels.</t>
        </r>
      </text>
    </comment>
    <comment ref="E9" authorId="0">
      <text>
        <r>
          <rPr>
            <b/>
            <sz val="8"/>
            <rFont val="Tahoma"/>
            <family val="0"/>
          </rPr>
          <t>End Date</t>
        </r>
        <r>
          <rPr>
            <sz val="8"/>
            <rFont val="Tahoma"/>
            <family val="2"/>
          </rPr>
          <t xml:space="preserve">
The ending date is calculated by adding the Duration (calendar days) to the Start date minus 1 day, because the task duration is from the </t>
        </r>
        <r>
          <rPr>
            <b/>
            <sz val="8"/>
            <rFont val="Tahoma"/>
            <family val="2"/>
          </rPr>
          <t>beginning</t>
        </r>
        <r>
          <rPr>
            <sz val="8"/>
            <rFont val="Tahoma"/>
            <family val="2"/>
          </rPr>
          <t xml:space="preserve"> of the </t>
        </r>
        <r>
          <rPr>
            <b/>
            <sz val="8"/>
            <rFont val="Tahoma"/>
            <family val="2"/>
          </rPr>
          <t>Start</t>
        </r>
        <r>
          <rPr>
            <sz val="8"/>
            <rFont val="Tahoma"/>
            <family val="2"/>
          </rPr>
          <t xml:space="preserve"> day to the </t>
        </r>
        <r>
          <rPr>
            <b/>
            <sz val="8"/>
            <rFont val="Tahoma"/>
            <family val="2"/>
          </rPr>
          <t>end</t>
        </r>
        <r>
          <rPr>
            <sz val="8"/>
            <rFont val="Tahoma"/>
            <family val="2"/>
          </rPr>
          <t xml:space="preserve"> of the </t>
        </r>
        <r>
          <rPr>
            <b/>
            <sz val="8"/>
            <rFont val="Tahoma"/>
            <family val="2"/>
          </rPr>
          <t>End</t>
        </r>
        <r>
          <rPr>
            <sz val="8"/>
            <rFont val="Tahoma"/>
            <family val="2"/>
          </rPr>
          <t xml:space="preserve"> day.</t>
        </r>
        <r>
          <rPr>
            <sz val="8"/>
            <rFont val="Tahoma"/>
            <family val="0"/>
          </rPr>
          <t xml:space="preserve">
</t>
        </r>
      </text>
    </comment>
    <comment ref="D9" authorId="0">
      <text>
        <r>
          <rPr>
            <b/>
            <sz val="8"/>
            <rFont val="Tahoma"/>
            <family val="0"/>
          </rPr>
          <t>Start Date</t>
        </r>
        <r>
          <rPr>
            <sz val="8"/>
            <rFont val="Tahoma"/>
            <family val="0"/>
          </rPr>
          <t xml:space="preserve">
Enter the starting date for this task. To associate the start date with the end of another task, enter a formula in the start date that refers to the end date of that task.</t>
        </r>
      </text>
    </comment>
    <comment ref="J1" authorId="1">
      <text>
        <r>
          <rPr>
            <b/>
            <sz val="8"/>
            <rFont val="Tahoma"/>
            <family val="0"/>
          </rPr>
          <t>Terms of Use and Copyright:</t>
        </r>
        <r>
          <rPr>
            <sz val="8"/>
            <rFont val="Tahoma"/>
            <family val="0"/>
          </rPr>
          <t xml:space="preserve">
See the Terms Of Use worksheet and the license agreement on Vertex42.com. Copyright notices may not be removed.</t>
        </r>
      </text>
    </comment>
    <comment ref="F9" authorId="0">
      <text>
        <r>
          <rPr>
            <b/>
            <sz val="8"/>
            <rFont val="Tahoma"/>
            <family val="0"/>
          </rPr>
          <t>Duration (Calendar Days)</t>
        </r>
        <r>
          <rPr>
            <sz val="8"/>
            <rFont val="Tahoma"/>
            <family val="2"/>
          </rPr>
          <t xml:space="preserve">
Enter the number of calendar days for the given task. Refer to the Working Days column or use a calendar to determine the corresponding working days. The duration is from the </t>
        </r>
        <r>
          <rPr>
            <b/>
            <sz val="8"/>
            <rFont val="Tahoma"/>
            <family val="2"/>
          </rPr>
          <t>beginning</t>
        </r>
        <r>
          <rPr>
            <sz val="8"/>
            <rFont val="Tahoma"/>
            <family val="2"/>
          </rPr>
          <t xml:space="preserve"> of the </t>
        </r>
        <r>
          <rPr>
            <b/>
            <sz val="8"/>
            <rFont val="Tahoma"/>
            <family val="2"/>
          </rPr>
          <t>Start date</t>
        </r>
        <r>
          <rPr>
            <sz val="8"/>
            <rFont val="Tahoma"/>
            <family val="2"/>
          </rPr>
          <t xml:space="preserve"> to the </t>
        </r>
        <r>
          <rPr>
            <b/>
            <sz val="8"/>
            <rFont val="Tahoma"/>
            <family val="2"/>
          </rPr>
          <t>ending</t>
        </r>
        <r>
          <rPr>
            <sz val="8"/>
            <rFont val="Tahoma"/>
            <family val="2"/>
          </rPr>
          <t xml:space="preserve"> of the </t>
        </r>
        <r>
          <rPr>
            <b/>
            <sz val="8"/>
            <rFont val="Tahoma"/>
            <family val="2"/>
          </rPr>
          <t>End Date</t>
        </r>
        <r>
          <rPr>
            <sz val="8"/>
            <rFont val="Tahoma"/>
            <family val="2"/>
          </rPr>
          <t>.
When the duration is calculated, it is calculated as End Date minus the Start Date plus 1 day, so that a task starting and ending on the same day has a duration of 1 day.</t>
        </r>
      </text>
    </comment>
    <comment ref="G9" authorId="0">
      <text>
        <r>
          <rPr>
            <b/>
            <sz val="8"/>
            <rFont val="Tahoma"/>
            <family val="0"/>
          </rPr>
          <t>Percent Complete</t>
        </r>
        <r>
          <rPr>
            <sz val="8"/>
            <rFont val="Tahoma"/>
            <family val="2"/>
          </rPr>
          <t xml:space="preserve">
Update the status of this task by entering the percent complete (between 0% and 100%).</t>
        </r>
      </text>
    </comment>
    <comment ref="H9" authorId="0">
      <text>
        <r>
          <rPr>
            <b/>
            <sz val="8"/>
            <rFont val="Tahoma"/>
            <family val="2"/>
          </rPr>
          <t>Working Days</t>
        </r>
        <r>
          <rPr>
            <sz val="8"/>
            <rFont val="Tahoma"/>
            <family val="0"/>
          </rPr>
          <t xml:space="preserve">
Counts the number of working days using the NETWORKDAYS() formula, which excludes weekends. When planning work based upon the number of working days, adjust the Duration until the desired # of working days is reached.</t>
        </r>
      </text>
    </comment>
    <comment ref="I9" authorId="0">
      <text>
        <r>
          <rPr>
            <b/>
            <sz val="8"/>
            <rFont val="Tahoma"/>
            <family val="0"/>
          </rPr>
          <t>Calendar Days Complete</t>
        </r>
        <r>
          <rPr>
            <sz val="8"/>
            <rFont val="Tahoma"/>
            <family val="0"/>
          </rPr>
          <t xml:space="preserve">
This column is calculated by multiplying the Duration by the %Complete and rounding down to the nearest integer.</t>
        </r>
      </text>
    </comment>
    <comment ref="J9" authorId="0">
      <text>
        <r>
          <rPr>
            <b/>
            <sz val="8"/>
            <rFont val="Tahoma"/>
            <family val="0"/>
          </rPr>
          <t>Calendar Days Remaining</t>
        </r>
        <r>
          <rPr>
            <sz val="8"/>
            <rFont val="Tahoma"/>
            <family val="0"/>
          </rPr>
          <t xml:space="preserve">
This column is calculated by subtracting the Days Complete from the Duration.</t>
        </r>
      </text>
    </comment>
  </commentList>
</comments>
</file>

<file path=xl/sharedStrings.xml><?xml version="1.0" encoding="utf-8"?>
<sst xmlns="http://schemas.openxmlformats.org/spreadsheetml/2006/main" count="107" uniqueCount="79">
  <si>
    <t>Days Remaining</t>
  </si>
  <si>
    <t>Project Lead:</t>
  </si>
  <si>
    <t>Today's Date:</t>
  </si>
  <si>
    <t>Start</t>
  </si>
  <si>
    <t>End</t>
  </si>
  <si>
    <t>Days Complete</t>
  </si>
  <si>
    <t>(vertical red line)</t>
  </si>
  <si>
    <t>Duration (Days)</t>
  </si>
  <si>
    <t>WBS</t>
  </si>
  <si>
    <t>Tasks</t>
  </si>
  <si>
    <t>% Complete</t>
  </si>
  <si>
    <t>Task Category 1</t>
  </si>
  <si>
    <t>Task Category 2</t>
  </si>
  <si>
    <t>Task Category 3</t>
  </si>
  <si>
    <t>Working Days</t>
  </si>
  <si>
    <t>Start Date:</t>
  </si>
  <si>
    <t>[42]</t>
  </si>
  <si>
    <t>Gantt Chart</t>
  </si>
  <si>
    <t>[Project Name]</t>
  </si>
  <si>
    <t>[Company Name]</t>
  </si>
  <si>
    <t>Task Category 4</t>
  </si>
  <si>
    <t>Task
Lead</t>
  </si>
  <si>
    <t>Terms of Use</t>
  </si>
  <si>
    <t>Gantt Chart Template</t>
  </si>
  <si>
    <t>© 2008-2009 Vertex42 LLC</t>
  </si>
  <si>
    <t>Sub Task level 2</t>
  </si>
  <si>
    <t>Sub Task level 3</t>
  </si>
  <si>
    <t>Level 4 task</t>
  </si>
  <si>
    <t>Level 3 Task</t>
  </si>
  <si>
    <r>
      <t xml:space="preserve">TEMPLATE ROWS: </t>
    </r>
    <r>
      <rPr>
        <sz val="8"/>
        <rFont val="Arial"/>
        <family val="0"/>
      </rPr>
      <t>Copy and insert the entire section, or just the specific sub tasks, depending on which level you want to use (formulas are different for different WBS levels)</t>
    </r>
  </si>
  <si>
    <t>First Day of Week (Mon=2):</t>
  </si>
  <si>
    <t>Gantt Chart Template Pro</t>
  </si>
  <si>
    <t>Benefits and Features of Gantt Chart Template Pro</t>
  </si>
  <si>
    <t>More Ways to Define a Task</t>
  </si>
  <si>
    <t>defining the Start date, End date, duration, and dependency of tasks.</t>
  </si>
  <si>
    <t xml:space="preserve"> - Start date and End date</t>
  </si>
  <si>
    <t xml:space="preserve"> - Start date and Work days</t>
  </si>
  <si>
    <t xml:space="preserve"> - Start date and Calendar days</t>
  </si>
  <si>
    <t xml:space="preserve"> - Predecessor and Work days</t>
  </si>
  <si>
    <t xml:space="preserve"> - Predecessor and Calendar days</t>
  </si>
  <si>
    <t xml:space="preserve"> - Predecessor and End date</t>
  </si>
  <si>
    <t xml:space="preserve"> - Watch demo videos</t>
  </si>
  <si>
    <t xml:space="preserve"> - View screenshots</t>
  </si>
  <si>
    <t>Sample Project Schedules</t>
  </si>
  <si>
    <t>To get a head start on defining your project schedule, you can use</t>
  </si>
  <si>
    <t>one of the 3 sample gantt charts:</t>
  </si>
  <si>
    <t xml:space="preserve"> - Home Construction Project Schedule</t>
  </si>
  <si>
    <t xml:space="preserve"> - Custom Software Project Schedule</t>
  </si>
  <si>
    <t xml:space="preserve"> - Website Development Project Schedule</t>
  </si>
  <si>
    <t>Choose from a larger set of template rows that provide more options for</t>
  </si>
  <si>
    <t>Define a task based on the …</t>
  </si>
  <si>
    <t>Learn More About Gantt Chart Template Pro</t>
  </si>
  <si>
    <t>Easily Create Task Dependencies</t>
  </si>
  <si>
    <t>Though you can still use your own formulas for creating task dependencies,</t>
  </si>
  <si>
    <t>the new Predecessor options make it very simple. One of the demo videos</t>
  </si>
  <si>
    <t>discusses this in detail.</t>
  </si>
  <si>
    <r>
      <t>Gantt Chart Template Pro</t>
    </r>
    <r>
      <rPr>
        <sz val="10"/>
        <rFont val="Arial"/>
        <family val="0"/>
      </rPr>
      <t xml:space="preserve"> is similar to this free version,</t>
    </r>
  </si>
  <si>
    <t>In addition to Gantt Chart Template Pro for Excel 2003, you will be able to download</t>
  </si>
  <si>
    <t>an XLSX version, for Excel 2007 or later, that allows you to easily color-code the</t>
  </si>
  <si>
    <t>bars of the gantt chart.</t>
  </si>
  <si>
    <t>[Name]</t>
  </si>
  <si>
    <t>Exclude Holidays from Work Days</t>
  </si>
  <si>
    <t>List holidays in a separate sheet that you want to exclude from work days.</t>
  </si>
  <si>
    <t>This spreadsheet, including all worksheets and associated content is a copyrighted work under the United States and other copyright laws.</t>
  </si>
  <si>
    <t>https://www.vertex42.com/ExcelTemplates/excel-gantt-chart.html</t>
  </si>
  <si>
    <t>https://www.vertex42.com/licensing/EULA_privateuse.html</t>
  </si>
  <si>
    <t>© 2006-2018 Vertex42 LLC</t>
  </si>
  <si>
    <t>Gantt Chart Template, by Vertex42.com</t>
  </si>
  <si>
    <t>You may not remove or alter any Vertex42 logo, trademark, copyright, disclaimer, brand, terms of use, attribution, or other proprietary notices or marks within the template.</t>
  </si>
  <si>
    <t>The template and any file, document, or other work including or derived from the template may NOT be sold, distributed, published to an online gallery, hosted on a website, or placed on any server in a way that makes it available to the general public.</t>
  </si>
  <si>
    <t>View the Complete License Agreement</t>
  </si>
  <si>
    <r>
      <t xml:space="preserve">You may download the template (the "Software"), make archival copies, and customize the template only for your </t>
    </r>
    <r>
      <rPr>
        <b/>
        <sz val="12"/>
        <rFont val="Arial"/>
        <family val="2"/>
      </rPr>
      <t>personal use or use within your company or organization</t>
    </r>
    <r>
      <rPr>
        <sz val="12"/>
        <rFont val="Arial"/>
        <family val="2"/>
      </rPr>
      <t xml:space="preserve"> and </t>
    </r>
    <r>
      <rPr>
        <b/>
        <sz val="12"/>
        <rFont val="Arial"/>
        <family val="2"/>
      </rPr>
      <t>not</t>
    </r>
    <r>
      <rPr>
        <sz val="12"/>
        <rFont val="Arial"/>
        <family val="2"/>
      </rPr>
      <t xml:space="preserve"> for resale or public sharing.</t>
    </r>
  </si>
  <si>
    <r>
      <rPr>
        <b/>
        <sz val="12"/>
        <rFont val="Arial"/>
        <family val="2"/>
      </rPr>
      <t>Limited Private Sharing and Other Allowed Uses</t>
    </r>
    <r>
      <rPr>
        <sz val="12"/>
        <rFont val="Arial"/>
        <family val="2"/>
      </rPr>
      <t>: See the complete license agreement to learn more about how you may or may not use this template.</t>
    </r>
  </si>
  <si>
    <t>but it is more feature-packed and includes other bonus</t>
  </si>
  <si>
    <t>content such as sample project schedules.</t>
  </si>
  <si>
    <t>Excel 2007+ Versions (XLSX)</t>
  </si>
  <si>
    <t>Learn About Gantt Chart Template Pro</t>
  </si>
  <si>
    <t>https://www.vertex42.com/ExcelTemplates/gantt-chart-template-pro.html</t>
  </si>
  <si>
    <t>Version 1.8.0</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</si>
</sst>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m/dd/yy"/>
    <numFmt numFmtId="167" formatCode="mmm\,\ yyyy"/>
    <numFmt numFmtId="168" formatCode="mmmm\,\ yyyy"/>
    <numFmt numFmtId="169" formatCode="mmm"/>
    <numFmt numFmtId="170" formatCode="mmm\,\ yy"/>
    <numFmt numFmtId="171" formatCode="0.0000000"/>
    <numFmt numFmtId="172" formatCode="0.000000"/>
    <numFmt numFmtId="173" formatCode="0.00000"/>
    <numFmt numFmtId="174" formatCode="0.0000"/>
    <numFmt numFmtId="175" formatCode="0.000"/>
    <numFmt numFmtId="176" formatCode="yyyy"/>
    <numFmt numFmtId="177" formatCode="[$-409]h:mm:ss\ AM/PM"/>
    <numFmt numFmtId="178" formatCode="0.0"/>
    <numFmt numFmtId="179" formatCode="mmm\-yyyy"/>
    <numFmt numFmtId="180" formatCode="m\ /\ d\ /\ yy"/>
    <numFmt numFmtId="181" formatCode="\(ddd\)"/>
    <numFmt numFmtId="182" formatCode="ddd\ \-\ m\ /\ d\ /\ yy"/>
    <numFmt numFmtId="183" formatCode="mmm\ d\,\ yyyy"/>
    <numFmt numFmtId="184" formatCode="mmm\ _0d\,\ yyyy"/>
    <numFmt numFmtId="185" formatCode="#\ &quot;units&quot;"/>
    <numFmt numFmtId="186" formatCode="_(&quot;$&quot;* #,##0.00_);[Red]_(&quot;$&quot;* \(#,##0.00\);_(&quot;$&quot;* &quot;-&quot;??_);_(@_)"/>
    <numFmt numFmtId="187" formatCode="d"/>
    <numFmt numFmtId="188" formatCode="[$-409]h:mm\ AM/PM;@"/>
    <numFmt numFmtId="189" formatCode="h\ AM/PM"/>
    <numFmt numFmtId="190" formatCode="ddd\,\ mmmm\ dd\,\ yyyy"/>
    <numFmt numFmtId="191" formatCode="ddd\,\ mmmm\ d\,\ yyyy"/>
    <numFmt numFmtId="192" formatCode="mmmm\ d\,\ yyyy"/>
    <numFmt numFmtId="193" formatCode="&quot;$&quot;#,##0.00"/>
    <numFmt numFmtId="194" formatCode="0.0%"/>
    <numFmt numFmtId="195" formatCode="0.000%"/>
    <numFmt numFmtId="196" formatCode="&quot;$&quot;#,##0.0_);\(&quot;$&quot;#,##0.0\)"/>
    <numFmt numFmtId="197" formatCode="_(* #,##0.0_);_(* \(#,##0.0\);_(* &quot;-&quot;?_);_(@_)"/>
    <numFmt numFmtId="198" formatCode="_(#,##0.00_);[Red]_(\(#,##0.00\);_(&quot;-&quot;??_);_(@_)"/>
    <numFmt numFmtId="199" formatCode="_(* #,##0.0_);_(* \(#,##0.0\);_(* &quot;-&quot;??_);_(@_)"/>
    <numFmt numFmtId="200" formatCode="_(* #,##0_);_(* \(#,##0\);_(* &quot;-&quot;??_);_(@_)"/>
    <numFmt numFmtId="201" formatCode="_(#,##0_);_(\(#,##0\);_(&quot;-&quot;_);_(@_)"/>
    <numFmt numFmtId="202" formatCode="0\ &quot;units&quot;"/>
    <numFmt numFmtId="203" formatCode="#,###\ &quot;units&quot;"/>
    <numFmt numFmtId="204" formatCode="_(&quot;$&quot;* #,##0.0_);_(&quot;$&quot;* \(#,##0.0\);_(&quot;$&quot;* &quot;-&quot;??_);_(@_)"/>
    <numFmt numFmtId="205" formatCode="_(&quot;$&quot;* #,##0_);_(&quot;$&quot;* \(#,##0\);_(&quot;$&quot;* &quot;-&quot;??_);_(@_)"/>
    <numFmt numFmtId="206" formatCode="#,##0_)"/>
    <numFmt numFmtId="207" formatCode="#,##0.0_)"/>
    <numFmt numFmtId="208" formatCode="#,##0.00_)"/>
    <numFmt numFmtId="209" formatCode="0.00000000"/>
    <numFmt numFmtId="210" formatCode="mmm\ \-\ m\ /\ d\ /\ yy"/>
    <numFmt numFmtId="211" formatCode="dd\ \-\ mmm\ \-\ yy"/>
    <numFmt numFmtId="212" formatCode="&quot;$&quot;#,##0.000_);[Red]\(&quot;$&quot;#,##0.000\)"/>
    <numFmt numFmtId="213" formatCode="&quot;$&quot;#,##0.0000_);[Red]\(&quot;$&quot;#,##0.0000\)"/>
    <numFmt numFmtId="214" formatCode="_(* #,##0.00_);_(* \(#,##0.00\);;_(@_)"/>
    <numFmt numFmtId="215" formatCode="_(* #,##0.00_);_(* \(#,##0.0\);;_(@_)"/>
    <numFmt numFmtId="216" formatCode="&quot;$&quot;#,##0.0_);[Red]\(&quot;$&quot;#,##0.0\)"/>
    <numFmt numFmtId="217" formatCode="ddd"/>
    <numFmt numFmtId="218" formatCode="ddd\ m/d"/>
    <numFmt numFmtId="219" formatCode="h:mm;@"/>
    <numFmt numFmtId="220" formatCode="[h]:mm"/>
    <numFmt numFmtId="221" formatCode="ddd\ m/d/yyyy"/>
    <numFmt numFmtId="222" formatCode="m/d/yyyy\ \(ddd\.\)"/>
    <numFmt numFmtId="223" formatCode="ddd\ dd\ \-\ mmm\ \-\ yy"/>
    <numFmt numFmtId="224" formatCode="m/d/yyyy\ \(dddd\)"/>
    <numFmt numFmtId="225" formatCode="m/d/yy;@"/>
    <numFmt numFmtId="226" formatCode="0.0000000000000000%"/>
  </numFmts>
  <fonts count="64">
    <font>
      <sz val="10"/>
      <name val="Arial"/>
      <family val="0"/>
    </font>
    <font>
      <b/>
      <sz val="10"/>
      <name val="Arial"/>
      <family val="2"/>
    </font>
    <font>
      <b/>
      <sz val="12"/>
      <name val="Arial"/>
      <family val="2"/>
    </font>
    <font>
      <sz val="8"/>
      <name val="Arial"/>
      <family val="0"/>
    </font>
    <font>
      <sz val="8"/>
      <name val="Tahoma"/>
      <family val="0"/>
    </font>
    <font>
      <b/>
      <sz val="8"/>
      <name val="Tahoma"/>
      <family val="2"/>
    </font>
    <font>
      <b/>
      <sz val="8"/>
      <name val="Arial"/>
      <family val="2"/>
    </font>
    <font>
      <b/>
      <i/>
      <sz val="10"/>
      <name val="Arial"/>
      <family val="2"/>
    </font>
    <font>
      <u val="single"/>
      <sz val="10"/>
      <color indexed="12"/>
      <name val="Arial"/>
      <family val="0"/>
    </font>
    <font>
      <u val="single"/>
      <sz val="10"/>
      <color indexed="36"/>
      <name val="Arial"/>
      <family val="0"/>
    </font>
    <font>
      <sz val="8"/>
      <name val="Arial Narrow"/>
      <family val="2"/>
    </font>
    <font>
      <b/>
      <sz val="14"/>
      <color indexed="16"/>
      <name val="Trebuchet MS"/>
      <family val="2"/>
    </font>
    <font>
      <b/>
      <sz val="18"/>
      <color indexed="56"/>
      <name val="Trebuchet MS"/>
      <family val="2"/>
    </font>
    <font>
      <i/>
      <sz val="8"/>
      <name val="Arial"/>
      <family val="2"/>
    </font>
    <font>
      <b/>
      <sz val="8"/>
      <name val="Arial Narrow"/>
      <family val="2"/>
    </font>
    <font>
      <sz val="12"/>
      <name val="Arial"/>
      <family val="0"/>
    </font>
    <font>
      <sz val="6"/>
      <color indexed="9"/>
      <name val="Arial"/>
      <family val="0"/>
    </font>
    <font>
      <i/>
      <sz val="10"/>
      <color indexed="9"/>
      <name val="Arial"/>
      <family val="2"/>
    </font>
    <font>
      <sz val="10"/>
      <color indexed="9"/>
      <name val="Arial"/>
      <family val="2"/>
    </font>
    <font>
      <u val="single"/>
      <sz val="8"/>
      <color indexed="12"/>
      <name val="Arial"/>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u val="single"/>
      <sz val="12"/>
      <color indexed="12"/>
      <name val="Arial"/>
      <family val="2"/>
    </font>
    <font>
      <b/>
      <sz val="11"/>
      <name val="Arial"/>
      <family val="2"/>
    </font>
    <font>
      <u val="single"/>
      <sz val="14"/>
      <color indexed="12"/>
      <name val="Arial"/>
      <family val="0"/>
    </font>
    <font>
      <u val="single"/>
      <sz val="11"/>
      <color indexed="12"/>
      <name val="Arial"/>
      <family val="2"/>
    </font>
    <font>
      <b/>
      <sz val="9"/>
      <name val="Arial"/>
      <family val="2"/>
    </font>
    <font>
      <b/>
      <sz val="9"/>
      <name val="Arial Narrow"/>
      <family val="2"/>
    </font>
    <font>
      <sz val="9"/>
      <name val="Arial Narrow"/>
      <family val="2"/>
    </font>
    <font>
      <sz val="9"/>
      <name val="Arial"/>
      <family val="2"/>
    </font>
    <font>
      <sz val="18"/>
      <color indexed="8"/>
      <name val="Arial"/>
      <family val="2"/>
    </font>
    <font>
      <b/>
      <sz val="14"/>
      <color indexed="23"/>
      <name val="Trebuchet MS"/>
      <family val="2"/>
    </font>
    <font>
      <sz val="10"/>
      <color indexed="23"/>
      <name val="Arial"/>
      <family val="2"/>
    </font>
    <font>
      <sz val="8"/>
      <color indexed="23"/>
      <name val="Arial"/>
      <family val="2"/>
    </font>
    <font>
      <u val="single"/>
      <sz val="10"/>
      <color indexed="23"/>
      <name val="Arial"/>
      <family val="2"/>
    </font>
    <font>
      <sz val="8"/>
      <color indexed="23"/>
      <name val="Trebuchet MS"/>
      <family val="2"/>
    </font>
    <font>
      <b/>
      <sz val="10"/>
      <color indexed="8"/>
      <name val="Arial"/>
      <family val="0"/>
    </font>
    <font>
      <sz val="10"/>
      <color indexed="8"/>
      <name val="Arial"/>
      <family val="0"/>
    </font>
    <font>
      <b/>
      <sz val="10"/>
      <color indexed="17"/>
      <name val="Arial"/>
      <family val="0"/>
    </font>
    <font>
      <b/>
      <i/>
      <sz val="10"/>
      <color indexed="8"/>
      <name val="Arial"/>
      <family val="0"/>
    </font>
    <font>
      <i/>
      <sz val="10"/>
      <color indexed="8"/>
      <name val="Arial"/>
      <family val="0"/>
    </font>
    <font>
      <b/>
      <sz val="10"/>
      <color indexed="10"/>
      <name val="Arial"/>
      <family val="0"/>
    </font>
    <font>
      <sz val="18"/>
      <color theme="1"/>
      <name val="Arial"/>
      <family val="2"/>
    </font>
    <font>
      <b/>
      <sz val="14"/>
      <color rgb="FF969696"/>
      <name val="Trebuchet MS"/>
      <family val="2"/>
    </font>
    <font>
      <sz val="10"/>
      <color rgb="FF969696"/>
      <name val="Arial"/>
      <family val="2"/>
    </font>
    <font>
      <sz val="8"/>
      <color rgb="FF969696"/>
      <name val="Arial"/>
      <family val="2"/>
    </font>
    <font>
      <sz val="8"/>
      <color rgb="FF969696"/>
      <name val="Trebuchet MS"/>
      <family val="2"/>
    </font>
    <font>
      <u val="single"/>
      <sz val="10"/>
      <color rgb="FF969696"/>
      <name val="Arial"/>
      <family val="2"/>
    </font>
  </fonts>
  <fills count="23">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EAEAEA"/>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style="thin">
        <color indexed="22"/>
      </top>
      <bottom style="thin">
        <color indexed="22"/>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style="thin"/>
    </border>
    <border>
      <left>
        <color indexed="63"/>
      </left>
      <right>
        <color indexed="63"/>
      </right>
      <top>
        <color indexed="63"/>
      </top>
      <bottom style="thin">
        <color indexed="22"/>
      </bottom>
    </border>
    <border>
      <left style="thin">
        <color indexed="55"/>
      </left>
      <right>
        <color indexed="63"/>
      </right>
      <top>
        <color indexed="63"/>
      </top>
      <bottom style="thin"/>
    </border>
    <border>
      <left>
        <color indexed="63"/>
      </left>
      <right style="thin">
        <color indexed="55"/>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3" fillId="17" borderId="1" applyNumberFormat="0" applyAlignment="0" applyProtection="0"/>
    <xf numFmtId="0" fontId="24"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1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30" fillId="11" borderId="1" applyNumberFormat="0" applyAlignment="0" applyProtection="0"/>
    <xf numFmtId="0" fontId="31" fillId="0" borderId="6" applyNumberFormat="0" applyFill="0" applyAlignment="0" applyProtection="0"/>
    <xf numFmtId="0" fontId="32" fillId="5" borderId="0" applyNumberFormat="0" applyBorder="0" applyAlignment="0" applyProtection="0"/>
    <xf numFmtId="0" fontId="0" fillId="0" borderId="0">
      <alignment/>
      <protection/>
    </xf>
    <xf numFmtId="0" fontId="0" fillId="5" borderId="7" applyNumberFormat="0" applyFont="0" applyAlignment="0" applyProtection="0"/>
    <xf numFmtId="0" fontId="33" fillId="1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4">
    <xf numFmtId="0" fontId="0" fillId="0" borderId="0" xfId="0" applyAlignment="1">
      <alignment/>
    </xf>
    <xf numFmtId="0" fontId="0" fillId="0" borderId="0" xfId="0" applyAlignment="1">
      <alignment horizontal="right"/>
    </xf>
    <xf numFmtId="0" fontId="0" fillId="17" borderId="0" xfId="0" applyFill="1" applyAlignment="1">
      <alignment/>
    </xf>
    <xf numFmtId="0" fontId="0" fillId="0" borderId="0" xfId="0" applyFill="1" applyBorder="1" applyAlignment="1">
      <alignment/>
    </xf>
    <xf numFmtId="0" fontId="0" fillId="0" borderId="0" xfId="0" applyAlignment="1">
      <alignment/>
    </xf>
    <xf numFmtId="14" fontId="0" fillId="0" borderId="0" xfId="0" applyNumberFormat="1" applyFont="1" applyBorder="1" applyAlignment="1">
      <alignment horizontal="left"/>
    </xf>
    <xf numFmtId="0" fontId="0" fillId="0" borderId="0" xfId="0" applyFill="1" applyBorder="1" applyAlignment="1">
      <alignment/>
    </xf>
    <xf numFmtId="0" fontId="8" fillId="0" borderId="0" xfId="53" applyAlignment="1" applyProtection="1">
      <alignment/>
      <protection/>
    </xf>
    <xf numFmtId="0" fontId="15" fillId="0" borderId="0" xfId="0" applyFont="1" applyAlignment="1">
      <alignment/>
    </xf>
    <xf numFmtId="0" fontId="16" fillId="0" borderId="0" xfId="0" applyFont="1" applyAlignment="1">
      <alignment/>
    </xf>
    <xf numFmtId="0" fontId="2" fillId="0" borderId="0" xfId="0" applyFont="1" applyAlignment="1" applyProtection="1">
      <alignment/>
      <protection locked="0"/>
    </xf>
    <xf numFmtId="0" fontId="0" fillId="0" borderId="0" xfId="0" applyAlignment="1" applyProtection="1">
      <alignment/>
      <protection locked="0"/>
    </xf>
    <xf numFmtId="0" fontId="14" fillId="17" borderId="10" xfId="0" applyFont="1" applyFill="1" applyBorder="1" applyAlignment="1" applyProtection="1">
      <alignment wrapText="1"/>
      <protection locked="0"/>
    </xf>
    <xf numFmtId="0" fontId="10" fillId="17" borderId="10" xfId="0" applyFont="1" applyFill="1" applyBorder="1" applyAlignment="1" applyProtection="1">
      <alignment/>
      <protection locked="0"/>
    </xf>
    <xf numFmtId="1" fontId="3" fillId="20" borderId="10" xfId="0" applyNumberFormat="1" applyFont="1" applyFill="1" applyBorder="1" applyAlignment="1" applyProtection="1">
      <alignment horizontal="center"/>
      <protection locked="0"/>
    </xf>
    <xf numFmtId="9" fontId="3" fillId="20" borderId="10" xfId="60" applyFont="1" applyFill="1" applyBorder="1" applyAlignment="1" applyProtection="1">
      <alignment horizontal="center"/>
      <protection locked="0"/>
    </xf>
    <xf numFmtId="0" fontId="10" fillId="0" borderId="10" xfId="0" applyFont="1" applyFill="1" applyBorder="1" applyAlignment="1" applyProtection="1">
      <alignment wrapText="1"/>
      <protection locked="0"/>
    </xf>
    <xf numFmtId="0" fontId="10" fillId="0" borderId="10" xfId="0" applyFont="1" applyFill="1" applyBorder="1" applyAlignment="1" applyProtection="1">
      <alignment/>
      <protection locked="0"/>
    </xf>
    <xf numFmtId="1" fontId="3" fillId="19" borderId="10" xfId="0" applyNumberFormat="1" applyFont="1" applyFill="1" applyBorder="1" applyAlignment="1" applyProtection="1">
      <alignment horizontal="center"/>
      <protection locked="0"/>
    </xf>
    <xf numFmtId="9" fontId="3" fillId="19" borderId="10" xfId="60" applyFont="1" applyFill="1" applyBorder="1" applyAlignment="1" applyProtection="1">
      <alignment horizontal="center"/>
      <protection locked="0"/>
    </xf>
    <xf numFmtId="14" fontId="17" fillId="0" borderId="0" xfId="0" applyNumberFormat="1" applyFont="1" applyFill="1" applyAlignment="1">
      <alignment/>
    </xf>
    <xf numFmtId="14" fontId="18" fillId="0" borderId="0" xfId="0" applyNumberFormat="1" applyFont="1" applyFill="1" applyAlignment="1">
      <alignment/>
    </xf>
    <xf numFmtId="0" fontId="18" fillId="0" borderId="0" xfId="0" applyFont="1" applyFill="1" applyBorder="1" applyAlignment="1">
      <alignment/>
    </xf>
    <xf numFmtId="0" fontId="10" fillId="0" borderId="10" xfId="0" applyFont="1" applyFill="1" applyBorder="1" applyAlignment="1" applyProtection="1">
      <alignment horizontal="left" wrapText="1" indent="1"/>
      <protection locked="0"/>
    </xf>
    <xf numFmtId="0" fontId="10" fillId="0" borderId="10" xfId="0" applyFont="1" applyFill="1" applyBorder="1" applyAlignment="1" applyProtection="1">
      <alignment horizontal="left" wrapText="1" indent="2"/>
      <protection locked="0"/>
    </xf>
    <xf numFmtId="0" fontId="3" fillId="0" borderId="0" xfId="0" applyFont="1" applyFill="1" applyBorder="1" applyAlignment="1" applyProtection="1">
      <alignment/>
      <protection/>
    </xf>
    <xf numFmtId="0" fontId="3" fillId="0" borderId="0" xfId="0" applyFont="1" applyAlignment="1" applyProtection="1">
      <alignment/>
      <protection/>
    </xf>
    <xf numFmtId="0" fontId="6"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6" fillId="0" borderId="11" xfId="0" applyFont="1" applyFill="1" applyBorder="1" applyAlignment="1">
      <alignment/>
    </xf>
    <xf numFmtId="0" fontId="1" fillId="0" borderId="11" xfId="0" applyFont="1" applyBorder="1" applyAlignment="1">
      <alignment horizontal="center"/>
    </xf>
    <xf numFmtId="0" fontId="0" fillId="0" borderId="11" xfId="0" applyBorder="1" applyAlignment="1">
      <alignment horizontal="center" textRotation="90" wrapText="1"/>
    </xf>
    <xf numFmtId="0" fontId="0" fillId="0" borderId="11" xfId="0" applyBorder="1" applyAlignment="1">
      <alignment horizontal="center" textRotation="90"/>
    </xf>
    <xf numFmtId="0" fontId="6" fillId="0" borderId="11" xfId="0" applyFont="1" applyBorder="1" applyAlignment="1">
      <alignment horizontal="center"/>
    </xf>
    <xf numFmtId="0" fontId="0" fillId="0" borderId="11" xfId="0" applyBorder="1" applyAlignment="1">
      <alignment/>
    </xf>
    <xf numFmtId="0" fontId="6" fillId="0" borderId="11" xfId="0" applyFont="1" applyBorder="1" applyAlignment="1">
      <alignment horizontal="left" wrapText="1"/>
    </xf>
    <xf numFmtId="0" fontId="13" fillId="21" borderId="0" xfId="0" applyFont="1" applyFill="1" applyAlignment="1">
      <alignment horizontal="right"/>
    </xf>
    <xf numFmtId="0" fontId="3" fillId="21" borderId="0" xfId="0" applyFont="1" applyFill="1" applyAlignment="1" applyProtection="1">
      <alignment horizontal="center"/>
      <protection locked="0"/>
    </xf>
    <xf numFmtId="0" fontId="3" fillId="0" borderId="0" xfId="0" applyFont="1" applyAlignment="1">
      <alignment/>
    </xf>
    <xf numFmtId="14" fontId="3" fillId="0" borderId="0" xfId="0" applyNumberFormat="1" applyFont="1" applyAlignment="1" applyProtection="1">
      <alignment horizontal="left"/>
      <protection/>
    </xf>
    <xf numFmtId="0" fontId="3" fillId="0" borderId="0" xfId="0" applyFont="1" applyFill="1" applyBorder="1" applyAlignment="1" applyProtection="1">
      <alignment/>
      <protection locked="0"/>
    </xf>
    <xf numFmtId="0" fontId="3" fillId="17" borderId="10" xfId="0" applyFont="1" applyFill="1" applyBorder="1" applyAlignment="1" applyProtection="1">
      <alignment/>
      <protection locked="0"/>
    </xf>
    <xf numFmtId="0" fontId="3" fillId="0" borderId="10" xfId="0" applyNumberFormat="1" applyFont="1" applyFill="1" applyBorder="1" applyAlignment="1" applyProtection="1">
      <alignment horizontal="left"/>
      <protection locked="0"/>
    </xf>
    <xf numFmtId="1" fontId="3" fillId="0" borderId="10" xfId="0" applyNumberFormat="1" applyFont="1" applyFill="1" applyBorder="1" applyAlignment="1" applyProtection="1">
      <alignment horizontal="center"/>
      <protection locked="0"/>
    </xf>
    <xf numFmtId="1" fontId="3" fillId="0" borderId="10" xfId="60" applyNumberFormat="1" applyFont="1" applyFill="1" applyBorder="1" applyAlignment="1" applyProtection="1">
      <alignment horizontal="center"/>
      <protection locked="0"/>
    </xf>
    <xf numFmtId="0" fontId="3" fillId="0" borderId="10" xfId="0" applyFont="1" applyFill="1" applyBorder="1" applyAlignment="1" applyProtection="1">
      <alignment/>
      <protection locked="0"/>
    </xf>
    <xf numFmtId="0" fontId="3" fillId="0" borderId="10" xfId="0" applyFont="1" applyBorder="1" applyAlignment="1" applyProtection="1">
      <alignment/>
      <protection locked="0"/>
    </xf>
    <xf numFmtId="0" fontId="6" fillId="17" borderId="10" xfId="0" applyNumberFormat="1" applyFont="1" applyFill="1" applyBorder="1" applyAlignment="1" applyProtection="1">
      <alignment horizontal="left"/>
      <protection locked="0"/>
    </xf>
    <xf numFmtId="1" fontId="3" fillId="17" borderId="10" xfId="0" applyNumberFormat="1" applyFont="1" applyFill="1" applyBorder="1" applyAlignment="1" applyProtection="1">
      <alignment horizontal="center"/>
      <protection locked="0"/>
    </xf>
    <xf numFmtId="1" fontId="3" fillId="17" borderId="10" xfId="60" applyNumberFormat="1" applyFont="1" applyFill="1" applyBorder="1" applyAlignment="1" applyProtection="1">
      <alignment horizontal="center"/>
      <protection locked="0"/>
    </xf>
    <xf numFmtId="225" fontId="3" fillId="19" borderId="10" xfId="0" applyNumberFormat="1" applyFont="1" applyFill="1" applyBorder="1" applyAlignment="1" applyProtection="1">
      <alignment horizontal="right"/>
      <protection locked="0"/>
    </xf>
    <xf numFmtId="225" fontId="3" fillId="0" borderId="10" xfId="0" applyNumberFormat="1" applyFont="1" applyFill="1" applyBorder="1" applyAlignment="1" applyProtection="1">
      <alignment horizontal="right"/>
      <protection locked="0"/>
    </xf>
    <xf numFmtId="225" fontId="3" fillId="20" borderId="10" xfId="0" applyNumberFormat="1" applyFont="1" applyFill="1" applyBorder="1" applyAlignment="1" applyProtection="1">
      <alignment horizontal="right"/>
      <protection locked="0"/>
    </xf>
    <xf numFmtId="225" fontId="3" fillId="17" borderId="10" xfId="0" applyNumberFormat="1" applyFont="1" applyFill="1" applyBorder="1" applyAlignment="1" applyProtection="1">
      <alignment horizontal="right"/>
      <protection locked="0"/>
    </xf>
    <xf numFmtId="0" fontId="1" fillId="0" borderId="0" xfId="0" applyFont="1" applyAlignment="1">
      <alignment/>
    </xf>
    <xf numFmtId="0" fontId="37" fillId="0" borderId="0" xfId="0" applyFont="1" applyFill="1" applyBorder="1" applyAlignment="1">
      <alignment/>
    </xf>
    <xf numFmtId="0" fontId="15" fillId="0" borderId="0" xfId="0" applyFont="1" applyFill="1" applyBorder="1" applyAlignment="1">
      <alignment/>
    </xf>
    <xf numFmtId="0" fontId="15" fillId="0" borderId="0" xfId="57" applyFont="1" applyFill="1" applyBorder="1">
      <alignment/>
      <protection/>
    </xf>
    <xf numFmtId="0" fontId="39" fillId="0" borderId="0" xfId="0" applyFont="1" applyAlignment="1">
      <alignment/>
    </xf>
    <xf numFmtId="0" fontId="13" fillId="0" borderId="0" xfId="0" applyFont="1" applyAlignment="1">
      <alignment/>
    </xf>
    <xf numFmtId="0" fontId="40" fillId="0" borderId="0" xfId="53" applyFont="1" applyAlignment="1" applyProtection="1">
      <alignment/>
      <protection/>
    </xf>
    <xf numFmtId="0" fontId="7" fillId="0" borderId="0" xfId="0" applyFont="1" applyAlignment="1">
      <alignment/>
    </xf>
    <xf numFmtId="0" fontId="15" fillId="0" borderId="12" xfId="0" applyFont="1" applyBorder="1" applyAlignment="1">
      <alignment horizontal="left" wrapText="1"/>
    </xf>
    <xf numFmtId="0" fontId="0" fillId="0" borderId="12" xfId="0" applyBorder="1" applyAlignment="1">
      <alignment/>
    </xf>
    <xf numFmtId="0" fontId="0" fillId="0" borderId="12" xfId="0" applyFont="1" applyBorder="1" applyAlignment="1">
      <alignment/>
    </xf>
    <xf numFmtId="0" fontId="2" fillId="0" borderId="12" xfId="0" applyFont="1" applyBorder="1" applyAlignment="1">
      <alignment horizontal="left" wrapText="1"/>
    </xf>
    <xf numFmtId="0" fontId="15" fillId="0" borderId="12" xfId="0" applyFont="1" applyBorder="1" applyAlignment="1">
      <alignment horizontal="left"/>
    </xf>
    <xf numFmtId="0" fontId="0" fillId="0" borderId="0" xfId="0" applyFont="1" applyAlignment="1">
      <alignment/>
    </xf>
    <xf numFmtId="0" fontId="38" fillId="0" borderId="12" xfId="53" applyFont="1" applyBorder="1" applyAlignment="1" applyProtection="1">
      <alignment horizontal="left" wrapText="1"/>
      <protection/>
    </xf>
    <xf numFmtId="0" fontId="41" fillId="0" borderId="13" xfId="53" applyFont="1" applyBorder="1" applyAlignment="1" applyProtection="1">
      <alignment wrapText="1"/>
      <protection/>
    </xf>
    <xf numFmtId="0" fontId="15" fillId="0" borderId="13" xfId="0" applyFont="1" applyBorder="1" applyAlignment="1">
      <alignment horizontal="left" wrapText="1"/>
    </xf>
    <xf numFmtId="0" fontId="0" fillId="0" borderId="13" xfId="0" applyFont="1" applyBorder="1" applyAlignment="1">
      <alignment/>
    </xf>
    <xf numFmtId="0" fontId="58" fillId="0" borderId="14" xfId="0" applyFont="1" applyFill="1" applyBorder="1" applyAlignment="1">
      <alignment horizontal="left" vertical="center"/>
    </xf>
    <xf numFmtId="0" fontId="0" fillId="0" borderId="11" xfId="0" applyBorder="1" applyAlignment="1">
      <alignment/>
    </xf>
    <xf numFmtId="0" fontId="42" fillId="17" borderId="15" xfId="0" applyNumberFormat="1" applyFont="1" applyFill="1" applyBorder="1" applyAlignment="1" applyProtection="1">
      <alignment horizontal="left"/>
      <protection locked="0"/>
    </xf>
    <xf numFmtId="0" fontId="43" fillId="17" borderId="15" xfId="0" applyFont="1" applyFill="1" applyBorder="1" applyAlignment="1" applyProtection="1">
      <alignment wrapText="1"/>
      <protection locked="0"/>
    </xf>
    <xf numFmtId="0" fontId="44" fillId="17" borderId="15" xfId="0" applyFont="1" applyFill="1" applyBorder="1" applyAlignment="1" applyProtection="1">
      <alignment/>
      <protection locked="0"/>
    </xf>
    <xf numFmtId="225" fontId="45" fillId="17" borderId="15" xfId="0" applyNumberFormat="1" applyFont="1" applyFill="1" applyBorder="1" applyAlignment="1" applyProtection="1">
      <alignment horizontal="right"/>
      <protection locked="0"/>
    </xf>
    <xf numFmtId="1" fontId="45" fillId="17" borderId="15" xfId="0" applyNumberFormat="1" applyFont="1" applyFill="1" applyBorder="1" applyAlignment="1" applyProtection="1">
      <alignment horizontal="center"/>
      <protection locked="0"/>
    </xf>
    <xf numFmtId="1" fontId="45" fillId="17" borderId="15" xfId="60" applyNumberFormat="1" applyFont="1" applyFill="1" applyBorder="1" applyAlignment="1" applyProtection="1">
      <alignment horizontal="center"/>
      <protection locked="0"/>
    </xf>
    <xf numFmtId="0" fontId="45" fillId="17" borderId="15" xfId="0" applyFont="1" applyFill="1" applyBorder="1" applyAlignment="1" applyProtection="1">
      <alignment/>
      <protection locked="0"/>
    </xf>
    <xf numFmtId="0" fontId="45" fillId="0" borderId="0" xfId="0" applyFont="1" applyFill="1" applyBorder="1" applyAlignment="1" applyProtection="1">
      <alignment/>
      <protection locked="0"/>
    </xf>
    <xf numFmtId="0" fontId="45" fillId="17" borderId="10" xfId="0" applyFont="1" applyFill="1" applyBorder="1" applyAlignment="1" applyProtection="1">
      <alignment/>
      <protection locked="0"/>
    </xf>
    <xf numFmtId="0" fontId="45" fillId="0" borderId="10" xfId="0" applyNumberFormat="1" applyFont="1" applyFill="1" applyBorder="1" applyAlignment="1" applyProtection="1">
      <alignment horizontal="left"/>
      <protection locked="0"/>
    </xf>
    <xf numFmtId="0" fontId="44" fillId="0" borderId="10" xfId="0" applyFont="1" applyFill="1" applyBorder="1" applyAlignment="1" applyProtection="1">
      <alignment wrapText="1"/>
      <protection locked="0"/>
    </xf>
    <xf numFmtId="0" fontId="44" fillId="0" borderId="10" xfId="0" applyFont="1" applyFill="1" applyBorder="1" applyAlignment="1" applyProtection="1">
      <alignment/>
      <protection locked="0"/>
    </xf>
    <xf numFmtId="225" fontId="45" fillId="19" borderId="10" xfId="0" applyNumberFormat="1" applyFont="1" applyFill="1" applyBorder="1" applyAlignment="1" applyProtection="1">
      <alignment horizontal="right"/>
      <protection locked="0"/>
    </xf>
    <xf numFmtId="225" fontId="45" fillId="0" borderId="10" xfId="0" applyNumberFormat="1" applyFont="1" applyFill="1" applyBorder="1" applyAlignment="1" applyProtection="1">
      <alignment horizontal="right"/>
      <protection locked="0"/>
    </xf>
    <xf numFmtId="1" fontId="45" fillId="19" borderId="10" xfId="0" applyNumberFormat="1" applyFont="1" applyFill="1" applyBorder="1" applyAlignment="1" applyProtection="1">
      <alignment horizontal="center"/>
      <protection locked="0"/>
    </xf>
    <xf numFmtId="9" fontId="45" fillId="19" borderId="10" xfId="60" applyFont="1" applyFill="1" applyBorder="1" applyAlignment="1" applyProtection="1">
      <alignment horizontal="center"/>
      <protection locked="0"/>
    </xf>
    <xf numFmtId="1" fontId="45" fillId="0" borderId="10" xfId="0" applyNumberFormat="1" applyFont="1" applyFill="1" applyBorder="1" applyAlignment="1" applyProtection="1">
      <alignment horizontal="center"/>
      <protection locked="0"/>
    </xf>
    <xf numFmtId="1" fontId="45" fillId="0" borderId="10" xfId="60" applyNumberFormat="1" applyFont="1" applyFill="1" applyBorder="1" applyAlignment="1" applyProtection="1">
      <alignment horizontal="center"/>
      <protection locked="0"/>
    </xf>
    <xf numFmtId="0" fontId="45" fillId="0" borderId="10" xfId="0" applyFont="1" applyFill="1" applyBorder="1" applyAlignment="1" applyProtection="1">
      <alignment/>
      <protection locked="0"/>
    </xf>
    <xf numFmtId="0" fontId="45" fillId="0" borderId="10" xfId="0" applyFont="1" applyBorder="1" applyAlignment="1" applyProtection="1">
      <alignment/>
      <protection locked="0"/>
    </xf>
    <xf numFmtId="0" fontId="44" fillId="0" borderId="10" xfId="0" applyFont="1" applyFill="1" applyBorder="1" applyAlignment="1" applyProtection="1">
      <alignment horizontal="left" wrapText="1" indent="1"/>
      <protection locked="0"/>
    </xf>
    <xf numFmtId="0" fontId="42" fillId="17" borderId="10" xfId="0" applyNumberFormat="1" applyFont="1" applyFill="1" applyBorder="1" applyAlignment="1" applyProtection="1">
      <alignment horizontal="left"/>
      <protection locked="0"/>
    </xf>
    <xf numFmtId="0" fontId="43" fillId="17" borderId="10" xfId="0" applyFont="1" applyFill="1" applyBorder="1" applyAlignment="1" applyProtection="1">
      <alignment wrapText="1"/>
      <protection locked="0"/>
    </xf>
    <xf numFmtId="0" fontId="44" fillId="17" borderId="10" xfId="0" applyFont="1" applyFill="1" applyBorder="1" applyAlignment="1" applyProtection="1">
      <alignment/>
      <protection locked="0"/>
    </xf>
    <xf numFmtId="1" fontId="45" fillId="17" borderId="10" xfId="0" applyNumberFormat="1" applyFont="1" applyFill="1" applyBorder="1" applyAlignment="1" applyProtection="1">
      <alignment horizontal="center"/>
      <protection locked="0"/>
    </xf>
    <xf numFmtId="1" fontId="45" fillId="17" borderId="10" xfId="60" applyNumberFormat="1" applyFont="1" applyFill="1" applyBorder="1" applyAlignment="1" applyProtection="1">
      <alignment horizontal="center"/>
      <protection locked="0"/>
    </xf>
    <xf numFmtId="0" fontId="12" fillId="22" borderId="0" xfId="0" applyFont="1" applyFill="1" applyBorder="1" applyAlignment="1">
      <alignment vertical="center"/>
    </xf>
    <xf numFmtId="0" fontId="11" fillId="22" borderId="0" xfId="0" applyFont="1" applyFill="1" applyBorder="1" applyAlignment="1">
      <alignment vertical="center"/>
    </xf>
    <xf numFmtId="0" fontId="0" fillId="22" borderId="0" xfId="0" applyFill="1" applyBorder="1" applyAlignment="1">
      <alignment/>
    </xf>
    <xf numFmtId="0" fontId="40" fillId="0" borderId="0" xfId="53" applyFont="1" applyAlignment="1" applyProtection="1">
      <alignment/>
      <protection/>
    </xf>
    <xf numFmtId="0" fontId="59" fillId="22" borderId="0" xfId="0" applyFont="1" applyFill="1" applyBorder="1" applyAlignment="1">
      <alignment horizontal="center" vertical="center"/>
    </xf>
    <xf numFmtId="0" fontId="60" fillId="22" borderId="0" xfId="0" applyFont="1" applyFill="1" applyBorder="1" applyAlignment="1">
      <alignment/>
    </xf>
    <xf numFmtId="0" fontId="61" fillId="22" borderId="0" xfId="0" applyFont="1" applyFill="1" applyBorder="1" applyAlignment="1">
      <alignment vertical="center"/>
    </xf>
    <xf numFmtId="0" fontId="61" fillId="22" borderId="0" xfId="0" applyFont="1" applyFill="1" applyBorder="1" applyAlignment="1">
      <alignment horizontal="right" vertical="center"/>
    </xf>
    <xf numFmtId="0" fontId="61" fillId="22" borderId="0" xfId="0" applyFont="1" applyFill="1" applyBorder="1" applyAlignment="1">
      <alignment horizontal="center" vertical="center"/>
    </xf>
    <xf numFmtId="0" fontId="62" fillId="22" borderId="0" xfId="0" applyFont="1" applyFill="1" applyBorder="1" applyAlignment="1">
      <alignment vertical="center"/>
    </xf>
    <xf numFmtId="225" fontId="45" fillId="20" borderId="15" xfId="0" applyNumberFormat="1" applyFont="1" applyFill="1" applyBorder="1" applyAlignment="1" applyProtection="1">
      <alignment horizontal="right"/>
      <protection/>
    </xf>
    <xf numFmtId="1" fontId="45" fillId="20" borderId="10" xfId="0" applyNumberFormat="1" applyFont="1" applyFill="1" applyBorder="1" applyAlignment="1" applyProtection="1">
      <alignment horizontal="center"/>
      <protection/>
    </xf>
    <xf numFmtId="9" fontId="45" fillId="20" borderId="10" xfId="60" applyFont="1" applyFill="1" applyBorder="1" applyAlignment="1" applyProtection="1">
      <alignment horizontal="center"/>
      <protection/>
    </xf>
    <xf numFmtId="1" fontId="45" fillId="20" borderId="15" xfId="0" applyNumberFormat="1" applyFont="1" applyFill="1" applyBorder="1" applyAlignment="1" applyProtection="1">
      <alignment horizontal="center"/>
      <protection/>
    </xf>
    <xf numFmtId="9" fontId="45" fillId="20" borderId="15" xfId="60" applyFont="1" applyFill="1" applyBorder="1" applyAlignment="1" applyProtection="1">
      <alignment horizontal="center"/>
      <protection/>
    </xf>
    <xf numFmtId="211" fontId="3" fillId="0" borderId="16" xfId="0" applyNumberFormat="1" applyFont="1" applyBorder="1" applyAlignment="1">
      <alignment horizontal="center" vertical="center" textRotation="90"/>
    </xf>
    <xf numFmtId="211" fontId="0" fillId="0" borderId="11" xfId="0" applyNumberFormat="1" applyBorder="1" applyAlignment="1">
      <alignment horizontal="center" vertical="center" textRotation="90"/>
    </xf>
    <xf numFmtId="211" fontId="0" fillId="0" borderId="17" xfId="0" applyNumberFormat="1" applyBorder="1" applyAlignment="1">
      <alignment horizontal="center" vertical="center" textRotation="90"/>
    </xf>
    <xf numFmtId="0" fontId="63" fillId="22" borderId="0" xfId="53" applyFont="1" applyFill="1" applyBorder="1" applyAlignment="1" applyProtection="1">
      <alignment horizontal="center" vertical="center"/>
      <protection/>
    </xf>
    <xf numFmtId="14" fontId="0" fillId="0" borderId="11" xfId="0" applyNumberFormat="1" applyFont="1" applyBorder="1" applyAlignment="1" applyProtection="1">
      <alignment horizontal="center"/>
      <protection/>
    </xf>
    <xf numFmtId="14" fontId="0" fillId="0" borderId="18" xfId="0" applyNumberFormat="1" applyFont="1" applyBorder="1" applyAlignment="1" applyProtection="1">
      <alignment horizontal="left"/>
      <protection locked="0"/>
    </xf>
    <xf numFmtId="0" fontId="0" fillId="0" borderId="11" xfId="0" applyFont="1" applyBorder="1" applyAlignment="1" applyProtection="1">
      <alignment horizontal="left"/>
      <protection locked="0"/>
    </xf>
    <xf numFmtId="0" fontId="19" fillId="0" borderId="0" xfId="53" applyFont="1" applyFill="1" applyBorder="1" applyAlignment="1" applyProtection="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ill>
        <patternFill>
          <bgColor indexed="63"/>
        </patternFill>
      </fill>
    </dxf>
    <dxf>
      <fill>
        <patternFill>
          <bgColor indexed="40"/>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FFFF"/>
      <rgbColor rgb="00CCFFCC"/>
      <rgbColor rgb="00FFFFD7"/>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5F5F5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ExcelTemplates/excel-gantt-chart.html?xls" TargetMode="External" /><Relationship Id="rId3" Type="http://schemas.openxmlformats.org/officeDocument/2006/relationships/hyperlink" Target="https://www.vertex42.com/ExcelTemplates/excel-gantt-chart.html?xls" TargetMode="External" /><Relationship Id="rId4"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57150</xdr:rowOff>
    </xdr:from>
    <xdr:to>
      <xdr:col>127</xdr:col>
      <xdr:colOff>19050</xdr:colOff>
      <xdr:row>94</xdr:row>
      <xdr:rowOff>47625</xdr:rowOff>
    </xdr:to>
    <xdr:sp>
      <xdr:nvSpPr>
        <xdr:cNvPr id="1" name="Rectangle 2"/>
        <xdr:cNvSpPr>
          <a:spLocks/>
        </xdr:cNvSpPr>
      </xdr:nvSpPr>
      <xdr:spPr>
        <a:xfrm>
          <a:off x="38100" y="7877175"/>
          <a:ext cx="7686675" cy="8877300"/>
        </a:xfrm>
        <a:prstGeom prst="rect">
          <a:avLst/>
        </a:prstGeom>
        <a:solidFill>
          <a:srgbClr val="EAEAEA"/>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HELP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Modify the </a:t>
          </a:r>
          <a:r>
            <a:rPr lang="en-US" cap="none" sz="1000" b="1" i="0" u="none" baseline="0">
              <a:solidFill>
                <a:srgbClr val="008000"/>
              </a:solidFill>
              <a:latin typeface="Arial"/>
              <a:ea typeface="Arial"/>
              <a:cs typeface="Arial"/>
            </a:rPr>
            <a:t>GREEN</a:t>
          </a:r>
          <a:r>
            <a:rPr lang="en-US" cap="none" sz="1000" b="0" i="0" u="none" baseline="0">
              <a:solidFill>
                <a:srgbClr val="000000"/>
              </a:solidFill>
              <a:latin typeface="Arial"/>
              <a:ea typeface="Arial"/>
              <a:cs typeface="Arial"/>
            </a:rPr>
            <a:t> cells and the </a:t>
          </a:r>
          <a:r>
            <a:rPr lang="en-US" cap="none" sz="1000" b="1" i="0" u="none" baseline="0">
              <a:solidFill>
                <a:srgbClr val="000000"/>
              </a:solidFill>
              <a:latin typeface="Arial"/>
              <a:ea typeface="Arial"/>
              <a:cs typeface="Arial"/>
            </a:rPr>
            <a:t>Tasks</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Task Lead</a:t>
          </a:r>
          <a:r>
            <a:rPr lang="en-US" cap="none" sz="1000" b="0" i="0" u="none" baseline="0">
              <a:solidFill>
                <a:srgbClr val="000000"/>
              </a:solidFill>
              <a:latin typeface="Arial"/>
              <a:ea typeface="Arial"/>
              <a:cs typeface="Arial"/>
            </a:rPr>
            <a:t> columns. Some of the green cells contain formulas, but those formulas are just examples of ways to add automation and task dependency. You can enter values manually into the green cells, or use formulas.
</a:t>
          </a:r>
          <a:r>
            <a:rPr lang="en-US" cap="none" sz="1000" b="0" i="0" u="none" baseline="0">
              <a:solidFill>
                <a:srgbClr val="000000"/>
              </a:solidFill>
              <a:latin typeface="Arial"/>
              <a:ea typeface="Arial"/>
              <a:cs typeface="Arial"/>
            </a:rPr>
            <a:t>- The Start Date that you choose determines the first week in the gantt chart.
</a:t>
          </a:r>
          <a:r>
            <a:rPr lang="en-US" cap="none" sz="1000" b="0" i="0" u="none" baseline="0">
              <a:solidFill>
                <a:srgbClr val="000000"/>
              </a:solidFill>
              <a:latin typeface="Arial"/>
              <a:ea typeface="Arial"/>
              <a:cs typeface="Arial"/>
            </a:rPr>
            <a:t>- Change the first day of the week via cell K8
</a:t>
          </a:r>
          <a:r>
            <a:rPr lang="en-US" cap="none" sz="1000" b="0" i="0" u="none" baseline="0">
              <a:solidFill>
                <a:srgbClr val="000000"/>
              </a:solidFill>
              <a:latin typeface="Arial"/>
              <a:ea typeface="Arial"/>
              <a:cs typeface="Arial"/>
            </a:rPr>
            <a:t>- Use the slider to adjust the range of dates shown in the gantt chart.
</a:t>
          </a:r>
          <a:r>
            <a:rPr lang="en-US" cap="none" sz="1000" b="0" i="0" u="none" baseline="0">
              <a:solidFill>
                <a:srgbClr val="000000"/>
              </a:solidFill>
              <a:latin typeface="Arial"/>
              <a:ea typeface="Arial"/>
              <a:cs typeface="Arial"/>
            </a:rPr>
            <a:t>- The number of weeks shown in the gantt chart is limited by the maximum number of columns available in Excel.
</a:t>
          </a:r>
          <a:r>
            <a:rPr lang="en-US" cap="none" sz="1000" b="0" i="0" u="none" baseline="0">
              <a:solidFill>
                <a:srgbClr val="000000"/>
              </a:solidFill>
              <a:latin typeface="Arial"/>
              <a:ea typeface="Arial"/>
              <a:cs typeface="Arial"/>
            </a:rPr>
            <a:t>- Only </a:t>
          </a:r>
          <a:r>
            <a:rPr lang="en-US" cap="none" sz="1000" b="1" i="0" u="none" baseline="0">
              <a:solidFill>
                <a:srgbClr val="000000"/>
              </a:solidFill>
              <a:latin typeface="Arial"/>
              <a:ea typeface="Arial"/>
              <a:cs typeface="Arial"/>
            </a:rPr>
            <a:t>34</a:t>
          </a:r>
          <a:r>
            <a:rPr lang="en-US" cap="none" sz="1000" b="0" i="0" u="none" baseline="0">
              <a:solidFill>
                <a:srgbClr val="000000"/>
              </a:solidFill>
              <a:latin typeface="Arial"/>
              <a:ea typeface="Arial"/>
              <a:cs typeface="Arial"/>
            </a:rPr>
            <a:t> weeks (7 1/2 months) can be shown/printed at one time, because each week uses up </a:t>
          </a:r>
          <a:r>
            <a:rPr lang="en-US" cap="none" sz="1000" b="1"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The Working Days column shows "###". How do I fix that?
</a:t>
          </a:r>
          <a:r>
            <a:rPr lang="en-US" cap="none" sz="1000" b="0" i="0" u="none" baseline="0">
              <a:solidFill>
                <a:srgbClr val="000000"/>
              </a:solidFill>
              <a:latin typeface="Arial"/>
              <a:ea typeface="Arial"/>
              <a:cs typeface="Arial"/>
            </a:rPr>
            <a:t>You need to install the Analysis ToolPak add-in that comes with Excel. Go to Tools &gt; Add-ins, and select Analysis ToolPak.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How do I make Task 2 start the day after the end of Task 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following formula for the start date of Task 2:
</a:t>
          </a:r>
          <a:r>
            <a:rPr lang="en-US" cap="none" sz="1000" b="1" i="0" u="none" baseline="0">
              <a:solidFill>
                <a:srgbClr val="000000"/>
              </a:solidFill>
              <a:latin typeface="Arial"/>
              <a:ea typeface="Arial"/>
              <a:cs typeface="Arial"/>
            </a:rPr>
            <a:t>=</a:t>
          </a:r>
          <a:r>
            <a:rPr lang="en-US" cap="none" sz="1000" b="1" i="1" u="none" baseline="0">
              <a:solidFill>
                <a:srgbClr val="000000"/>
              </a:solidFill>
              <a:latin typeface="Arial"/>
              <a:ea typeface="Arial"/>
              <a:cs typeface="Arial"/>
            </a:rPr>
            <a:t>EndDate</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0" i="1" u="none" baseline="0">
              <a:solidFill>
                <a:srgbClr val="000000"/>
              </a:solidFill>
              <a:latin typeface="Arial"/>
              <a:ea typeface="Arial"/>
              <a:cs typeface="Arial"/>
            </a:rPr>
            <a:t>EndDate</a:t>
          </a:r>
          <a:r>
            <a:rPr lang="en-US" cap="none" sz="1000" b="0" i="0" u="none" baseline="0">
              <a:solidFill>
                <a:srgbClr val="000000"/>
              </a:solidFill>
              <a:latin typeface="Arial"/>
              <a:ea typeface="Arial"/>
              <a:cs typeface="Arial"/>
            </a:rPr>
            <a:t> is the reference to the cell containing the end date of task 1.
</a:t>
          </a:r>
          <a:r>
            <a:rPr lang="en-US" cap="none" sz="1000" b="0" i="0" u="none" baseline="0">
              <a:solidFill>
                <a:srgbClr val="000000"/>
              </a:solidFill>
              <a:latin typeface="Arial"/>
              <a:ea typeface="Arial"/>
              <a:cs typeface="Arial"/>
            </a:rPr>
            <a:t>You can also use </a:t>
          </a:r>
          <a:r>
            <a:rPr lang="en-US" cap="none" sz="1000" b="1" i="0" u="none" baseline="0">
              <a:solidFill>
                <a:srgbClr val="000000"/>
              </a:solidFill>
              <a:latin typeface="Arial"/>
              <a:ea typeface="Arial"/>
              <a:cs typeface="Arial"/>
            </a:rPr>
            <a:t>=WORKDAY(</a:t>
          </a:r>
          <a:r>
            <a:rPr lang="en-US" cap="none" sz="1000" b="1" i="1" u="none" baseline="0">
              <a:solidFill>
                <a:srgbClr val="000000"/>
              </a:solidFill>
              <a:latin typeface="Arial"/>
              <a:ea typeface="Arial"/>
              <a:cs typeface="Arial"/>
            </a:rPr>
            <a:t>EndDate</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to exclude weekends.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a:t>
          </a:r>
          <a:r>
            <a:rPr lang="en-US" cap="none" sz="1000" b="1" i="0" u="none" baseline="0">
              <a:solidFill>
                <a:srgbClr val="000000"/>
              </a:solidFill>
              <a:latin typeface="Arial"/>
              <a:ea typeface="Arial"/>
              <a:cs typeface="Arial"/>
            </a:rPr>
            <a:t>add/insert tasks and subtasks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Copy the entire ROW (or a group of rows) for the type of task(s) you want to add and then right-click on the row where you want to insert the new tasks, then select </a:t>
          </a:r>
          <a:r>
            <a:rPr lang="en-US" cap="none" sz="1000" b="0" i="1" u="none" baseline="0">
              <a:solidFill>
                <a:srgbClr val="000000"/>
              </a:solidFill>
              <a:latin typeface="Arial"/>
              <a:ea typeface="Arial"/>
              <a:cs typeface="Arial"/>
            </a:rPr>
            <a:t>Insert Copied Cells</a:t>
          </a:r>
          <a:r>
            <a:rPr lang="en-US" cap="none" sz="1000" b="0" i="0" u="none" baseline="0">
              <a:solidFill>
                <a:srgbClr val="000000"/>
              </a:solidFill>
              <a:latin typeface="Arial"/>
              <a:ea typeface="Arial"/>
              <a:cs typeface="Arial"/>
            </a:rPr>
            <a:t>. You can copy rows from within the gantt chart, or copy rows from the Template Rows.
</a:t>
          </a:r>
          <a:r>
            <a:rPr lang="en-US" cap="none" sz="1000" b="1" i="0" u="none" baseline="0">
              <a:solidFill>
                <a:srgbClr val="FF0000"/>
              </a:solidFill>
              <a:latin typeface="Arial"/>
              <a:ea typeface="Arial"/>
              <a:cs typeface="Arial"/>
            </a:rPr>
            <a:t>Important Note:</a:t>
          </a:r>
          <a:r>
            <a:rPr lang="en-US" cap="none" sz="1000" b="0" i="0" u="none" baseline="0">
              <a:solidFill>
                <a:srgbClr val="000000"/>
              </a:solidFill>
              <a:latin typeface="Arial"/>
              <a:ea typeface="Arial"/>
              <a:cs typeface="Arial"/>
            </a:rPr>
            <a:t> When inserting a new subtask after the last subtask or before the first subtask, you will need to update the formulas for calculating the Level 1 Start Date, %Complete and Duration, because the ranges won't automatically expand to include the additional row.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How to I calculate the </a:t>
          </a:r>
          <a:r>
            <a:rPr lang="en-US" cap="none" sz="1000" b="1" i="0" u="none" baseline="0">
              <a:solidFill>
                <a:srgbClr val="000000"/>
              </a:solidFill>
              <a:latin typeface="Arial"/>
              <a:ea typeface="Arial"/>
              <a:cs typeface="Arial"/>
            </a:rPr>
            <a:t>Start Date</a:t>
          </a:r>
          <a:r>
            <a:rPr lang="en-US" cap="none" sz="1000" b="0" i="0" u="none" baseline="0">
              <a:solidFill>
                <a:srgbClr val="000000"/>
              </a:solidFill>
              <a:latin typeface="Arial"/>
              <a:ea typeface="Arial"/>
              <a:cs typeface="Arial"/>
            </a:rPr>
            <a:t> for a </a:t>
          </a:r>
          <a:r>
            <a:rPr lang="en-US" cap="none" sz="1000" b="1" i="0" u="none" baseline="0">
              <a:solidFill>
                <a:srgbClr val="000000"/>
              </a:solidFill>
              <a:latin typeface="Arial"/>
              <a:ea typeface="Arial"/>
              <a:cs typeface="Arial"/>
            </a:rPr>
            <a:t>Level 1</a:t>
          </a:r>
          <a:r>
            <a:rPr lang="en-US" cap="none" sz="1000" b="0" i="0" u="none" baseline="0">
              <a:solidFill>
                <a:srgbClr val="000000"/>
              </a:solidFill>
              <a:latin typeface="Arial"/>
              <a:ea typeface="Arial"/>
              <a:cs typeface="Arial"/>
            </a:rPr>
            <a:t> task based upon its subtasks?
</a:t>
          </a:r>
          <a:r>
            <a:rPr lang="en-US" cap="none" sz="1000" b="0" i="0" u="none" baseline="0">
              <a:solidFill>
                <a:srgbClr val="000000"/>
              </a:solidFill>
              <a:latin typeface="Arial"/>
              <a:ea typeface="Arial"/>
              <a:cs typeface="Arial"/>
            </a:rPr>
            <a:t>Example: If Task 1 is on row 10 and the subtasks are on rows 11-14, use the following formula:
</a:t>
          </a:r>
          <a:r>
            <a:rPr lang="en-US" cap="none" sz="1000" b="1" i="0" u="none" baseline="0">
              <a:solidFill>
                <a:srgbClr val="000000"/>
              </a:solidFill>
              <a:latin typeface="Arial"/>
              <a:ea typeface="Arial"/>
              <a:cs typeface="Arial"/>
            </a:rPr>
            <a:t>=MIN(D11:D16)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calculate the </a:t>
          </a:r>
          <a:r>
            <a:rPr lang="en-US" cap="none" sz="1000" b="1" i="0" u="none" baseline="0">
              <a:solidFill>
                <a:srgbClr val="000000"/>
              </a:solidFill>
              <a:latin typeface="Arial"/>
              <a:ea typeface="Arial"/>
              <a:cs typeface="Arial"/>
            </a:rPr>
            <a:t>%Complete</a:t>
          </a:r>
          <a:r>
            <a:rPr lang="en-US" cap="none" sz="1000" b="0" i="0" u="none" baseline="0">
              <a:solidFill>
                <a:srgbClr val="000000"/>
              </a:solidFill>
              <a:latin typeface="Arial"/>
              <a:ea typeface="Arial"/>
              <a:cs typeface="Arial"/>
            </a:rPr>
            <a:t> for a </a:t>
          </a:r>
          <a:r>
            <a:rPr lang="en-US" cap="none" sz="1000" b="1" i="0" u="none" baseline="0">
              <a:solidFill>
                <a:srgbClr val="000000"/>
              </a:solidFill>
              <a:latin typeface="Arial"/>
              <a:ea typeface="Arial"/>
              <a:cs typeface="Arial"/>
            </a:rPr>
            <a:t>Level 1</a:t>
          </a:r>
          <a:r>
            <a:rPr lang="en-US" cap="none" sz="1000" b="0" i="0" u="none" baseline="0">
              <a:solidFill>
                <a:srgbClr val="000000"/>
              </a:solidFill>
              <a:latin typeface="Arial"/>
              <a:ea typeface="Arial"/>
              <a:cs typeface="Arial"/>
            </a:rPr>
            <a:t> task based upon the %Complete of all of the associated subtasks?
</a:t>
          </a:r>
          <a:r>
            <a:rPr lang="en-US" cap="none" sz="1000" b="0" i="0" u="none" baseline="0">
              <a:solidFill>
                <a:srgbClr val="000000"/>
              </a:solidFill>
              <a:latin typeface="Arial"/>
              <a:ea typeface="Arial"/>
              <a:cs typeface="Arial"/>
            </a:rPr>
            <a:t>Example: If Task 1 is on row 10 and the subtasks are on rows 11-14, use the following formula:
</a:t>
          </a:r>
          <a:r>
            <a:rPr lang="en-US" cap="none" sz="1000" b="1" i="0" u="none" baseline="0">
              <a:solidFill>
                <a:srgbClr val="000000"/>
              </a:solidFill>
              <a:latin typeface="Arial"/>
              <a:ea typeface="Arial"/>
              <a:cs typeface="Arial"/>
            </a:rPr>
            <a:t>=SUMPRODUCT(F11:F14,G11:G14)/SUM(F11:F14)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calculate the </a:t>
          </a:r>
          <a:r>
            <a:rPr lang="en-US" cap="none" sz="1000" b="1" i="0" u="none" baseline="0">
              <a:solidFill>
                <a:srgbClr val="000000"/>
              </a:solidFill>
              <a:latin typeface="Arial"/>
              <a:ea typeface="Arial"/>
              <a:cs typeface="Arial"/>
            </a:rPr>
            <a:t>Duration</a:t>
          </a:r>
          <a:r>
            <a:rPr lang="en-US" cap="none" sz="1000" b="0" i="0" u="none" baseline="0">
              <a:solidFill>
                <a:srgbClr val="000000"/>
              </a:solidFill>
              <a:latin typeface="Arial"/>
              <a:ea typeface="Arial"/>
              <a:cs typeface="Arial"/>
            </a:rPr>
            <a:t> for a </a:t>
          </a:r>
          <a:r>
            <a:rPr lang="en-US" cap="none" sz="1000" b="1" i="0" u="none" baseline="0">
              <a:solidFill>
                <a:srgbClr val="000000"/>
              </a:solidFill>
              <a:latin typeface="Arial"/>
              <a:ea typeface="Arial"/>
              <a:cs typeface="Arial"/>
            </a:rPr>
            <a:t>Level 1</a:t>
          </a:r>
          <a:r>
            <a:rPr lang="en-US" cap="none" sz="1000" b="0" i="0" u="none" baseline="0">
              <a:solidFill>
                <a:srgbClr val="000000"/>
              </a:solidFill>
              <a:latin typeface="Arial"/>
              <a:ea typeface="Arial"/>
              <a:cs typeface="Arial"/>
            </a:rPr>
            <a:t> task based upon the largest end date of a sub task?
</a:t>
          </a:r>
          <a:r>
            <a:rPr lang="en-US" cap="none" sz="1000" b="0" i="0" u="none" baseline="0">
              <a:solidFill>
                <a:srgbClr val="000000"/>
              </a:solidFill>
              <a:latin typeface="Arial"/>
              <a:ea typeface="Arial"/>
              <a:cs typeface="Arial"/>
            </a:rPr>
            <a:t>Example: If the Level 1 task is on row 10 and the sub tasks are on rows 11-14, use the following formula
</a:t>
          </a:r>
          <a:r>
            <a:rPr lang="en-US" cap="none" sz="1000" b="1" i="0" u="none" baseline="0">
              <a:solidFill>
                <a:srgbClr val="000000"/>
              </a:solidFill>
              <a:latin typeface="Arial"/>
              <a:ea typeface="Arial"/>
              <a:cs typeface="Arial"/>
            </a:rPr>
            <a:t>=MAX(D11:D14)-C10+1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change the </a:t>
          </a:r>
          <a:r>
            <a:rPr lang="en-US" cap="none" sz="1000" b="1" i="0" u="none" baseline="0">
              <a:solidFill>
                <a:srgbClr val="000000"/>
              </a:solidFill>
              <a:latin typeface="Arial"/>
              <a:ea typeface="Arial"/>
              <a:cs typeface="Arial"/>
            </a:rPr>
            <a:t>print settings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Select the entire range of cells that you want to print and then go to File &gt; Print Area &gt; Set Print Area. Then go to File &gt; Page Setup or File &gt; Print Preview and adjust the Scaling and Page Orientation as desired.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How do I exclude </a:t>
          </a:r>
          <a:r>
            <a:rPr lang="en-US" cap="none" sz="1000" b="1" i="0" u="none" baseline="0">
              <a:solidFill>
                <a:srgbClr val="000000"/>
              </a:solidFill>
              <a:latin typeface="Arial"/>
              <a:ea typeface="Arial"/>
              <a:cs typeface="Arial"/>
            </a:rPr>
            <a:t>holidays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functions WORKDAY() and NETWORKDAYS() allow you to include a list of holidays. See the Excel help (F1) for information about how to use these functions. Gantt Chart Template Pro includes a worksheet for listing all the dates of the holidays that you want to exclude.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How do I change the </a:t>
          </a:r>
          <a:r>
            <a:rPr lang="en-US" cap="none" sz="1000" b="1" i="0" u="none" baseline="0">
              <a:solidFill>
                <a:srgbClr val="000000"/>
              </a:solidFill>
              <a:latin typeface="Arial"/>
              <a:ea typeface="Arial"/>
              <a:cs typeface="Arial"/>
            </a:rPr>
            <a:t>background color </a:t>
          </a:r>
          <a:r>
            <a:rPr lang="en-US" cap="none" sz="1000" b="0" i="0" u="none" baseline="0">
              <a:solidFill>
                <a:srgbClr val="000000"/>
              </a:solidFill>
              <a:latin typeface="Arial"/>
              <a:ea typeface="Arial"/>
              <a:cs typeface="Arial"/>
            </a:rPr>
            <a:t>of the bars in the Gantt Chart?
</a:t>
          </a:r>
          <a:r>
            <a:rPr lang="en-US" cap="none" sz="1000" b="0" i="0" u="none" baseline="0">
              <a:solidFill>
                <a:srgbClr val="000000"/>
              </a:solidFill>
              <a:latin typeface="Arial"/>
              <a:ea typeface="Arial"/>
              <a:cs typeface="Arial"/>
            </a:rPr>
            <a:t>The colors used for the bars in the Gantt Chart are set using Conditional Formatting. The simplest approach for Excel 2002/2003 would be to change the colors via the color palette. Go to Tools &gt; Options &gt; Color tab. Or, you can select all of the cells in the Gantt Chart and go to Format &gt; Conditional Formatting to change the colors.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How do I use </a:t>
          </a:r>
          <a:r>
            <a:rPr lang="en-US" cap="none" sz="1000" b="1" i="0" u="none" baseline="0">
              <a:solidFill>
                <a:srgbClr val="000000"/>
              </a:solidFill>
              <a:latin typeface="Arial"/>
              <a:ea typeface="Arial"/>
              <a:cs typeface="Arial"/>
            </a:rPr>
            <a:t>grouping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1" u="none" baseline="0">
              <a:solidFill>
                <a:srgbClr val="000000"/>
              </a:solidFill>
              <a:latin typeface="Arial"/>
              <a:ea typeface="Arial"/>
              <a:cs typeface="Arial"/>
            </a:rPr>
            <a:t>Feature unavailable when the spreadsheet is locked</a:t>
          </a:r>
          <a:r>
            <a:rPr lang="en-US" cap="none" sz="1000" b="0" i="0" u="none" baseline="0">
              <a:solidFill>
                <a:srgbClr val="000000"/>
              </a:solidFill>
              <a:latin typeface="Arial"/>
              <a:ea typeface="Arial"/>
              <a:cs typeface="Arial"/>
            </a:rPr>
            <a:t>]  You can expand or collapse a group of rows using Excel's "Group and Outline" feature. To define a group of rows, select the rows and go to Data &gt; Group and Outline and select Group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3</xdr:row>
      <xdr:rowOff>19050</xdr:rowOff>
    </xdr:from>
    <xdr:to>
      <xdr:col>1</xdr:col>
      <xdr:colOff>2247900</xdr:colOff>
      <xdr:row>16</xdr:row>
      <xdr:rowOff>57150</xdr:rowOff>
    </xdr:to>
    <xdr:pic>
      <xdr:nvPicPr>
        <xdr:cNvPr id="1" name="Picture 1">
          <a:hlinkClick r:id="rId3"/>
        </xdr:cNvPr>
        <xdr:cNvPicPr preferRelativeResize="1">
          <a:picLocks noChangeAspect="1"/>
        </xdr:cNvPicPr>
      </xdr:nvPicPr>
      <xdr:blipFill>
        <a:blip r:embed="rId1"/>
        <a:stretch>
          <a:fillRect/>
        </a:stretch>
      </xdr:blipFill>
      <xdr:spPr>
        <a:xfrm>
          <a:off x="180975" y="714375"/>
          <a:ext cx="2438400" cy="2209800"/>
        </a:xfrm>
        <a:prstGeom prst="rect">
          <a:avLst/>
        </a:prstGeom>
        <a:noFill/>
        <a:ln w="1" cmpd="sng">
          <a:noFill/>
        </a:ln>
      </xdr:spPr>
    </xdr:pic>
    <xdr:clientData/>
  </xdr:twoCellAnchor>
  <xdr:twoCellAnchor editAs="oneCell">
    <xdr:from>
      <xdr:col>2</xdr:col>
      <xdr:colOff>1990725</xdr:colOff>
      <xdr:row>0</xdr:row>
      <xdr:rowOff>28575</xdr:rowOff>
    </xdr:from>
    <xdr:to>
      <xdr:col>2</xdr:col>
      <xdr:colOff>3343275</xdr:colOff>
      <xdr:row>0</xdr:row>
      <xdr:rowOff>333375</xdr:rowOff>
    </xdr:to>
    <xdr:pic>
      <xdr:nvPicPr>
        <xdr:cNvPr id="2" name="Picture 2"/>
        <xdr:cNvPicPr preferRelativeResize="1">
          <a:picLocks noChangeAspect="1"/>
        </xdr:cNvPicPr>
      </xdr:nvPicPr>
      <xdr:blipFill>
        <a:blip r:embed="rId4"/>
        <a:stretch>
          <a:fillRect/>
        </a:stretch>
      </xdr:blipFill>
      <xdr:spPr>
        <a:xfrm>
          <a:off x="4876800" y="28575"/>
          <a:ext cx="135255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3943350</xdr:colOff>
      <xdr:row>0</xdr:row>
      <xdr:rowOff>9525</xdr:rowOff>
    </xdr:from>
    <xdr:to>
      <xdr:col>1</xdr:col>
      <xdr:colOff>5505450</xdr:colOff>
      <xdr:row>0</xdr:row>
      <xdr:rowOff>361950</xdr:rowOff>
    </xdr:to>
    <xdr:pic>
      <xdr:nvPicPr>
        <xdr:cNvPr id="1" name="Picture 4"/>
        <xdr:cNvPicPr preferRelativeResize="1">
          <a:picLocks noChangeAspect="1"/>
        </xdr:cNvPicPr>
      </xdr:nvPicPr>
      <xdr:blipFill>
        <a:blip r:embed="rId1"/>
        <a:stretch>
          <a:fillRect/>
        </a:stretch>
      </xdr:blipFill>
      <xdr:spPr>
        <a:xfrm>
          <a:off x="4210050" y="9525"/>
          <a:ext cx="15621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excel-gantt-char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excel-gantt-chart.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gantt-chart-template-pro.html?ref=xls" TargetMode="External" /><Relationship Id="rId2" Type="http://schemas.openxmlformats.org/officeDocument/2006/relationships/hyperlink" Target="https://www.vertex42.com/Links/go.php?urlid=GanttChartPro"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excel-gantt-chart.html" TargetMode="External" /><Relationship Id="rId2" Type="http://schemas.openxmlformats.org/officeDocument/2006/relationships/hyperlink" Target="https://www.vertex42.com/licensing/EULA_privateuse.html" TargetMode="Externa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44"/>
  <sheetViews>
    <sheetView showGridLines="0" tabSelected="1" zoomScalePageLayoutView="0" workbookViewId="0" topLeftCell="A1">
      <selection activeCell="A5" sqref="A5"/>
    </sheetView>
  </sheetViews>
  <sheetFormatPr defaultColWidth="9.140625" defaultRowHeight="12.75"/>
  <cols>
    <col min="1" max="1" width="6.140625" style="3" customWidth="1"/>
    <col min="2" max="2" width="14.421875" style="0" customWidth="1"/>
    <col min="3" max="3" width="5.7109375" style="0" customWidth="1"/>
    <col min="4" max="4" width="7.7109375" style="0" customWidth="1"/>
    <col min="5" max="5" width="7.421875" style="0" customWidth="1"/>
    <col min="6" max="6" width="4.7109375" style="0" customWidth="1"/>
    <col min="7" max="7" width="5.8515625" style="0" bestFit="1" customWidth="1"/>
    <col min="8" max="10" width="3.7109375" style="0" customWidth="1"/>
    <col min="11" max="11" width="2.7109375" style="0" customWidth="1"/>
    <col min="12" max="227" width="0.42578125" style="0" customWidth="1"/>
    <col min="228" max="249" width="0.42578125" style="3" customWidth="1"/>
    <col min="250" max="16384" width="9.140625" style="3" customWidth="1"/>
  </cols>
  <sheetData>
    <row r="1" spans="1:147" s="103" customFormat="1" ht="27" customHeight="1">
      <c r="A1" s="101" t="s">
        <v>17</v>
      </c>
      <c r="B1" s="102"/>
      <c r="C1" s="102"/>
      <c r="D1" s="110" t="s">
        <v>78</v>
      </c>
      <c r="F1" s="105"/>
      <c r="G1" s="106"/>
      <c r="H1" s="107"/>
      <c r="I1" s="107"/>
      <c r="J1" s="108" t="s">
        <v>66</v>
      </c>
      <c r="K1" s="109">
        <v>0</v>
      </c>
      <c r="L1" s="119" t="s">
        <v>64</v>
      </c>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row>
    <row r="2" spans="2:227" ht="12.75">
      <c r="B2" s="3"/>
      <c r="C2" s="3"/>
      <c r="D2" s="3"/>
      <c r="E2" s="3"/>
      <c r="F2" s="3"/>
      <c r="G2" s="3"/>
      <c r="H2" s="3"/>
      <c r="I2" s="123"/>
      <c r="J2" s="12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row>
    <row r="3" ht="15.75">
      <c r="A3" s="10" t="s">
        <v>18</v>
      </c>
    </row>
    <row r="4" spans="1:11" ht="12.75">
      <c r="A4" s="11" t="s">
        <v>19</v>
      </c>
      <c r="G4" s="1" t="s">
        <v>2</v>
      </c>
      <c r="H4" s="120">
        <f ca="1">TODAY()</f>
        <v>43139</v>
      </c>
      <c r="I4" s="120"/>
      <c r="J4" s="120"/>
      <c r="K4" s="39" t="str">
        <f>TEXT(H4,"dddd")</f>
        <v>Thursday</v>
      </c>
    </row>
    <row r="5" ht="12.75">
      <c r="H5" s="40" t="s">
        <v>6</v>
      </c>
    </row>
    <row r="6" spans="2:251" ht="12.75">
      <c r="B6" s="1" t="s">
        <v>1</v>
      </c>
      <c r="C6" s="122" t="s">
        <v>60</v>
      </c>
      <c r="D6" s="122"/>
      <c r="E6" s="122"/>
      <c r="F6" s="4"/>
      <c r="G6" s="4"/>
      <c r="IQ6" s="9" t="s">
        <v>16</v>
      </c>
    </row>
    <row r="7" spans="2:7" ht="12.75">
      <c r="B7" s="1" t="s">
        <v>15</v>
      </c>
      <c r="C7" s="121">
        <v>43101</v>
      </c>
      <c r="D7" s="121"/>
      <c r="E7" s="39" t="str">
        <f>TEXT(C7,"dddd")</f>
        <v>Monday</v>
      </c>
      <c r="F7" s="4"/>
      <c r="G7" s="4"/>
    </row>
    <row r="8" spans="1:256" s="2" customFormat="1" ht="12.75">
      <c r="A8" s="9" t="s">
        <v>16</v>
      </c>
      <c r="B8" s="9" t="s">
        <v>16</v>
      </c>
      <c r="C8" s="9" t="s">
        <v>16</v>
      </c>
      <c r="D8"/>
      <c r="E8"/>
      <c r="F8" s="5"/>
      <c r="G8" s="4"/>
      <c r="H8" s="4"/>
      <c r="I8" s="4"/>
      <c r="J8" s="37" t="s">
        <v>30</v>
      </c>
      <c r="K8" s="38">
        <v>2</v>
      </c>
      <c r="L8" s="20">
        <f>(C7-WEEKDAY(C7,1)+K8)+7*K1</f>
        <v>43101</v>
      </c>
      <c r="M8" s="21">
        <f aca="true" t="shared" si="0" ref="M8:BX8">L8+1</f>
        <v>43102</v>
      </c>
      <c r="N8" s="21">
        <f t="shared" si="0"/>
        <v>43103</v>
      </c>
      <c r="O8" s="21">
        <f t="shared" si="0"/>
        <v>43104</v>
      </c>
      <c r="P8" s="21">
        <f t="shared" si="0"/>
        <v>43105</v>
      </c>
      <c r="Q8" s="21">
        <f t="shared" si="0"/>
        <v>43106</v>
      </c>
      <c r="R8" s="21">
        <f t="shared" si="0"/>
        <v>43107</v>
      </c>
      <c r="S8" s="21">
        <f t="shared" si="0"/>
        <v>43108</v>
      </c>
      <c r="T8" s="21">
        <f t="shared" si="0"/>
        <v>43109</v>
      </c>
      <c r="U8" s="21">
        <f t="shared" si="0"/>
        <v>43110</v>
      </c>
      <c r="V8" s="21">
        <f t="shared" si="0"/>
        <v>43111</v>
      </c>
      <c r="W8" s="21">
        <f t="shared" si="0"/>
        <v>43112</v>
      </c>
      <c r="X8" s="21">
        <f t="shared" si="0"/>
        <v>43113</v>
      </c>
      <c r="Y8" s="21">
        <f t="shared" si="0"/>
        <v>43114</v>
      </c>
      <c r="Z8" s="21">
        <f t="shared" si="0"/>
        <v>43115</v>
      </c>
      <c r="AA8" s="21">
        <f t="shared" si="0"/>
        <v>43116</v>
      </c>
      <c r="AB8" s="21">
        <f t="shared" si="0"/>
        <v>43117</v>
      </c>
      <c r="AC8" s="21">
        <f t="shared" si="0"/>
        <v>43118</v>
      </c>
      <c r="AD8" s="21">
        <f t="shared" si="0"/>
        <v>43119</v>
      </c>
      <c r="AE8" s="21">
        <f t="shared" si="0"/>
        <v>43120</v>
      </c>
      <c r="AF8" s="21">
        <f t="shared" si="0"/>
        <v>43121</v>
      </c>
      <c r="AG8" s="21">
        <f t="shared" si="0"/>
        <v>43122</v>
      </c>
      <c r="AH8" s="21">
        <f t="shared" si="0"/>
        <v>43123</v>
      </c>
      <c r="AI8" s="21">
        <f t="shared" si="0"/>
        <v>43124</v>
      </c>
      <c r="AJ8" s="21">
        <f t="shared" si="0"/>
        <v>43125</v>
      </c>
      <c r="AK8" s="21">
        <f t="shared" si="0"/>
        <v>43126</v>
      </c>
      <c r="AL8" s="21">
        <f t="shared" si="0"/>
        <v>43127</v>
      </c>
      <c r="AM8" s="21">
        <f t="shared" si="0"/>
        <v>43128</v>
      </c>
      <c r="AN8" s="21">
        <f t="shared" si="0"/>
        <v>43129</v>
      </c>
      <c r="AO8" s="21">
        <f t="shared" si="0"/>
        <v>43130</v>
      </c>
      <c r="AP8" s="21">
        <f t="shared" si="0"/>
        <v>43131</v>
      </c>
      <c r="AQ8" s="21">
        <f t="shared" si="0"/>
        <v>43132</v>
      </c>
      <c r="AR8" s="21">
        <f t="shared" si="0"/>
        <v>43133</v>
      </c>
      <c r="AS8" s="21">
        <f t="shared" si="0"/>
        <v>43134</v>
      </c>
      <c r="AT8" s="21">
        <f t="shared" si="0"/>
        <v>43135</v>
      </c>
      <c r="AU8" s="21">
        <f t="shared" si="0"/>
        <v>43136</v>
      </c>
      <c r="AV8" s="21">
        <f t="shared" si="0"/>
        <v>43137</v>
      </c>
      <c r="AW8" s="21">
        <f t="shared" si="0"/>
        <v>43138</v>
      </c>
      <c r="AX8" s="21">
        <f t="shared" si="0"/>
        <v>43139</v>
      </c>
      <c r="AY8" s="21">
        <f t="shared" si="0"/>
        <v>43140</v>
      </c>
      <c r="AZ8" s="21">
        <f t="shared" si="0"/>
        <v>43141</v>
      </c>
      <c r="BA8" s="21">
        <f t="shared" si="0"/>
        <v>43142</v>
      </c>
      <c r="BB8" s="21">
        <f t="shared" si="0"/>
        <v>43143</v>
      </c>
      <c r="BC8" s="21">
        <f t="shared" si="0"/>
        <v>43144</v>
      </c>
      <c r="BD8" s="21">
        <f t="shared" si="0"/>
        <v>43145</v>
      </c>
      <c r="BE8" s="21">
        <f t="shared" si="0"/>
        <v>43146</v>
      </c>
      <c r="BF8" s="21">
        <f t="shared" si="0"/>
        <v>43147</v>
      </c>
      <c r="BG8" s="21">
        <f t="shared" si="0"/>
        <v>43148</v>
      </c>
      <c r="BH8" s="21">
        <f t="shared" si="0"/>
        <v>43149</v>
      </c>
      <c r="BI8" s="21">
        <f t="shared" si="0"/>
        <v>43150</v>
      </c>
      <c r="BJ8" s="21">
        <f t="shared" si="0"/>
        <v>43151</v>
      </c>
      <c r="BK8" s="21">
        <f t="shared" si="0"/>
        <v>43152</v>
      </c>
      <c r="BL8" s="21">
        <f t="shared" si="0"/>
        <v>43153</v>
      </c>
      <c r="BM8" s="21">
        <f t="shared" si="0"/>
        <v>43154</v>
      </c>
      <c r="BN8" s="21">
        <f t="shared" si="0"/>
        <v>43155</v>
      </c>
      <c r="BO8" s="21">
        <f t="shared" si="0"/>
        <v>43156</v>
      </c>
      <c r="BP8" s="21">
        <f t="shared" si="0"/>
        <v>43157</v>
      </c>
      <c r="BQ8" s="21">
        <f t="shared" si="0"/>
        <v>43158</v>
      </c>
      <c r="BR8" s="21">
        <f t="shared" si="0"/>
        <v>43159</v>
      </c>
      <c r="BS8" s="21">
        <f t="shared" si="0"/>
        <v>43160</v>
      </c>
      <c r="BT8" s="21">
        <f t="shared" si="0"/>
        <v>43161</v>
      </c>
      <c r="BU8" s="21">
        <f t="shared" si="0"/>
        <v>43162</v>
      </c>
      <c r="BV8" s="21">
        <f t="shared" si="0"/>
        <v>43163</v>
      </c>
      <c r="BW8" s="21">
        <f t="shared" si="0"/>
        <v>43164</v>
      </c>
      <c r="BX8" s="21">
        <f t="shared" si="0"/>
        <v>43165</v>
      </c>
      <c r="BY8" s="21">
        <f aca="true" t="shared" si="1" ref="BY8:EJ8">BX8+1</f>
        <v>43166</v>
      </c>
      <c r="BZ8" s="21">
        <f t="shared" si="1"/>
        <v>43167</v>
      </c>
      <c r="CA8" s="21">
        <f t="shared" si="1"/>
        <v>43168</v>
      </c>
      <c r="CB8" s="21">
        <f t="shared" si="1"/>
        <v>43169</v>
      </c>
      <c r="CC8" s="21">
        <f t="shared" si="1"/>
        <v>43170</v>
      </c>
      <c r="CD8" s="21">
        <f t="shared" si="1"/>
        <v>43171</v>
      </c>
      <c r="CE8" s="21">
        <f t="shared" si="1"/>
        <v>43172</v>
      </c>
      <c r="CF8" s="21">
        <f t="shared" si="1"/>
        <v>43173</v>
      </c>
      <c r="CG8" s="21">
        <f t="shared" si="1"/>
        <v>43174</v>
      </c>
      <c r="CH8" s="21">
        <f t="shared" si="1"/>
        <v>43175</v>
      </c>
      <c r="CI8" s="21">
        <f t="shared" si="1"/>
        <v>43176</v>
      </c>
      <c r="CJ8" s="21">
        <f t="shared" si="1"/>
        <v>43177</v>
      </c>
      <c r="CK8" s="21">
        <f t="shared" si="1"/>
        <v>43178</v>
      </c>
      <c r="CL8" s="21">
        <f t="shared" si="1"/>
        <v>43179</v>
      </c>
      <c r="CM8" s="21">
        <f t="shared" si="1"/>
        <v>43180</v>
      </c>
      <c r="CN8" s="21">
        <f t="shared" si="1"/>
        <v>43181</v>
      </c>
      <c r="CO8" s="21">
        <f t="shared" si="1"/>
        <v>43182</v>
      </c>
      <c r="CP8" s="21">
        <f t="shared" si="1"/>
        <v>43183</v>
      </c>
      <c r="CQ8" s="21">
        <f t="shared" si="1"/>
        <v>43184</v>
      </c>
      <c r="CR8" s="21">
        <f t="shared" si="1"/>
        <v>43185</v>
      </c>
      <c r="CS8" s="21">
        <f t="shared" si="1"/>
        <v>43186</v>
      </c>
      <c r="CT8" s="21">
        <f t="shared" si="1"/>
        <v>43187</v>
      </c>
      <c r="CU8" s="21">
        <f t="shared" si="1"/>
        <v>43188</v>
      </c>
      <c r="CV8" s="21">
        <f t="shared" si="1"/>
        <v>43189</v>
      </c>
      <c r="CW8" s="21">
        <f t="shared" si="1"/>
        <v>43190</v>
      </c>
      <c r="CX8" s="21">
        <f t="shared" si="1"/>
        <v>43191</v>
      </c>
      <c r="CY8" s="21">
        <f t="shared" si="1"/>
        <v>43192</v>
      </c>
      <c r="CZ8" s="21">
        <f t="shared" si="1"/>
        <v>43193</v>
      </c>
      <c r="DA8" s="21">
        <f t="shared" si="1"/>
        <v>43194</v>
      </c>
      <c r="DB8" s="21">
        <f t="shared" si="1"/>
        <v>43195</v>
      </c>
      <c r="DC8" s="21">
        <f t="shared" si="1"/>
        <v>43196</v>
      </c>
      <c r="DD8" s="21">
        <f t="shared" si="1"/>
        <v>43197</v>
      </c>
      <c r="DE8" s="21">
        <f t="shared" si="1"/>
        <v>43198</v>
      </c>
      <c r="DF8" s="21">
        <f t="shared" si="1"/>
        <v>43199</v>
      </c>
      <c r="DG8" s="21">
        <f t="shared" si="1"/>
        <v>43200</v>
      </c>
      <c r="DH8" s="21">
        <f t="shared" si="1"/>
        <v>43201</v>
      </c>
      <c r="DI8" s="21">
        <f t="shared" si="1"/>
        <v>43202</v>
      </c>
      <c r="DJ8" s="21">
        <f t="shared" si="1"/>
        <v>43203</v>
      </c>
      <c r="DK8" s="21">
        <f t="shared" si="1"/>
        <v>43204</v>
      </c>
      <c r="DL8" s="21">
        <f t="shared" si="1"/>
        <v>43205</v>
      </c>
      <c r="DM8" s="21">
        <f t="shared" si="1"/>
        <v>43206</v>
      </c>
      <c r="DN8" s="21">
        <f t="shared" si="1"/>
        <v>43207</v>
      </c>
      <c r="DO8" s="21">
        <f t="shared" si="1"/>
        <v>43208</v>
      </c>
      <c r="DP8" s="21">
        <f t="shared" si="1"/>
        <v>43209</v>
      </c>
      <c r="DQ8" s="21">
        <f t="shared" si="1"/>
        <v>43210</v>
      </c>
      <c r="DR8" s="21">
        <f t="shared" si="1"/>
        <v>43211</v>
      </c>
      <c r="DS8" s="21">
        <f t="shared" si="1"/>
        <v>43212</v>
      </c>
      <c r="DT8" s="21">
        <f t="shared" si="1"/>
        <v>43213</v>
      </c>
      <c r="DU8" s="21">
        <f t="shared" si="1"/>
        <v>43214</v>
      </c>
      <c r="DV8" s="21">
        <f t="shared" si="1"/>
        <v>43215</v>
      </c>
      <c r="DW8" s="21">
        <f t="shared" si="1"/>
        <v>43216</v>
      </c>
      <c r="DX8" s="21">
        <f t="shared" si="1"/>
        <v>43217</v>
      </c>
      <c r="DY8" s="21">
        <f t="shared" si="1"/>
        <v>43218</v>
      </c>
      <c r="DZ8" s="21">
        <f t="shared" si="1"/>
        <v>43219</v>
      </c>
      <c r="EA8" s="21">
        <f t="shared" si="1"/>
        <v>43220</v>
      </c>
      <c r="EB8" s="21">
        <f t="shared" si="1"/>
        <v>43221</v>
      </c>
      <c r="EC8" s="21">
        <f t="shared" si="1"/>
        <v>43222</v>
      </c>
      <c r="ED8" s="21">
        <f t="shared" si="1"/>
        <v>43223</v>
      </c>
      <c r="EE8" s="21">
        <f t="shared" si="1"/>
        <v>43224</v>
      </c>
      <c r="EF8" s="21">
        <f t="shared" si="1"/>
        <v>43225</v>
      </c>
      <c r="EG8" s="21">
        <f t="shared" si="1"/>
        <v>43226</v>
      </c>
      <c r="EH8" s="21">
        <f t="shared" si="1"/>
        <v>43227</v>
      </c>
      <c r="EI8" s="21">
        <f t="shared" si="1"/>
        <v>43228</v>
      </c>
      <c r="EJ8" s="21">
        <f t="shared" si="1"/>
        <v>43229</v>
      </c>
      <c r="EK8" s="21">
        <f aca="true" t="shared" si="2" ref="EK8:GV8">EJ8+1</f>
        <v>43230</v>
      </c>
      <c r="EL8" s="21">
        <f t="shared" si="2"/>
        <v>43231</v>
      </c>
      <c r="EM8" s="21">
        <f t="shared" si="2"/>
        <v>43232</v>
      </c>
      <c r="EN8" s="21">
        <f t="shared" si="2"/>
        <v>43233</v>
      </c>
      <c r="EO8" s="21">
        <f t="shared" si="2"/>
        <v>43234</v>
      </c>
      <c r="EP8" s="21">
        <f t="shared" si="2"/>
        <v>43235</v>
      </c>
      <c r="EQ8" s="21">
        <f t="shared" si="2"/>
        <v>43236</v>
      </c>
      <c r="ER8" s="21">
        <f t="shared" si="2"/>
        <v>43237</v>
      </c>
      <c r="ES8" s="21">
        <f t="shared" si="2"/>
        <v>43238</v>
      </c>
      <c r="ET8" s="21">
        <f t="shared" si="2"/>
        <v>43239</v>
      </c>
      <c r="EU8" s="21">
        <f t="shared" si="2"/>
        <v>43240</v>
      </c>
      <c r="EV8" s="21">
        <f t="shared" si="2"/>
        <v>43241</v>
      </c>
      <c r="EW8" s="21">
        <f t="shared" si="2"/>
        <v>43242</v>
      </c>
      <c r="EX8" s="21">
        <f t="shared" si="2"/>
        <v>43243</v>
      </c>
      <c r="EY8" s="21">
        <f t="shared" si="2"/>
        <v>43244</v>
      </c>
      <c r="EZ8" s="21">
        <f t="shared" si="2"/>
        <v>43245</v>
      </c>
      <c r="FA8" s="21">
        <f t="shared" si="2"/>
        <v>43246</v>
      </c>
      <c r="FB8" s="21">
        <f t="shared" si="2"/>
        <v>43247</v>
      </c>
      <c r="FC8" s="21">
        <f t="shared" si="2"/>
        <v>43248</v>
      </c>
      <c r="FD8" s="21">
        <f t="shared" si="2"/>
        <v>43249</v>
      </c>
      <c r="FE8" s="21">
        <f t="shared" si="2"/>
        <v>43250</v>
      </c>
      <c r="FF8" s="21">
        <f t="shared" si="2"/>
        <v>43251</v>
      </c>
      <c r="FG8" s="21">
        <f t="shared" si="2"/>
        <v>43252</v>
      </c>
      <c r="FH8" s="21">
        <f t="shared" si="2"/>
        <v>43253</v>
      </c>
      <c r="FI8" s="21">
        <f t="shared" si="2"/>
        <v>43254</v>
      </c>
      <c r="FJ8" s="21">
        <f t="shared" si="2"/>
        <v>43255</v>
      </c>
      <c r="FK8" s="21">
        <f t="shared" si="2"/>
        <v>43256</v>
      </c>
      <c r="FL8" s="21">
        <f t="shared" si="2"/>
        <v>43257</v>
      </c>
      <c r="FM8" s="21">
        <f t="shared" si="2"/>
        <v>43258</v>
      </c>
      <c r="FN8" s="21">
        <f t="shared" si="2"/>
        <v>43259</v>
      </c>
      <c r="FO8" s="21">
        <f t="shared" si="2"/>
        <v>43260</v>
      </c>
      <c r="FP8" s="21">
        <f t="shared" si="2"/>
        <v>43261</v>
      </c>
      <c r="FQ8" s="21">
        <f t="shared" si="2"/>
        <v>43262</v>
      </c>
      <c r="FR8" s="21">
        <f t="shared" si="2"/>
        <v>43263</v>
      </c>
      <c r="FS8" s="21">
        <f t="shared" si="2"/>
        <v>43264</v>
      </c>
      <c r="FT8" s="21">
        <f t="shared" si="2"/>
        <v>43265</v>
      </c>
      <c r="FU8" s="21">
        <f t="shared" si="2"/>
        <v>43266</v>
      </c>
      <c r="FV8" s="21">
        <f t="shared" si="2"/>
        <v>43267</v>
      </c>
      <c r="FW8" s="21">
        <f t="shared" si="2"/>
        <v>43268</v>
      </c>
      <c r="FX8" s="21">
        <f t="shared" si="2"/>
        <v>43269</v>
      </c>
      <c r="FY8" s="21">
        <f t="shared" si="2"/>
        <v>43270</v>
      </c>
      <c r="FZ8" s="21">
        <f t="shared" si="2"/>
        <v>43271</v>
      </c>
      <c r="GA8" s="21">
        <f t="shared" si="2"/>
        <v>43272</v>
      </c>
      <c r="GB8" s="21">
        <f t="shared" si="2"/>
        <v>43273</v>
      </c>
      <c r="GC8" s="21">
        <f t="shared" si="2"/>
        <v>43274</v>
      </c>
      <c r="GD8" s="21">
        <f t="shared" si="2"/>
        <v>43275</v>
      </c>
      <c r="GE8" s="21">
        <f t="shared" si="2"/>
        <v>43276</v>
      </c>
      <c r="GF8" s="21">
        <f t="shared" si="2"/>
        <v>43277</v>
      </c>
      <c r="GG8" s="21">
        <f t="shared" si="2"/>
        <v>43278</v>
      </c>
      <c r="GH8" s="21">
        <f t="shared" si="2"/>
        <v>43279</v>
      </c>
      <c r="GI8" s="21">
        <f t="shared" si="2"/>
        <v>43280</v>
      </c>
      <c r="GJ8" s="21">
        <f t="shared" si="2"/>
        <v>43281</v>
      </c>
      <c r="GK8" s="21">
        <f t="shared" si="2"/>
        <v>43282</v>
      </c>
      <c r="GL8" s="21">
        <f t="shared" si="2"/>
        <v>43283</v>
      </c>
      <c r="GM8" s="21">
        <f t="shared" si="2"/>
        <v>43284</v>
      </c>
      <c r="GN8" s="21">
        <f t="shared" si="2"/>
        <v>43285</v>
      </c>
      <c r="GO8" s="21">
        <f t="shared" si="2"/>
        <v>43286</v>
      </c>
      <c r="GP8" s="21">
        <f t="shared" si="2"/>
        <v>43287</v>
      </c>
      <c r="GQ8" s="21">
        <f t="shared" si="2"/>
        <v>43288</v>
      </c>
      <c r="GR8" s="21">
        <f t="shared" si="2"/>
        <v>43289</v>
      </c>
      <c r="GS8" s="21">
        <f t="shared" si="2"/>
        <v>43290</v>
      </c>
      <c r="GT8" s="21">
        <f t="shared" si="2"/>
        <v>43291</v>
      </c>
      <c r="GU8" s="21">
        <f t="shared" si="2"/>
        <v>43292</v>
      </c>
      <c r="GV8" s="21">
        <f t="shared" si="2"/>
        <v>43293</v>
      </c>
      <c r="GW8" s="21">
        <f aca="true" t="shared" si="3" ref="GW8:IO8">GV8+1</f>
        <v>43294</v>
      </c>
      <c r="GX8" s="21">
        <f t="shared" si="3"/>
        <v>43295</v>
      </c>
      <c r="GY8" s="21">
        <f t="shared" si="3"/>
        <v>43296</v>
      </c>
      <c r="GZ8" s="21">
        <f t="shared" si="3"/>
        <v>43297</v>
      </c>
      <c r="HA8" s="21">
        <f t="shared" si="3"/>
        <v>43298</v>
      </c>
      <c r="HB8" s="21">
        <f t="shared" si="3"/>
        <v>43299</v>
      </c>
      <c r="HC8" s="21">
        <f t="shared" si="3"/>
        <v>43300</v>
      </c>
      <c r="HD8" s="21">
        <f t="shared" si="3"/>
        <v>43301</v>
      </c>
      <c r="HE8" s="21">
        <f t="shared" si="3"/>
        <v>43302</v>
      </c>
      <c r="HF8" s="21">
        <f t="shared" si="3"/>
        <v>43303</v>
      </c>
      <c r="HG8" s="21">
        <f t="shared" si="3"/>
        <v>43304</v>
      </c>
      <c r="HH8" s="21">
        <f t="shared" si="3"/>
        <v>43305</v>
      </c>
      <c r="HI8" s="21">
        <f t="shared" si="3"/>
        <v>43306</v>
      </c>
      <c r="HJ8" s="21">
        <f t="shared" si="3"/>
        <v>43307</v>
      </c>
      <c r="HK8" s="21">
        <f t="shared" si="3"/>
        <v>43308</v>
      </c>
      <c r="HL8" s="21">
        <f t="shared" si="3"/>
        <v>43309</v>
      </c>
      <c r="HM8" s="21">
        <f t="shared" si="3"/>
        <v>43310</v>
      </c>
      <c r="HN8" s="21">
        <f t="shared" si="3"/>
        <v>43311</v>
      </c>
      <c r="HO8" s="21">
        <f t="shared" si="3"/>
        <v>43312</v>
      </c>
      <c r="HP8" s="21">
        <f t="shared" si="3"/>
        <v>43313</v>
      </c>
      <c r="HQ8" s="21">
        <f t="shared" si="3"/>
        <v>43314</v>
      </c>
      <c r="HR8" s="21">
        <f t="shared" si="3"/>
        <v>43315</v>
      </c>
      <c r="HS8" s="21">
        <f t="shared" si="3"/>
        <v>43316</v>
      </c>
      <c r="HT8" s="21">
        <f t="shared" si="3"/>
        <v>43317</v>
      </c>
      <c r="HU8" s="21">
        <f t="shared" si="3"/>
        <v>43318</v>
      </c>
      <c r="HV8" s="21">
        <f t="shared" si="3"/>
        <v>43319</v>
      </c>
      <c r="HW8" s="21">
        <f t="shared" si="3"/>
        <v>43320</v>
      </c>
      <c r="HX8" s="21">
        <f t="shared" si="3"/>
        <v>43321</v>
      </c>
      <c r="HY8" s="21">
        <f t="shared" si="3"/>
        <v>43322</v>
      </c>
      <c r="HZ8" s="21">
        <f t="shared" si="3"/>
        <v>43323</v>
      </c>
      <c r="IA8" s="21">
        <f t="shared" si="3"/>
        <v>43324</v>
      </c>
      <c r="IB8" s="21">
        <f t="shared" si="3"/>
        <v>43325</v>
      </c>
      <c r="IC8" s="21">
        <f t="shared" si="3"/>
        <v>43326</v>
      </c>
      <c r="ID8" s="21">
        <f t="shared" si="3"/>
        <v>43327</v>
      </c>
      <c r="IE8" s="21">
        <f t="shared" si="3"/>
        <v>43328</v>
      </c>
      <c r="IF8" s="21">
        <f t="shared" si="3"/>
        <v>43329</v>
      </c>
      <c r="IG8" s="21">
        <f t="shared" si="3"/>
        <v>43330</v>
      </c>
      <c r="IH8" s="21">
        <f t="shared" si="3"/>
        <v>43331</v>
      </c>
      <c r="II8" s="21">
        <f t="shared" si="3"/>
        <v>43332</v>
      </c>
      <c r="IJ8" s="21">
        <f t="shared" si="3"/>
        <v>43333</v>
      </c>
      <c r="IK8" s="21">
        <f t="shared" si="3"/>
        <v>43334</v>
      </c>
      <c r="IL8" s="21">
        <f t="shared" si="3"/>
        <v>43335</v>
      </c>
      <c r="IM8" s="21">
        <f t="shared" si="3"/>
        <v>43336</v>
      </c>
      <c r="IN8" s="21">
        <f t="shared" si="3"/>
        <v>43337</v>
      </c>
      <c r="IO8" s="21">
        <f t="shared" si="3"/>
        <v>43338</v>
      </c>
      <c r="IP8" s="22"/>
      <c r="IQ8" s="3"/>
      <c r="IR8" s="3"/>
      <c r="IS8" s="3"/>
      <c r="IT8" s="3"/>
      <c r="IU8" s="3"/>
      <c r="IV8" s="3"/>
    </row>
    <row r="9" spans="1:249" s="6" customFormat="1" ht="76.5" customHeight="1">
      <c r="A9" s="30" t="s">
        <v>8</v>
      </c>
      <c r="B9" s="34" t="s">
        <v>9</v>
      </c>
      <c r="C9" s="36" t="s">
        <v>21</v>
      </c>
      <c r="D9" s="31" t="s">
        <v>3</v>
      </c>
      <c r="E9" s="31" t="s">
        <v>4</v>
      </c>
      <c r="F9" s="32" t="s">
        <v>7</v>
      </c>
      <c r="G9" s="33" t="s">
        <v>10</v>
      </c>
      <c r="H9" s="32" t="s">
        <v>14</v>
      </c>
      <c r="I9" s="33" t="s">
        <v>5</v>
      </c>
      <c r="J9" s="33" t="s">
        <v>0</v>
      </c>
      <c r="K9" s="35"/>
      <c r="L9" s="116">
        <f>L8</f>
        <v>43101</v>
      </c>
      <c r="M9" s="117"/>
      <c r="N9" s="117"/>
      <c r="O9" s="117"/>
      <c r="P9" s="117"/>
      <c r="Q9" s="117"/>
      <c r="R9" s="118"/>
      <c r="S9" s="116">
        <f>S8</f>
        <v>43108</v>
      </c>
      <c r="T9" s="117"/>
      <c r="U9" s="117"/>
      <c r="V9" s="117"/>
      <c r="W9" s="117"/>
      <c r="X9" s="117"/>
      <c r="Y9" s="118"/>
      <c r="Z9" s="116">
        <f>Z8</f>
        <v>43115</v>
      </c>
      <c r="AA9" s="117"/>
      <c r="AB9" s="117"/>
      <c r="AC9" s="117"/>
      <c r="AD9" s="117"/>
      <c r="AE9" s="117"/>
      <c r="AF9" s="118"/>
      <c r="AG9" s="116">
        <f>AG8</f>
        <v>43122</v>
      </c>
      <c r="AH9" s="117"/>
      <c r="AI9" s="117"/>
      <c r="AJ9" s="117"/>
      <c r="AK9" s="117"/>
      <c r="AL9" s="117"/>
      <c r="AM9" s="118"/>
      <c r="AN9" s="116">
        <f>AN8</f>
        <v>43129</v>
      </c>
      <c r="AO9" s="117"/>
      <c r="AP9" s="117"/>
      <c r="AQ9" s="117"/>
      <c r="AR9" s="117"/>
      <c r="AS9" s="117"/>
      <c r="AT9" s="118"/>
      <c r="AU9" s="116">
        <f>AU8</f>
        <v>43136</v>
      </c>
      <c r="AV9" s="117"/>
      <c r="AW9" s="117"/>
      <c r="AX9" s="117"/>
      <c r="AY9" s="117"/>
      <c r="AZ9" s="117"/>
      <c r="BA9" s="118"/>
      <c r="BB9" s="116">
        <f>BB8</f>
        <v>43143</v>
      </c>
      <c r="BC9" s="117"/>
      <c r="BD9" s="117"/>
      <c r="BE9" s="117"/>
      <c r="BF9" s="117"/>
      <c r="BG9" s="117"/>
      <c r="BH9" s="118"/>
      <c r="BI9" s="116">
        <f>BI8</f>
        <v>43150</v>
      </c>
      <c r="BJ9" s="117"/>
      <c r="BK9" s="117"/>
      <c r="BL9" s="117"/>
      <c r="BM9" s="117"/>
      <c r="BN9" s="117"/>
      <c r="BO9" s="118"/>
      <c r="BP9" s="116">
        <f>BP8</f>
        <v>43157</v>
      </c>
      <c r="BQ9" s="117"/>
      <c r="BR9" s="117"/>
      <c r="BS9" s="117"/>
      <c r="BT9" s="117"/>
      <c r="BU9" s="117"/>
      <c r="BV9" s="118"/>
      <c r="BW9" s="116">
        <f>BW8</f>
        <v>43164</v>
      </c>
      <c r="BX9" s="117"/>
      <c r="BY9" s="117"/>
      <c r="BZ9" s="117"/>
      <c r="CA9" s="117"/>
      <c r="CB9" s="117"/>
      <c r="CC9" s="118"/>
      <c r="CD9" s="116">
        <f>CD8</f>
        <v>43171</v>
      </c>
      <c r="CE9" s="117"/>
      <c r="CF9" s="117"/>
      <c r="CG9" s="117"/>
      <c r="CH9" s="117"/>
      <c r="CI9" s="117"/>
      <c r="CJ9" s="118"/>
      <c r="CK9" s="116">
        <f>CK8</f>
        <v>43178</v>
      </c>
      <c r="CL9" s="117"/>
      <c r="CM9" s="117"/>
      <c r="CN9" s="117"/>
      <c r="CO9" s="117"/>
      <c r="CP9" s="117"/>
      <c r="CQ9" s="118"/>
      <c r="CR9" s="116">
        <f>CR8</f>
        <v>43185</v>
      </c>
      <c r="CS9" s="117"/>
      <c r="CT9" s="117"/>
      <c r="CU9" s="117"/>
      <c r="CV9" s="117"/>
      <c r="CW9" s="117"/>
      <c r="CX9" s="118"/>
      <c r="CY9" s="116">
        <f>CY8</f>
        <v>43192</v>
      </c>
      <c r="CZ9" s="117"/>
      <c r="DA9" s="117"/>
      <c r="DB9" s="117"/>
      <c r="DC9" s="117"/>
      <c r="DD9" s="117"/>
      <c r="DE9" s="118"/>
      <c r="DF9" s="116">
        <f>DF8</f>
        <v>43199</v>
      </c>
      <c r="DG9" s="117"/>
      <c r="DH9" s="117"/>
      <c r="DI9" s="117"/>
      <c r="DJ9" s="117"/>
      <c r="DK9" s="117"/>
      <c r="DL9" s="118"/>
      <c r="DM9" s="116">
        <f>DM8</f>
        <v>43206</v>
      </c>
      <c r="DN9" s="117"/>
      <c r="DO9" s="117"/>
      <c r="DP9" s="117"/>
      <c r="DQ9" s="117"/>
      <c r="DR9" s="117"/>
      <c r="DS9" s="118"/>
      <c r="DT9" s="116">
        <f>DT8</f>
        <v>43213</v>
      </c>
      <c r="DU9" s="117"/>
      <c r="DV9" s="117"/>
      <c r="DW9" s="117"/>
      <c r="DX9" s="117"/>
      <c r="DY9" s="117"/>
      <c r="DZ9" s="118"/>
      <c r="EA9" s="116">
        <f>EA8</f>
        <v>43220</v>
      </c>
      <c r="EB9" s="117"/>
      <c r="EC9" s="117"/>
      <c r="ED9" s="117"/>
      <c r="EE9" s="117"/>
      <c r="EF9" s="117"/>
      <c r="EG9" s="118"/>
      <c r="EH9" s="116">
        <f>EH8</f>
        <v>43227</v>
      </c>
      <c r="EI9" s="117"/>
      <c r="EJ9" s="117"/>
      <c r="EK9" s="117"/>
      <c r="EL9" s="117"/>
      <c r="EM9" s="117"/>
      <c r="EN9" s="118"/>
      <c r="EO9" s="116">
        <f>EO8</f>
        <v>43234</v>
      </c>
      <c r="EP9" s="117"/>
      <c r="EQ9" s="117"/>
      <c r="ER9" s="117"/>
      <c r="ES9" s="117"/>
      <c r="ET9" s="117"/>
      <c r="EU9" s="118"/>
      <c r="EV9" s="116">
        <f>EV8</f>
        <v>43241</v>
      </c>
      <c r="EW9" s="117"/>
      <c r="EX9" s="117"/>
      <c r="EY9" s="117"/>
      <c r="EZ9" s="117"/>
      <c r="FA9" s="117"/>
      <c r="FB9" s="118"/>
      <c r="FC9" s="116">
        <f>FC8</f>
        <v>43248</v>
      </c>
      <c r="FD9" s="117"/>
      <c r="FE9" s="117"/>
      <c r="FF9" s="117"/>
      <c r="FG9" s="117"/>
      <c r="FH9" s="117"/>
      <c r="FI9" s="118"/>
      <c r="FJ9" s="116">
        <f>FJ8</f>
        <v>43255</v>
      </c>
      <c r="FK9" s="117"/>
      <c r="FL9" s="117"/>
      <c r="FM9" s="117"/>
      <c r="FN9" s="117"/>
      <c r="FO9" s="117"/>
      <c r="FP9" s="118"/>
      <c r="FQ9" s="116">
        <f>FQ8</f>
        <v>43262</v>
      </c>
      <c r="FR9" s="117"/>
      <c r="FS9" s="117"/>
      <c r="FT9" s="117"/>
      <c r="FU9" s="117"/>
      <c r="FV9" s="117"/>
      <c r="FW9" s="118"/>
      <c r="FX9" s="116">
        <f>FX8</f>
        <v>43269</v>
      </c>
      <c r="FY9" s="117"/>
      <c r="FZ9" s="117"/>
      <c r="GA9" s="117"/>
      <c r="GB9" s="117"/>
      <c r="GC9" s="117"/>
      <c r="GD9" s="118"/>
      <c r="GE9" s="116">
        <f>GE8</f>
        <v>43276</v>
      </c>
      <c r="GF9" s="117"/>
      <c r="GG9" s="117"/>
      <c r="GH9" s="117"/>
      <c r="GI9" s="117"/>
      <c r="GJ9" s="117"/>
      <c r="GK9" s="118"/>
      <c r="GL9" s="116">
        <f>GL8</f>
        <v>43283</v>
      </c>
      <c r="GM9" s="117"/>
      <c r="GN9" s="117"/>
      <c r="GO9" s="117"/>
      <c r="GP9" s="117"/>
      <c r="GQ9" s="117"/>
      <c r="GR9" s="118"/>
      <c r="GS9" s="116">
        <f>GS8</f>
        <v>43290</v>
      </c>
      <c r="GT9" s="117"/>
      <c r="GU9" s="117"/>
      <c r="GV9" s="117"/>
      <c r="GW9" s="117"/>
      <c r="GX9" s="117"/>
      <c r="GY9" s="118"/>
      <c r="GZ9" s="116">
        <f>GZ8</f>
        <v>43297</v>
      </c>
      <c r="HA9" s="117"/>
      <c r="HB9" s="117"/>
      <c r="HC9" s="117"/>
      <c r="HD9" s="117"/>
      <c r="HE9" s="117"/>
      <c r="HF9" s="118"/>
      <c r="HG9" s="116">
        <f>HG8</f>
        <v>43304</v>
      </c>
      <c r="HH9" s="117"/>
      <c r="HI9" s="117"/>
      <c r="HJ9" s="117"/>
      <c r="HK9" s="117"/>
      <c r="HL9" s="117"/>
      <c r="HM9" s="118"/>
      <c r="HN9" s="116">
        <f>HN8</f>
        <v>43311</v>
      </c>
      <c r="HO9" s="117"/>
      <c r="HP9" s="117"/>
      <c r="HQ9" s="117"/>
      <c r="HR9" s="117"/>
      <c r="HS9" s="117"/>
      <c r="HT9" s="118"/>
      <c r="HU9" s="116">
        <f>HU8</f>
        <v>43318</v>
      </c>
      <c r="HV9" s="117"/>
      <c r="HW9" s="117"/>
      <c r="HX9" s="117"/>
      <c r="HY9" s="117"/>
      <c r="HZ9" s="117"/>
      <c r="IA9" s="118"/>
      <c r="IB9" s="116">
        <f>IB8</f>
        <v>43325</v>
      </c>
      <c r="IC9" s="117"/>
      <c r="ID9" s="117"/>
      <c r="IE9" s="117"/>
      <c r="IF9" s="117"/>
      <c r="IG9" s="117"/>
      <c r="IH9" s="118"/>
      <c r="II9" s="116">
        <f>II8</f>
        <v>43332</v>
      </c>
      <c r="IJ9" s="117"/>
      <c r="IK9" s="117"/>
      <c r="IL9" s="117"/>
      <c r="IM9" s="117"/>
      <c r="IN9" s="117"/>
      <c r="IO9" s="118"/>
    </row>
    <row r="10" spans="1:256" s="83" customFormat="1" ht="27">
      <c r="A10" s="75">
        <f ca="1">IF(ISERROR(VALUE(SUBSTITUTE(OFFSET(A10,-1,0,1,1),".",""))),1,IF(ISERROR(FIND("`",SUBSTITUTE(OFFSET(A10,-1,0,1,1),".","`",1))),VALUE(OFFSET(A10,-1,0,1,1))+1,VALUE(LEFT(OFFSET(A10,-1,0,1,1),FIND("`",SUBSTITUTE(OFFSET(A10,-1,0,1,1),".","`",1))-1))+1))</f>
        <v>1</v>
      </c>
      <c r="B10" s="76" t="s">
        <v>11</v>
      </c>
      <c r="C10" s="77" t="s">
        <v>60</v>
      </c>
      <c r="D10" s="111">
        <f>MIN(D11:D16)</f>
        <v>43101</v>
      </c>
      <c r="E10" s="78">
        <f>D10+F10-1</f>
        <v>43110</v>
      </c>
      <c r="F10" s="114">
        <f>MAX(E11:E16)-D10+1</f>
        <v>10</v>
      </c>
      <c r="G10" s="115">
        <f>SUMPRODUCT(F11:F16,G11:G16)/SUM(F11:F16)</f>
        <v>0</v>
      </c>
      <c r="H10" s="79">
        <f aca="true" t="shared" si="4" ref="H10:H31">NETWORKDAYS(D10,E10)</f>
        <v>8</v>
      </c>
      <c r="I10" s="80">
        <f aca="true" t="shared" si="5" ref="I10:I26">ROUNDDOWN(G10*F10,0)</f>
        <v>0</v>
      </c>
      <c r="J10" s="79">
        <f aca="true" t="shared" si="6" ref="J10:J26">F10-I10</f>
        <v>10</v>
      </c>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2"/>
      <c r="IQ10" s="82"/>
      <c r="IR10" s="82"/>
      <c r="IS10" s="82"/>
      <c r="IT10" s="82"/>
      <c r="IU10" s="82"/>
      <c r="IV10" s="82"/>
    </row>
    <row r="11" spans="1:256" s="94" customFormat="1" ht="27">
      <c r="A11" s="84" t="str">
        <f ca="1">IF(ISERROR(VALUE(SUBSTITUTE(OFFSET(A11,-1,0,1,1),".",""))),"0.1",IF(ISERROR(FIND("`",SUBSTITUTE(OFFSET(A11,-1,0,1,1),".","`",1))),OFFSET(A11,-1,0,1,1)&amp;".1",LEFT(OFFSET(A11,-1,0,1,1),FIND("`",SUBSTITUTE(OFFSET(A11,-1,0,1,1),".","`",1)))&amp;IF(ISERROR(FIND("`",SUBSTITUTE(OFFSET(A11,-1,0,1,1),".","`",2))),VALUE(RIGHT(OFFSET(A11,-1,0,1,1),LEN(OFFSET(A11,-1,0,1,1))-FIND("`",SUBSTITUTE(OFFSET(A11,-1,0,1,1),".","`",1))))+1,VALUE(MID(OFFSET(A11,-1,0,1,1),FIND("`",SUBSTITUTE(OFFSET(A11,-1,0,1,1),".","`",1))+1,(FIND("`",SUBSTITUTE(OFFSET(A11,-1,0,1,1),".","`",2))-FIND("`",SUBSTITUTE(OFFSET(A11,-1,0,1,1),".","`",1))-1)))+1)))</f>
        <v>1.1</v>
      </c>
      <c r="B11" s="85" t="s">
        <v>25</v>
      </c>
      <c r="C11" s="86"/>
      <c r="D11" s="87">
        <v>43101</v>
      </c>
      <c r="E11" s="88">
        <f aca="true" t="shared" si="7" ref="E11:E31">D11+F11-1</f>
        <v>43105</v>
      </c>
      <c r="F11" s="89">
        <v>5</v>
      </c>
      <c r="G11" s="90">
        <v>0</v>
      </c>
      <c r="H11" s="91">
        <f t="shared" si="4"/>
        <v>5</v>
      </c>
      <c r="I11" s="92">
        <f t="shared" si="5"/>
        <v>0</v>
      </c>
      <c r="J11" s="91">
        <f t="shared" si="6"/>
        <v>5</v>
      </c>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82"/>
      <c r="IQ11" s="82"/>
      <c r="IR11" s="82"/>
      <c r="IS11" s="82"/>
      <c r="IT11" s="82"/>
      <c r="IU11" s="82"/>
      <c r="IV11" s="82"/>
    </row>
    <row r="12" spans="1:256" s="94" customFormat="1" ht="13.5">
      <c r="A12" s="84" t="str">
        <f ca="1">IF(ISERROR(VALUE(SUBSTITUTE(OFFSET(A12,-1,0,1,1),".",""))),"0.1",IF(ISERROR(FIND("`",SUBSTITUTE(OFFSET(A12,-1,0,1,1),".","`",1))),OFFSET(A12,-1,0,1,1)&amp;".1",LEFT(OFFSET(A12,-1,0,1,1),FIND("`",SUBSTITUTE(OFFSET(A12,-1,0,1,1),".","`",1)))&amp;IF(ISERROR(FIND("`",SUBSTITUTE(OFFSET(A12,-1,0,1,1),".","`",2))),VALUE(RIGHT(OFFSET(A12,-1,0,1,1),LEN(OFFSET(A12,-1,0,1,1))-FIND("`",SUBSTITUTE(OFFSET(A12,-1,0,1,1),".","`",1))))+1,VALUE(MID(OFFSET(A12,-1,0,1,1),FIND("`",SUBSTITUTE(OFFSET(A12,-1,0,1,1),".","`",1))+1,(FIND("`",SUBSTITUTE(OFFSET(A12,-1,0,1,1),".","`",2))-FIND("`",SUBSTITUTE(OFFSET(A12,-1,0,1,1),".","`",1))-1)))+1)))</f>
        <v>1.2</v>
      </c>
      <c r="B12" s="85" t="s">
        <v>25</v>
      </c>
      <c r="C12" s="86"/>
      <c r="D12" s="87">
        <v>43102</v>
      </c>
      <c r="E12" s="88">
        <f t="shared" si="7"/>
        <v>43106</v>
      </c>
      <c r="F12" s="89">
        <v>5</v>
      </c>
      <c r="G12" s="90">
        <v>0</v>
      </c>
      <c r="H12" s="91">
        <f t="shared" si="4"/>
        <v>4</v>
      </c>
      <c r="I12" s="92">
        <f t="shared" si="5"/>
        <v>0</v>
      </c>
      <c r="J12" s="91">
        <f t="shared" si="6"/>
        <v>5</v>
      </c>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82"/>
      <c r="IQ12" s="82"/>
      <c r="IR12" s="82"/>
      <c r="IS12" s="82"/>
      <c r="IT12" s="82"/>
      <c r="IU12" s="82"/>
      <c r="IV12" s="82"/>
    </row>
    <row r="13" spans="1:256" s="94" customFormat="1" ht="13.5">
      <c r="A13" s="84" t="str">
        <f ca="1">IF(ISERROR(VALUE(SUBSTITUTE(OFFSET(A13,-1,0,1,1),".",""))),"0.0.1",IF(ISERROR(FIND("`",SUBSTITUTE(OFFSET(A13,-1,0,1,1),".","`",2))),OFFSET(A13,-1,0,1,1)&amp;".1",LEFT(OFFSET(A13,-1,0,1,1),FIND("`",SUBSTITUTE(OFFSET(A13,-1,0,1,1),".","`",2)))&amp;IF(ISERROR(FIND("`",SUBSTITUTE(OFFSET(A13,-1,0,1,1),".","`",3))),VALUE(RIGHT(OFFSET(A13,-1,0,1,1),LEN(OFFSET(A13,-1,0,1,1))-FIND("`",SUBSTITUTE(OFFSET(A13,-1,0,1,1),".","`",2))))+1,VALUE(MID(OFFSET(A13,-1,0,1,1),FIND("`",SUBSTITUTE(OFFSET(A13,-1,0,1,1),".","`",2))+1,(FIND("`",SUBSTITUTE(OFFSET(A13,-1,0,1,1),".","`",3))-FIND("`",SUBSTITUTE(OFFSET(A13,-1,0,1,1),".","`",2))-1)))+1)))</f>
        <v>1.2.1</v>
      </c>
      <c r="B13" s="95" t="s">
        <v>26</v>
      </c>
      <c r="C13" s="86"/>
      <c r="D13" s="87">
        <v>43103</v>
      </c>
      <c r="E13" s="88">
        <f t="shared" si="7"/>
        <v>43107</v>
      </c>
      <c r="F13" s="89">
        <v>5</v>
      </c>
      <c r="G13" s="90">
        <v>0</v>
      </c>
      <c r="H13" s="91">
        <f t="shared" si="4"/>
        <v>3</v>
      </c>
      <c r="I13" s="92">
        <f>ROUNDDOWN(G13*F13,0)</f>
        <v>0</v>
      </c>
      <c r="J13" s="91">
        <f>F13-I13</f>
        <v>5</v>
      </c>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82"/>
      <c r="IQ13" s="82"/>
      <c r="IR13" s="82"/>
      <c r="IS13" s="82"/>
      <c r="IT13" s="82"/>
      <c r="IU13" s="82"/>
      <c r="IV13" s="82"/>
    </row>
    <row r="14" spans="1:256" s="94" customFormat="1" ht="13.5">
      <c r="A14" s="84" t="str">
        <f ca="1">IF(ISERROR(VALUE(SUBSTITUTE(OFFSET(A14,-1,0,1,1),".",""))),"0.0.1",IF(ISERROR(FIND("`",SUBSTITUTE(OFFSET(A14,-1,0,1,1),".","`",2))),OFFSET(A14,-1,0,1,1)&amp;".1",LEFT(OFFSET(A14,-1,0,1,1),FIND("`",SUBSTITUTE(OFFSET(A14,-1,0,1,1),".","`",2)))&amp;IF(ISERROR(FIND("`",SUBSTITUTE(OFFSET(A14,-1,0,1,1),".","`",3))),VALUE(RIGHT(OFFSET(A14,-1,0,1,1),LEN(OFFSET(A14,-1,0,1,1))-FIND("`",SUBSTITUTE(OFFSET(A14,-1,0,1,1),".","`",2))))+1,VALUE(MID(OFFSET(A14,-1,0,1,1),FIND("`",SUBSTITUTE(OFFSET(A14,-1,0,1,1),".","`",2))+1,(FIND("`",SUBSTITUTE(OFFSET(A14,-1,0,1,1),".","`",3))-FIND("`",SUBSTITUTE(OFFSET(A14,-1,0,1,1),".","`",2))-1)))+1)))</f>
        <v>1.2.2</v>
      </c>
      <c r="B14" s="95" t="s">
        <v>26</v>
      </c>
      <c r="C14" s="86"/>
      <c r="D14" s="87">
        <v>43104</v>
      </c>
      <c r="E14" s="88">
        <f t="shared" si="7"/>
        <v>43108</v>
      </c>
      <c r="F14" s="89">
        <v>5</v>
      </c>
      <c r="G14" s="90">
        <v>0</v>
      </c>
      <c r="H14" s="91">
        <f t="shared" si="4"/>
        <v>3</v>
      </c>
      <c r="I14" s="92">
        <f>ROUNDDOWN(G14*F14,0)</f>
        <v>0</v>
      </c>
      <c r="J14" s="91">
        <f>F14-I14</f>
        <v>5</v>
      </c>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82"/>
      <c r="IQ14" s="82"/>
      <c r="IR14" s="82"/>
      <c r="IS14" s="82"/>
      <c r="IT14" s="82"/>
      <c r="IU14" s="82"/>
      <c r="IV14" s="82"/>
    </row>
    <row r="15" spans="1:256" s="94" customFormat="1" ht="13.5">
      <c r="A15" s="84" t="str">
        <f ca="1">IF(ISERROR(VALUE(SUBSTITUTE(OFFSET(A15,-1,0,1,1),".",""))),"0.1",IF(ISERROR(FIND("`",SUBSTITUTE(OFFSET(A15,-1,0,1,1),".","`",1))),OFFSET(A15,-1,0,1,1)&amp;".1",LEFT(OFFSET(A15,-1,0,1,1),FIND("`",SUBSTITUTE(OFFSET(A15,-1,0,1,1),".","`",1)))&amp;IF(ISERROR(FIND("`",SUBSTITUTE(OFFSET(A15,-1,0,1,1),".","`",2))),VALUE(RIGHT(OFFSET(A15,-1,0,1,1),LEN(OFFSET(A15,-1,0,1,1))-FIND("`",SUBSTITUTE(OFFSET(A15,-1,0,1,1),".","`",1))))+1,VALUE(MID(OFFSET(A15,-1,0,1,1),FIND("`",SUBSTITUTE(OFFSET(A15,-1,0,1,1),".","`",1))+1,(FIND("`",SUBSTITUTE(OFFSET(A15,-1,0,1,1),".","`",2))-FIND("`",SUBSTITUTE(OFFSET(A15,-1,0,1,1),".","`",1))-1)))+1)))</f>
        <v>1.3</v>
      </c>
      <c r="B15" s="85" t="s">
        <v>25</v>
      </c>
      <c r="C15" s="86"/>
      <c r="D15" s="87">
        <v>43105</v>
      </c>
      <c r="E15" s="88">
        <f t="shared" si="7"/>
        <v>43109</v>
      </c>
      <c r="F15" s="89">
        <v>5</v>
      </c>
      <c r="G15" s="90">
        <v>0</v>
      </c>
      <c r="H15" s="91">
        <f t="shared" si="4"/>
        <v>3</v>
      </c>
      <c r="I15" s="92">
        <f t="shared" si="5"/>
        <v>0</v>
      </c>
      <c r="J15" s="91">
        <f t="shared" si="6"/>
        <v>5</v>
      </c>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82"/>
      <c r="IQ15" s="82"/>
      <c r="IR15" s="82"/>
      <c r="IS15" s="82"/>
      <c r="IT15" s="82"/>
      <c r="IU15" s="82"/>
      <c r="IV15" s="82"/>
    </row>
    <row r="16" spans="1:256" s="94" customFormat="1" ht="13.5">
      <c r="A16" s="84" t="str">
        <f ca="1">IF(ISERROR(VALUE(SUBSTITUTE(OFFSET(A16,-1,0,1,1),".",""))),"0.1",IF(ISERROR(FIND("`",SUBSTITUTE(OFFSET(A16,-1,0,1,1),".","`",1))),OFFSET(A16,-1,0,1,1)&amp;".1",LEFT(OFFSET(A16,-1,0,1,1),FIND("`",SUBSTITUTE(OFFSET(A16,-1,0,1,1),".","`",1)))&amp;IF(ISERROR(FIND("`",SUBSTITUTE(OFFSET(A16,-1,0,1,1),".","`",2))),VALUE(RIGHT(OFFSET(A16,-1,0,1,1),LEN(OFFSET(A16,-1,0,1,1))-FIND("`",SUBSTITUTE(OFFSET(A16,-1,0,1,1),".","`",1))))+1,VALUE(MID(OFFSET(A16,-1,0,1,1),FIND("`",SUBSTITUTE(OFFSET(A16,-1,0,1,1),".","`",1))+1,(FIND("`",SUBSTITUTE(OFFSET(A16,-1,0,1,1),".","`",2))-FIND("`",SUBSTITUTE(OFFSET(A16,-1,0,1,1),".","`",1))-1)))+1)))</f>
        <v>1.4</v>
      </c>
      <c r="B16" s="85" t="s">
        <v>25</v>
      </c>
      <c r="C16" s="86"/>
      <c r="D16" s="87">
        <v>43106</v>
      </c>
      <c r="E16" s="88">
        <f t="shared" si="7"/>
        <v>43110</v>
      </c>
      <c r="F16" s="89">
        <v>5</v>
      </c>
      <c r="G16" s="90">
        <v>0</v>
      </c>
      <c r="H16" s="91">
        <f t="shared" si="4"/>
        <v>3</v>
      </c>
      <c r="I16" s="92">
        <f t="shared" si="5"/>
        <v>0</v>
      </c>
      <c r="J16" s="91">
        <f t="shared" si="6"/>
        <v>5</v>
      </c>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82"/>
      <c r="IQ16" s="82"/>
      <c r="IR16" s="82"/>
      <c r="IS16" s="82"/>
      <c r="IT16" s="82"/>
      <c r="IU16" s="82"/>
      <c r="IV16" s="82"/>
    </row>
    <row r="17" spans="1:256" s="83" customFormat="1" ht="13.5">
      <c r="A17" s="96">
        <f ca="1">IF(ISERROR(VALUE(SUBSTITUTE(OFFSET(A17,-1,0,1,1),".",""))),1,IF(ISERROR(FIND("`",SUBSTITUTE(OFFSET(A17,-1,0,1,1),".","`",1))),VALUE(OFFSET(A17,-1,0,1,1))+1,VALUE(LEFT(OFFSET(A17,-1,0,1,1),FIND("`",SUBSTITUTE(OFFSET(A17,-1,0,1,1),".","`",1))-1))+1))</f>
        <v>2</v>
      </c>
      <c r="B17" s="97" t="s">
        <v>12</v>
      </c>
      <c r="C17" s="98" t="s">
        <v>60</v>
      </c>
      <c r="D17" s="111">
        <f>MIN(D18:D21)</f>
        <v>43104</v>
      </c>
      <c r="E17" s="78">
        <f t="shared" si="7"/>
        <v>43111</v>
      </c>
      <c r="F17" s="112">
        <f>MAX(E18:E21)-D17+1</f>
        <v>8</v>
      </c>
      <c r="G17" s="113">
        <f>SUMPRODUCT(F18:F21,G18:G21)/SUM(F18:F21)</f>
        <v>0.25</v>
      </c>
      <c r="H17" s="99">
        <f t="shared" si="4"/>
        <v>6</v>
      </c>
      <c r="I17" s="100">
        <f t="shared" si="5"/>
        <v>2</v>
      </c>
      <c r="J17" s="99">
        <f t="shared" si="6"/>
        <v>6</v>
      </c>
      <c r="IP17" s="82"/>
      <c r="IQ17" s="82"/>
      <c r="IR17" s="82"/>
      <c r="IS17" s="82"/>
      <c r="IT17" s="82"/>
      <c r="IU17" s="82"/>
      <c r="IV17" s="82"/>
    </row>
    <row r="18" spans="1:256" s="94" customFormat="1" ht="13.5">
      <c r="A18" s="84" t="str">
        <f ca="1">IF(ISERROR(VALUE(SUBSTITUTE(OFFSET(A18,-1,0,1,1),".",""))),"0.1",IF(ISERROR(FIND("`",SUBSTITUTE(OFFSET(A18,-1,0,1,1),".","`",1))),OFFSET(A18,-1,0,1,1)&amp;".1",LEFT(OFFSET(A18,-1,0,1,1),FIND("`",SUBSTITUTE(OFFSET(A18,-1,0,1,1),".","`",1)))&amp;IF(ISERROR(FIND("`",SUBSTITUTE(OFFSET(A18,-1,0,1,1),".","`",2))),VALUE(RIGHT(OFFSET(A18,-1,0,1,1),LEN(OFFSET(A18,-1,0,1,1))-FIND("`",SUBSTITUTE(OFFSET(A18,-1,0,1,1),".","`",1))))+1,VALUE(MID(OFFSET(A18,-1,0,1,1),FIND("`",SUBSTITUTE(OFFSET(A18,-1,0,1,1),".","`",1))+1,(FIND("`",SUBSTITUTE(OFFSET(A18,-1,0,1,1),".","`",2))-FIND("`",SUBSTITUTE(OFFSET(A18,-1,0,1,1),".","`",1))-1)))+1)))</f>
        <v>2.1</v>
      </c>
      <c r="B18" s="85" t="s">
        <v>25</v>
      </c>
      <c r="C18" s="86"/>
      <c r="D18" s="87">
        <v>43104</v>
      </c>
      <c r="E18" s="88">
        <f t="shared" si="7"/>
        <v>43108</v>
      </c>
      <c r="F18" s="89">
        <v>5</v>
      </c>
      <c r="G18" s="90">
        <v>0.25</v>
      </c>
      <c r="H18" s="91">
        <f t="shared" si="4"/>
        <v>3</v>
      </c>
      <c r="I18" s="92">
        <f t="shared" si="5"/>
        <v>1</v>
      </c>
      <c r="J18" s="91">
        <f t="shared" si="6"/>
        <v>4</v>
      </c>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82"/>
      <c r="IQ18" s="82"/>
      <c r="IR18" s="82"/>
      <c r="IS18" s="82"/>
      <c r="IT18" s="82"/>
      <c r="IU18" s="82"/>
      <c r="IV18" s="82"/>
    </row>
    <row r="19" spans="1:256" s="94" customFormat="1" ht="13.5">
      <c r="A19" s="84" t="str">
        <f ca="1">IF(ISERROR(VALUE(SUBSTITUTE(OFFSET(A19,-1,0,1,1),".",""))),"0.1",IF(ISERROR(FIND("`",SUBSTITUTE(OFFSET(A19,-1,0,1,1),".","`",1))),OFFSET(A19,-1,0,1,1)&amp;".1",LEFT(OFFSET(A19,-1,0,1,1),FIND("`",SUBSTITUTE(OFFSET(A19,-1,0,1,1),".","`",1)))&amp;IF(ISERROR(FIND("`",SUBSTITUTE(OFFSET(A19,-1,0,1,1),".","`",2))),VALUE(RIGHT(OFFSET(A19,-1,0,1,1),LEN(OFFSET(A19,-1,0,1,1))-FIND("`",SUBSTITUTE(OFFSET(A19,-1,0,1,1),".","`",1))))+1,VALUE(MID(OFFSET(A19,-1,0,1,1),FIND("`",SUBSTITUTE(OFFSET(A19,-1,0,1,1),".","`",1))+1,(FIND("`",SUBSTITUTE(OFFSET(A19,-1,0,1,1),".","`",2))-FIND("`",SUBSTITUTE(OFFSET(A19,-1,0,1,1),".","`",1))-1)))+1)))</f>
        <v>2.2</v>
      </c>
      <c r="B19" s="85" t="s">
        <v>25</v>
      </c>
      <c r="C19" s="86"/>
      <c r="D19" s="87">
        <v>43105</v>
      </c>
      <c r="E19" s="88">
        <f t="shared" si="7"/>
        <v>43109</v>
      </c>
      <c r="F19" s="89">
        <v>5</v>
      </c>
      <c r="G19" s="90">
        <v>0.25</v>
      </c>
      <c r="H19" s="91">
        <f t="shared" si="4"/>
        <v>3</v>
      </c>
      <c r="I19" s="92">
        <f t="shared" si="5"/>
        <v>1</v>
      </c>
      <c r="J19" s="91">
        <f t="shared" si="6"/>
        <v>4</v>
      </c>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82"/>
      <c r="IQ19" s="82"/>
      <c r="IR19" s="82"/>
      <c r="IS19" s="82"/>
      <c r="IT19" s="82"/>
      <c r="IU19" s="82"/>
      <c r="IV19" s="82"/>
    </row>
    <row r="20" spans="1:256" s="94" customFormat="1" ht="13.5">
      <c r="A20" s="84" t="str">
        <f ca="1">IF(ISERROR(VALUE(SUBSTITUTE(OFFSET(A20,-1,0,1,1),".",""))),"0.1",IF(ISERROR(FIND("`",SUBSTITUTE(OFFSET(A20,-1,0,1,1),".","`",1))),OFFSET(A20,-1,0,1,1)&amp;".1",LEFT(OFFSET(A20,-1,0,1,1),FIND("`",SUBSTITUTE(OFFSET(A20,-1,0,1,1),".","`",1)))&amp;IF(ISERROR(FIND("`",SUBSTITUTE(OFFSET(A20,-1,0,1,1),".","`",2))),VALUE(RIGHT(OFFSET(A20,-1,0,1,1),LEN(OFFSET(A20,-1,0,1,1))-FIND("`",SUBSTITUTE(OFFSET(A20,-1,0,1,1),".","`",1))))+1,VALUE(MID(OFFSET(A20,-1,0,1,1),FIND("`",SUBSTITUTE(OFFSET(A20,-1,0,1,1),".","`",1))+1,(FIND("`",SUBSTITUTE(OFFSET(A20,-1,0,1,1),".","`",2))-FIND("`",SUBSTITUTE(OFFSET(A20,-1,0,1,1),".","`",1))-1)))+1)))</f>
        <v>2.3</v>
      </c>
      <c r="B20" s="85" t="s">
        <v>25</v>
      </c>
      <c r="C20" s="86"/>
      <c r="D20" s="87">
        <v>43106</v>
      </c>
      <c r="E20" s="88">
        <f t="shared" si="7"/>
        <v>43110</v>
      </c>
      <c r="F20" s="89">
        <v>5</v>
      </c>
      <c r="G20" s="90">
        <v>0.25</v>
      </c>
      <c r="H20" s="91">
        <f t="shared" si="4"/>
        <v>3</v>
      </c>
      <c r="I20" s="92">
        <f t="shared" si="5"/>
        <v>1</v>
      </c>
      <c r="J20" s="91">
        <f t="shared" si="6"/>
        <v>4</v>
      </c>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82"/>
      <c r="IQ20" s="82"/>
      <c r="IR20" s="82"/>
      <c r="IS20" s="82"/>
      <c r="IT20" s="82"/>
      <c r="IU20" s="82"/>
      <c r="IV20" s="82"/>
    </row>
    <row r="21" spans="1:256" s="94" customFormat="1" ht="13.5">
      <c r="A21" s="84" t="str">
        <f ca="1">IF(ISERROR(VALUE(SUBSTITUTE(OFFSET(A21,-1,0,1,1),".",""))),"0.1",IF(ISERROR(FIND("`",SUBSTITUTE(OFFSET(A21,-1,0,1,1),".","`",1))),OFFSET(A21,-1,0,1,1)&amp;".1",LEFT(OFFSET(A21,-1,0,1,1),FIND("`",SUBSTITUTE(OFFSET(A21,-1,0,1,1),".","`",1)))&amp;IF(ISERROR(FIND("`",SUBSTITUTE(OFFSET(A21,-1,0,1,1),".","`",2))),VALUE(RIGHT(OFFSET(A21,-1,0,1,1),LEN(OFFSET(A21,-1,0,1,1))-FIND("`",SUBSTITUTE(OFFSET(A21,-1,0,1,1),".","`",1))))+1,VALUE(MID(OFFSET(A21,-1,0,1,1),FIND("`",SUBSTITUTE(OFFSET(A21,-1,0,1,1),".","`",1))+1,(FIND("`",SUBSTITUTE(OFFSET(A21,-1,0,1,1),".","`",2))-FIND("`",SUBSTITUTE(OFFSET(A21,-1,0,1,1),".","`",1))-1)))+1)))</f>
        <v>2.4</v>
      </c>
      <c r="B21" s="85" t="s">
        <v>25</v>
      </c>
      <c r="C21" s="86"/>
      <c r="D21" s="87">
        <v>43107</v>
      </c>
      <c r="E21" s="88">
        <f t="shared" si="7"/>
        <v>43111</v>
      </c>
      <c r="F21" s="89">
        <v>5</v>
      </c>
      <c r="G21" s="90">
        <v>0.25</v>
      </c>
      <c r="H21" s="91">
        <f t="shared" si="4"/>
        <v>4</v>
      </c>
      <c r="I21" s="92">
        <f t="shared" si="5"/>
        <v>1</v>
      </c>
      <c r="J21" s="91">
        <f t="shared" si="6"/>
        <v>4</v>
      </c>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82"/>
      <c r="IQ21" s="82"/>
      <c r="IR21" s="82"/>
      <c r="IS21" s="82"/>
      <c r="IT21" s="82"/>
      <c r="IU21" s="82"/>
      <c r="IV21" s="82"/>
    </row>
    <row r="22" spans="1:256" s="83" customFormat="1" ht="13.5">
      <c r="A22" s="96">
        <f ca="1">IF(ISERROR(VALUE(SUBSTITUTE(OFFSET(A22,-1,0,1,1),".",""))),1,IF(ISERROR(FIND("`",SUBSTITUTE(OFFSET(A22,-1,0,1,1),".","`",1))),VALUE(OFFSET(A22,-1,0,1,1))+1,VALUE(LEFT(OFFSET(A22,-1,0,1,1),FIND("`",SUBSTITUTE(OFFSET(A22,-1,0,1,1),".","`",1))-1))+1))</f>
        <v>3</v>
      </c>
      <c r="B22" s="97" t="s">
        <v>13</v>
      </c>
      <c r="C22" s="98" t="s">
        <v>60</v>
      </c>
      <c r="D22" s="111">
        <f>MIN(D23:D26)</f>
        <v>43110</v>
      </c>
      <c r="E22" s="78">
        <f t="shared" si="7"/>
        <v>43118</v>
      </c>
      <c r="F22" s="112">
        <f>MAX(E23:E26)-D22+1</f>
        <v>9</v>
      </c>
      <c r="G22" s="113">
        <f>SUMPRODUCT(F23:F26,G23:G26)/SUM(F23:F26)</f>
        <v>0.5</v>
      </c>
      <c r="H22" s="99">
        <f t="shared" si="4"/>
        <v>7</v>
      </c>
      <c r="I22" s="100">
        <f t="shared" si="5"/>
        <v>4</v>
      </c>
      <c r="J22" s="99">
        <f t="shared" si="6"/>
        <v>5</v>
      </c>
      <c r="IP22" s="82"/>
      <c r="IQ22" s="82"/>
      <c r="IR22" s="82"/>
      <c r="IS22" s="82"/>
      <c r="IT22" s="82"/>
      <c r="IU22" s="82"/>
      <c r="IV22" s="82"/>
    </row>
    <row r="23" spans="1:256" s="94" customFormat="1" ht="13.5">
      <c r="A23" s="84" t="str">
        <f ca="1">IF(ISERROR(VALUE(SUBSTITUTE(OFFSET(A23,-1,0,1,1),".",""))),"0.1",IF(ISERROR(FIND("`",SUBSTITUTE(OFFSET(A23,-1,0,1,1),".","`",1))),OFFSET(A23,-1,0,1,1)&amp;".1",LEFT(OFFSET(A23,-1,0,1,1),FIND("`",SUBSTITUTE(OFFSET(A23,-1,0,1,1),".","`",1)))&amp;IF(ISERROR(FIND("`",SUBSTITUTE(OFFSET(A23,-1,0,1,1),".","`",2))),VALUE(RIGHT(OFFSET(A23,-1,0,1,1),LEN(OFFSET(A23,-1,0,1,1))-FIND("`",SUBSTITUTE(OFFSET(A23,-1,0,1,1),".","`",1))))+1,VALUE(MID(OFFSET(A23,-1,0,1,1),FIND("`",SUBSTITUTE(OFFSET(A23,-1,0,1,1),".","`",1))+1,(FIND("`",SUBSTITUTE(OFFSET(A23,-1,0,1,1),".","`",2))-FIND("`",SUBSTITUTE(OFFSET(A23,-1,0,1,1),".","`",1))-1)))+1)))</f>
        <v>3.1</v>
      </c>
      <c r="B23" s="85" t="s">
        <v>25</v>
      </c>
      <c r="C23" s="86"/>
      <c r="D23" s="87">
        <v>43110</v>
      </c>
      <c r="E23" s="88">
        <f t="shared" si="7"/>
        <v>43115</v>
      </c>
      <c r="F23" s="89">
        <v>6</v>
      </c>
      <c r="G23" s="90">
        <v>0.5</v>
      </c>
      <c r="H23" s="91">
        <f t="shared" si="4"/>
        <v>4</v>
      </c>
      <c r="I23" s="92">
        <f t="shared" si="5"/>
        <v>3</v>
      </c>
      <c r="J23" s="91">
        <f t="shared" si="6"/>
        <v>3</v>
      </c>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82"/>
      <c r="IQ23" s="82"/>
      <c r="IR23" s="82"/>
      <c r="IS23" s="82"/>
      <c r="IT23" s="82"/>
      <c r="IU23" s="82"/>
      <c r="IV23" s="82"/>
    </row>
    <row r="24" spans="1:256" s="94" customFormat="1" ht="13.5">
      <c r="A24" s="84" t="str">
        <f ca="1">IF(ISERROR(VALUE(SUBSTITUTE(OFFSET(A24,-1,0,1,1),".",""))),"0.1",IF(ISERROR(FIND("`",SUBSTITUTE(OFFSET(A24,-1,0,1,1),".","`",1))),OFFSET(A24,-1,0,1,1)&amp;".1",LEFT(OFFSET(A24,-1,0,1,1),FIND("`",SUBSTITUTE(OFFSET(A24,-1,0,1,1),".","`",1)))&amp;IF(ISERROR(FIND("`",SUBSTITUTE(OFFSET(A24,-1,0,1,1),".","`",2))),VALUE(RIGHT(OFFSET(A24,-1,0,1,1),LEN(OFFSET(A24,-1,0,1,1))-FIND("`",SUBSTITUTE(OFFSET(A24,-1,0,1,1),".","`",1))))+1,VALUE(MID(OFFSET(A24,-1,0,1,1),FIND("`",SUBSTITUTE(OFFSET(A24,-1,0,1,1),".","`",1))+1,(FIND("`",SUBSTITUTE(OFFSET(A24,-1,0,1,1),".","`",2))-FIND("`",SUBSTITUTE(OFFSET(A24,-1,0,1,1),".","`",1))-1)))+1)))</f>
        <v>3.2</v>
      </c>
      <c r="B24" s="85" t="s">
        <v>25</v>
      </c>
      <c r="C24" s="86"/>
      <c r="D24" s="87">
        <v>43111</v>
      </c>
      <c r="E24" s="88">
        <f t="shared" si="7"/>
        <v>43116</v>
      </c>
      <c r="F24" s="89">
        <v>6</v>
      </c>
      <c r="G24" s="90">
        <v>0.5</v>
      </c>
      <c r="H24" s="91">
        <f t="shared" si="4"/>
        <v>4</v>
      </c>
      <c r="I24" s="92">
        <f t="shared" si="5"/>
        <v>3</v>
      </c>
      <c r="J24" s="91">
        <f t="shared" si="6"/>
        <v>3</v>
      </c>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82"/>
      <c r="IQ24" s="82"/>
      <c r="IR24" s="82"/>
      <c r="IS24" s="82"/>
      <c r="IT24" s="82"/>
      <c r="IU24" s="82"/>
      <c r="IV24" s="82"/>
    </row>
    <row r="25" spans="1:256" s="94" customFormat="1" ht="13.5">
      <c r="A25" s="84" t="str">
        <f ca="1">IF(ISERROR(VALUE(SUBSTITUTE(OFFSET(A25,-1,0,1,1),".",""))),"0.1",IF(ISERROR(FIND("`",SUBSTITUTE(OFFSET(A25,-1,0,1,1),".","`",1))),OFFSET(A25,-1,0,1,1)&amp;".1",LEFT(OFFSET(A25,-1,0,1,1),FIND("`",SUBSTITUTE(OFFSET(A25,-1,0,1,1),".","`",1)))&amp;IF(ISERROR(FIND("`",SUBSTITUTE(OFFSET(A25,-1,0,1,1),".","`",2))),VALUE(RIGHT(OFFSET(A25,-1,0,1,1),LEN(OFFSET(A25,-1,0,1,1))-FIND("`",SUBSTITUTE(OFFSET(A25,-1,0,1,1),".","`",1))))+1,VALUE(MID(OFFSET(A25,-1,0,1,1),FIND("`",SUBSTITUTE(OFFSET(A25,-1,0,1,1),".","`",1))+1,(FIND("`",SUBSTITUTE(OFFSET(A25,-1,0,1,1),".","`",2))-FIND("`",SUBSTITUTE(OFFSET(A25,-1,0,1,1),".","`",1))-1)))+1)))</f>
        <v>3.3</v>
      </c>
      <c r="B25" s="85" t="s">
        <v>25</v>
      </c>
      <c r="C25" s="86"/>
      <c r="D25" s="87">
        <v>43112</v>
      </c>
      <c r="E25" s="88">
        <f t="shared" si="7"/>
        <v>43117</v>
      </c>
      <c r="F25" s="89">
        <v>6</v>
      </c>
      <c r="G25" s="90">
        <v>0.5</v>
      </c>
      <c r="H25" s="91">
        <f t="shared" si="4"/>
        <v>4</v>
      </c>
      <c r="I25" s="92">
        <f t="shared" si="5"/>
        <v>3</v>
      </c>
      <c r="J25" s="91">
        <f t="shared" si="6"/>
        <v>3</v>
      </c>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82"/>
      <c r="IQ25" s="82"/>
      <c r="IR25" s="82"/>
      <c r="IS25" s="82"/>
      <c r="IT25" s="82"/>
      <c r="IU25" s="82"/>
      <c r="IV25" s="82"/>
    </row>
    <row r="26" spans="1:256" s="94" customFormat="1" ht="13.5">
      <c r="A26" s="84" t="str">
        <f ca="1">IF(ISERROR(VALUE(SUBSTITUTE(OFFSET(A26,-1,0,1,1),".",""))),"0.1",IF(ISERROR(FIND("`",SUBSTITUTE(OFFSET(A26,-1,0,1,1),".","`",1))),OFFSET(A26,-1,0,1,1)&amp;".1",LEFT(OFFSET(A26,-1,0,1,1),FIND("`",SUBSTITUTE(OFFSET(A26,-1,0,1,1),".","`",1)))&amp;IF(ISERROR(FIND("`",SUBSTITUTE(OFFSET(A26,-1,0,1,1),".","`",2))),VALUE(RIGHT(OFFSET(A26,-1,0,1,1),LEN(OFFSET(A26,-1,0,1,1))-FIND("`",SUBSTITUTE(OFFSET(A26,-1,0,1,1),".","`",1))))+1,VALUE(MID(OFFSET(A26,-1,0,1,1),FIND("`",SUBSTITUTE(OFFSET(A26,-1,0,1,1),".","`",1))+1,(FIND("`",SUBSTITUTE(OFFSET(A26,-1,0,1,1),".","`",2))-FIND("`",SUBSTITUTE(OFFSET(A26,-1,0,1,1),".","`",1))-1)))+1)))</f>
        <v>3.4</v>
      </c>
      <c r="B26" s="85" t="s">
        <v>25</v>
      </c>
      <c r="C26" s="86"/>
      <c r="D26" s="87">
        <v>43113</v>
      </c>
      <c r="E26" s="88">
        <f t="shared" si="7"/>
        <v>43118</v>
      </c>
      <c r="F26" s="89">
        <v>6</v>
      </c>
      <c r="G26" s="90">
        <v>0.5</v>
      </c>
      <c r="H26" s="91">
        <f t="shared" si="4"/>
        <v>4</v>
      </c>
      <c r="I26" s="92">
        <f t="shared" si="5"/>
        <v>3</v>
      </c>
      <c r="J26" s="91">
        <f t="shared" si="6"/>
        <v>3</v>
      </c>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82"/>
      <c r="IQ26" s="82"/>
      <c r="IR26" s="82"/>
      <c r="IS26" s="82"/>
      <c r="IT26" s="82"/>
      <c r="IU26" s="82"/>
      <c r="IV26" s="82"/>
    </row>
    <row r="27" spans="1:256" s="83" customFormat="1" ht="13.5">
      <c r="A27" s="96">
        <f ca="1">IF(ISERROR(VALUE(SUBSTITUTE(OFFSET(A27,-1,0,1,1),".",""))),1,IF(ISERROR(FIND("`",SUBSTITUTE(OFFSET(A27,-1,0,1,1),".","`",1))),VALUE(OFFSET(A27,-1,0,1,1))+1,VALUE(LEFT(OFFSET(A27,-1,0,1,1),FIND("`",SUBSTITUTE(OFFSET(A27,-1,0,1,1),".","`",1))-1))+1))</f>
        <v>4</v>
      </c>
      <c r="B27" s="97" t="s">
        <v>20</v>
      </c>
      <c r="C27" s="98" t="s">
        <v>60</v>
      </c>
      <c r="D27" s="111">
        <f>MIN(D28:D31)</f>
        <v>43114</v>
      </c>
      <c r="E27" s="78">
        <f t="shared" si="7"/>
        <v>43121</v>
      </c>
      <c r="F27" s="112">
        <f>MAX(E28:E31)-D27+1</f>
        <v>8</v>
      </c>
      <c r="G27" s="113">
        <f>SUMPRODUCT(F28:F31,G28:G31)/SUM(F28:F31)</f>
        <v>0</v>
      </c>
      <c r="H27" s="99">
        <f t="shared" si="4"/>
        <v>5</v>
      </c>
      <c r="I27" s="100">
        <f>ROUNDDOWN(G27*F27,0)</f>
        <v>0</v>
      </c>
      <c r="J27" s="99">
        <f>F27-I27</f>
        <v>8</v>
      </c>
      <c r="IP27" s="82"/>
      <c r="IQ27" s="82"/>
      <c r="IR27" s="82"/>
      <c r="IS27" s="82"/>
      <c r="IT27" s="82"/>
      <c r="IU27" s="82"/>
      <c r="IV27" s="82"/>
    </row>
    <row r="28" spans="1:256" s="94" customFormat="1" ht="13.5">
      <c r="A28" s="84" t="str">
        <f ca="1">IF(ISERROR(VALUE(SUBSTITUTE(OFFSET(A28,-1,0,1,1),".",""))),"0.1",IF(ISERROR(FIND("`",SUBSTITUTE(OFFSET(A28,-1,0,1,1),".","`",1))),OFFSET(A28,-1,0,1,1)&amp;".1",LEFT(OFFSET(A28,-1,0,1,1),FIND("`",SUBSTITUTE(OFFSET(A28,-1,0,1,1),".","`",1)))&amp;IF(ISERROR(FIND("`",SUBSTITUTE(OFFSET(A28,-1,0,1,1),".","`",2))),VALUE(RIGHT(OFFSET(A28,-1,0,1,1),LEN(OFFSET(A28,-1,0,1,1))-FIND("`",SUBSTITUTE(OFFSET(A28,-1,0,1,1),".","`",1))))+1,VALUE(MID(OFFSET(A28,-1,0,1,1),FIND("`",SUBSTITUTE(OFFSET(A28,-1,0,1,1),".","`",1))+1,(FIND("`",SUBSTITUTE(OFFSET(A28,-1,0,1,1),".","`",2))-FIND("`",SUBSTITUTE(OFFSET(A28,-1,0,1,1),".","`",1))-1)))+1)))</f>
        <v>4.1</v>
      </c>
      <c r="B28" s="85" t="s">
        <v>25</v>
      </c>
      <c r="C28" s="86"/>
      <c r="D28" s="87">
        <v>43114</v>
      </c>
      <c r="E28" s="88">
        <f t="shared" si="7"/>
        <v>43118</v>
      </c>
      <c r="F28" s="89">
        <v>5</v>
      </c>
      <c r="G28" s="90">
        <v>0</v>
      </c>
      <c r="H28" s="91">
        <f t="shared" si="4"/>
        <v>4</v>
      </c>
      <c r="I28" s="92">
        <f>ROUNDDOWN(G28*F28,0)</f>
        <v>0</v>
      </c>
      <c r="J28" s="91">
        <f>F28-I28</f>
        <v>5</v>
      </c>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82"/>
      <c r="IQ28" s="82"/>
      <c r="IR28" s="82"/>
      <c r="IS28" s="82"/>
      <c r="IT28" s="82"/>
      <c r="IU28" s="82"/>
      <c r="IV28" s="82"/>
    </row>
    <row r="29" spans="1:256" s="94" customFormat="1" ht="13.5">
      <c r="A29" s="84" t="str">
        <f ca="1">IF(ISERROR(VALUE(SUBSTITUTE(OFFSET(A29,-1,0,1,1),".",""))),"0.1",IF(ISERROR(FIND("`",SUBSTITUTE(OFFSET(A29,-1,0,1,1),".","`",1))),OFFSET(A29,-1,0,1,1)&amp;".1",LEFT(OFFSET(A29,-1,0,1,1),FIND("`",SUBSTITUTE(OFFSET(A29,-1,0,1,1),".","`",1)))&amp;IF(ISERROR(FIND("`",SUBSTITUTE(OFFSET(A29,-1,0,1,1),".","`",2))),VALUE(RIGHT(OFFSET(A29,-1,0,1,1),LEN(OFFSET(A29,-1,0,1,1))-FIND("`",SUBSTITUTE(OFFSET(A29,-1,0,1,1),".","`",1))))+1,VALUE(MID(OFFSET(A29,-1,0,1,1),FIND("`",SUBSTITUTE(OFFSET(A29,-1,0,1,1),".","`",1))+1,(FIND("`",SUBSTITUTE(OFFSET(A29,-1,0,1,1),".","`",2))-FIND("`",SUBSTITUTE(OFFSET(A29,-1,0,1,1),".","`",1))-1)))+1)))</f>
        <v>4.2</v>
      </c>
      <c r="B29" s="85" t="s">
        <v>25</v>
      </c>
      <c r="C29" s="86"/>
      <c r="D29" s="87">
        <v>43115</v>
      </c>
      <c r="E29" s="88">
        <f t="shared" si="7"/>
        <v>43119</v>
      </c>
      <c r="F29" s="89">
        <v>5</v>
      </c>
      <c r="G29" s="90">
        <v>0</v>
      </c>
      <c r="H29" s="91">
        <f t="shared" si="4"/>
        <v>5</v>
      </c>
      <c r="I29" s="92">
        <f>ROUNDDOWN(G29*F29,0)</f>
        <v>0</v>
      </c>
      <c r="J29" s="91">
        <f>F29-I29</f>
        <v>5</v>
      </c>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82"/>
      <c r="IQ29" s="82"/>
      <c r="IR29" s="82"/>
      <c r="IS29" s="82"/>
      <c r="IT29" s="82"/>
      <c r="IU29" s="82"/>
      <c r="IV29" s="82"/>
    </row>
    <row r="30" spans="1:256" s="94" customFormat="1" ht="13.5">
      <c r="A30" s="84" t="str">
        <f ca="1">IF(ISERROR(VALUE(SUBSTITUTE(OFFSET(A30,-1,0,1,1),".",""))),"0.1",IF(ISERROR(FIND("`",SUBSTITUTE(OFFSET(A30,-1,0,1,1),".","`",1))),OFFSET(A30,-1,0,1,1)&amp;".1",LEFT(OFFSET(A30,-1,0,1,1),FIND("`",SUBSTITUTE(OFFSET(A30,-1,0,1,1),".","`",1)))&amp;IF(ISERROR(FIND("`",SUBSTITUTE(OFFSET(A30,-1,0,1,1),".","`",2))),VALUE(RIGHT(OFFSET(A30,-1,0,1,1),LEN(OFFSET(A30,-1,0,1,1))-FIND("`",SUBSTITUTE(OFFSET(A30,-1,0,1,1),".","`",1))))+1,VALUE(MID(OFFSET(A30,-1,0,1,1),FIND("`",SUBSTITUTE(OFFSET(A30,-1,0,1,1),".","`",1))+1,(FIND("`",SUBSTITUTE(OFFSET(A30,-1,0,1,1),".","`",2))-FIND("`",SUBSTITUTE(OFFSET(A30,-1,0,1,1),".","`",1))-1)))+1)))</f>
        <v>4.3</v>
      </c>
      <c r="B30" s="85" t="s">
        <v>25</v>
      </c>
      <c r="C30" s="86"/>
      <c r="D30" s="87">
        <v>43116</v>
      </c>
      <c r="E30" s="88">
        <f t="shared" si="7"/>
        <v>43120</v>
      </c>
      <c r="F30" s="89">
        <v>5</v>
      </c>
      <c r="G30" s="90">
        <v>0</v>
      </c>
      <c r="H30" s="91">
        <f t="shared" si="4"/>
        <v>4</v>
      </c>
      <c r="I30" s="92">
        <f>ROUNDDOWN(G30*F30,0)</f>
        <v>0</v>
      </c>
      <c r="J30" s="91">
        <f>F30-I30</f>
        <v>5</v>
      </c>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82"/>
      <c r="IQ30" s="82"/>
      <c r="IR30" s="82"/>
      <c r="IS30" s="82"/>
      <c r="IT30" s="82"/>
      <c r="IU30" s="82"/>
      <c r="IV30" s="82"/>
    </row>
    <row r="31" spans="1:256" s="94" customFormat="1" ht="13.5">
      <c r="A31" s="84" t="str">
        <f ca="1">IF(ISERROR(VALUE(SUBSTITUTE(OFFSET(A31,-1,0,1,1),".",""))),"0.1",IF(ISERROR(FIND("`",SUBSTITUTE(OFFSET(A31,-1,0,1,1),".","`",1))),OFFSET(A31,-1,0,1,1)&amp;".1",LEFT(OFFSET(A31,-1,0,1,1),FIND("`",SUBSTITUTE(OFFSET(A31,-1,0,1,1),".","`",1)))&amp;IF(ISERROR(FIND("`",SUBSTITUTE(OFFSET(A31,-1,0,1,1),".","`",2))),VALUE(RIGHT(OFFSET(A31,-1,0,1,1),LEN(OFFSET(A31,-1,0,1,1))-FIND("`",SUBSTITUTE(OFFSET(A31,-1,0,1,1),".","`",1))))+1,VALUE(MID(OFFSET(A31,-1,0,1,1),FIND("`",SUBSTITUTE(OFFSET(A31,-1,0,1,1),".","`",1))+1,(FIND("`",SUBSTITUTE(OFFSET(A31,-1,0,1,1),".","`",2))-FIND("`",SUBSTITUTE(OFFSET(A31,-1,0,1,1),".","`",1))-1)))+1)))</f>
        <v>4.4</v>
      </c>
      <c r="B31" s="85" t="s">
        <v>25</v>
      </c>
      <c r="C31" s="86"/>
      <c r="D31" s="87">
        <v>43117</v>
      </c>
      <c r="E31" s="88">
        <f t="shared" si="7"/>
        <v>43121</v>
      </c>
      <c r="F31" s="89">
        <v>5</v>
      </c>
      <c r="G31" s="90">
        <v>0</v>
      </c>
      <c r="H31" s="91">
        <f t="shared" si="4"/>
        <v>3</v>
      </c>
      <c r="I31" s="92">
        <f>ROUNDDOWN(G31*F31,0)</f>
        <v>0</v>
      </c>
      <c r="J31" s="91">
        <f>F31-I31</f>
        <v>5</v>
      </c>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82"/>
      <c r="IQ31" s="82"/>
      <c r="IR31" s="82"/>
      <c r="IS31" s="82"/>
      <c r="IT31" s="82"/>
      <c r="IU31" s="82"/>
      <c r="IV31" s="82"/>
    </row>
    <row r="32" spans="2:227" s="25" customFormat="1" ht="11.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row>
    <row r="33" spans="2:227" s="25" customFormat="1" ht="11.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row>
    <row r="34" spans="2:227" s="25" customFormat="1" ht="11.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row>
    <row r="35" spans="1:227" s="25" customFormat="1" ht="11.25">
      <c r="A35" s="27" t="s">
        <v>29</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row>
    <row r="36" spans="1:256" s="42" customFormat="1" ht="12.75">
      <c r="A36" s="48">
        <f ca="1">IF(ISERROR(VALUE(SUBSTITUTE(OFFSET(A36,-1,0,1,1),".",""))),1,IF(ISERROR(FIND("`",SUBSTITUTE(OFFSET(A36,-1,0,1,1),".","`",1))),VALUE(OFFSET(A36,-1,0,1,1))+1,VALUE(LEFT(OFFSET(A36,-1,0,1,1),FIND("`",SUBSTITUTE(OFFSET(A36,-1,0,1,1),".","`",1))-1))+1))</f>
        <v>1</v>
      </c>
      <c r="B36" s="12" t="s">
        <v>11</v>
      </c>
      <c r="C36" s="13"/>
      <c r="D36" s="53">
        <v>42005</v>
      </c>
      <c r="E36" s="54">
        <f>D36+F36-1</f>
        <v>42011</v>
      </c>
      <c r="F36" s="14">
        <f>MAX(E37:E39)-D36+1</f>
        <v>7</v>
      </c>
      <c r="G36" s="15">
        <f>SUMPRODUCT(F37:F39,G37:G39)/SUM(F37:F39)</f>
        <v>0</v>
      </c>
      <c r="H36" s="49">
        <f>NETWORKDAYS(D36,E36)</f>
        <v>5</v>
      </c>
      <c r="I36" s="50">
        <f>ROUNDDOWN(G36*F36,0)</f>
        <v>0</v>
      </c>
      <c r="J36" s="49">
        <f>F36-I36</f>
        <v>7</v>
      </c>
      <c r="IP36" s="41"/>
      <c r="IQ36" s="41"/>
      <c r="IR36" s="41"/>
      <c r="IS36" s="41"/>
      <c r="IT36" s="41"/>
      <c r="IU36" s="41"/>
      <c r="IV36" s="41"/>
    </row>
    <row r="37" spans="1:256" s="47" customFormat="1" ht="12.75">
      <c r="A37" s="43" t="str">
        <f ca="1">IF(ISERROR(VALUE(SUBSTITUTE(OFFSET(A37,-1,0,1,1),".",""))),"0.1",IF(ISERROR(FIND("`",SUBSTITUTE(OFFSET(A37,-1,0,1,1),".","`",1))),OFFSET(A37,-1,0,1,1)&amp;".1",LEFT(OFFSET(A37,-1,0,1,1),FIND("`",SUBSTITUTE(OFFSET(A37,-1,0,1,1),".","`",1)))&amp;IF(ISERROR(FIND("`",SUBSTITUTE(OFFSET(A37,-1,0,1,1),".","`",2))),VALUE(RIGHT(OFFSET(A37,-1,0,1,1),LEN(OFFSET(A37,-1,0,1,1))-FIND("`",SUBSTITUTE(OFFSET(A37,-1,0,1,1),".","`",1))))+1,VALUE(MID(OFFSET(A37,-1,0,1,1),FIND("`",SUBSTITUTE(OFFSET(A37,-1,0,1,1),".","`",1))+1,(FIND("`",SUBSTITUTE(OFFSET(A37,-1,0,1,1),".","`",2))-FIND("`",SUBSTITUTE(OFFSET(A37,-1,0,1,1),".","`",1))-1)))+1)))</f>
        <v>1.1</v>
      </c>
      <c r="B37" s="16" t="s">
        <v>25</v>
      </c>
      <c r="C37" s="17"/>
      <c r="D37" s="51">
        <v>42005</v>
      </c>
      <c r="E37" s="52">
        <f>D37+F37-1</f>
        <v>42011</v>
      </c>
      <c r="F37" s="18">
        <v>7</v>
      </c>
      <c r="G37" s="19">
        <v>0</v>
      </c>
      <c r="H37" s="44">
        <f>NETWORKDAYS(D37,E37)</f>
        <v>5</v>
      </c>
      <c r="I37" s="45">
        <f>ROUNDDOWN(G37*F37,0)</f>
        <v>0</v>
      </c>
      <c r="J37" s="44">
        <f>F37-I37</f>
        <v>7</v>
      </c>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1"/>
      <c r="IQ37" s="41"/>
      <c r="IR37" s="41"/>
      <c r="IS37" s="41"/>
      <c r="IT37" s="41"/>
      <c r="IU37" s="41"/>
      <c r="IV37" s="41"/>
    </row>
    <row r="38" spans="1:256" s="47" customFormat="1" ht="12.75">
      <c r="A38" s="43" t="str">
        <f ca="1">IF(ISERROR(VALUE(SUBSTITUTE(OFFSET(A38,-1,0,1,1),".",""))),"0.0.1",IF(ISERROR(FIND("`",SUBSTITUTE(OFFSET(A38,-1,0,1,1),".","`",2))),OFFSET(A38,-1,0,1,1)&amp;".1",LEFT(OFFSET(A38,-1,0,1,1),FIND("`",SUBSTITUTE(OFFSET(A38,-1,0,1,1),".","`",2)))&amp;IF(ISERROR(FIND("`",SUBSTITUTE(OFFSET(A38,-1,0,1,1),".","`",3))),VALUE(RIGHT(OFFSET(A38,-1,0,1,1),LEN(OFFSET(A38,-1,0,1,1))-FIND("`",SUBSTITUTE(OFFSET(A38,-1,0,1,1),".","`",2))))+1,VALUE(MID(OFFSET(A38,-1,0,1,1),FIND("`",SUBSTITUTE(OFFSET(A38,-1,0,1,1),".","`",2))+1,(FIND("`",SUBSTITUTE(OFFSET(A38,-1,0,1,1),".","`",3))-FIND("`",SUBSTITUTE(OFFSET(A38,-1,0,1,1),".","`",2))-1)))+1)))</f>
        <v>1.1.1</v>
      </c>
      <c r="B38" s="23" t="s">
        <v>28</v>
      </c>
      <c r="C38" s="17"/>
      <c r="D38" s="51">
        <v>42005</v>
      </c>
      <c r="E38" s="52">
        <f>D38+F38-1</f>
        <v>42011</v>
      </c>
      <c r="F38" s="18">
        <v>7</v>
      </c>
      <c r="G38" s="19">
        <v>0</v>
      </c>
      <c r="H38" s="44">
        <f>NETWORKDAYS(D38,E38)</f>
        <v>5</v>
      </c>
      <c r="I38" s="45">
        <f>ROUNDDOWN(G38*F38,0)</f>
        <v>0</v>
      </c>
      <c r="J38" s="44">
        <f>F38-I38</f>
        <v>7</v>
      </c>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1"/>
      <c r="IQ38" s="41"/>
      <c r="IR38" s="41"/>
      <c r="IS38" s="41"/>
      <c r="IT38" s="41"/>
      <c r="IU38" s="41"/>
      <c r="IV38" s="41"/>
    </row>
    <row r="39" spans="1:256" s="47" customFormat="1" ht="12.75">
      <c r="A39" s="43" t="str">
        <f ca="1">IF(ISERROR(VALUE(SUBSTITUTE(OFFSET(A39,-1,0,1,1),".",""))),"0.0.0.1",IF(ISERROR(FIND("`",SUBSTITUTE(OFFSET(A39,-1,0,1,1),".","`",3))),OFFSET(A39,-1,0,1,1)&amp;".1",LEFT(OFFSET(A39,-1,0,1,1),FIND("`",SUBSTITUTE(OFFSET(A39,-1,0,1,1),".","`",3)))&amp;IF(ISERROR(FIND("`",SUBSTITUTE(OFFSET(A39,-1,0,1,1),".","`",4))),VALUE(RIGHT(OFFSET(A39,-1,0,1,1),LEN(OFFSET(A39,-1,0,1,1))-FIND("`",SUBSTITUTE(OFFSET(A39,-1,0,1,1),".","`",3))))+1,VALUE(MID(OFFSET(A39,-1,0,1,1),FIND("`",SUBSTITUTE(OFFSET(A39,-1,0,1,1),".","`",3))+1,(FIND("`",SUBSTITUTE(OFFSET(A39,-1,0,1,1),".","`",4))-FIND("`",SUBSTITUTE(OFFSET(A39,-1,0,1,1),".","`",3))-1)))+1)))</f>
        <v>1.1.1.1</v>
      </c>
      <c r="B39" s="24" t="s">
        <v>27</v>
      </c>
      <c r="C39" s="17"/>
      <c r="D39" s="51">
        <v>42005</v>
      </c>
      <c r="E39" s="52">
        <f>D39+F39-1</f>
        <v>42011</v>
      </c>
      <c r="F39" s="18">
        <v>7</v>
      </c>
      <c r="G39" s="19">
        <v>0</v>
      </c>
      <c r="H39" s="44">
        <f>NETWORKDAYS(D39,E39)</f>
        <v>5</v>
      </c>
      <c r="I39" s="45">
        <f>ROUNDDOWN(G39*F39,0)</f>
        <v>0</v>
      </c>
      <c r="J39" s="44">
        <f>F39-I39</f>
        <v>7</v>
      </c>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1"/>
      <c r="IQ39" s="41"/>
      <c r="IR39" s="41"/>
      <c r="IS39" s="41"/>
      <c r="IT39" s="41"/>
      <c r="IU39" s="41"/>
      <c r="IV39" s="41"/>
    </row>
    <row r="40" spans="2:227" s="25" customFormat="1" ht="11.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row>
    <row r="41" spans="2:227" s="28" customFormat="1" ht="12.75">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row>
    <row r="42" spans="2:227" s="28" customFormat="1" ht="12.75">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row>
    <row r="43" spans="2:227" s="28" customFormat="1" ht="12.75">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row>
    <row r="44" spans="2:227" s="28" customFormat="1" ht="12.7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row>
  </sheetData>
  <sheetProtection formatCells="0" formatColumns="0" formatRows="0" insertRows="0" deleteRows="0"/>
  <mergeCells count="39">
    <mergeCell ref="C7:D7"/>
    <mergeCell ref="C6:E6"/>
    <mergeCell ref="I2:J2"/>
    <mergeCell ref="IB9:IH9"/>
    <mergeCell ref="BB9:BH9"/>
    <mergeCell ref="CR9:CX9"/>
    <mergeCell ref="CY9:DE9"/>
    <mergeCell ref="DF9:DL9"/>
    <mergeCell ref="EH9:EN9"/>
    <mergeCell ref="BI9:BO9"/>
    <mergeCell ref="II9:IO9"/>
    <mergeCell ref="BP9:BV9"/>
    <mergeCell ref="BW9:CC9"/>
    <mergeCell ref="CD9:CJ9"/>
    <mergeCell ref="CK9:CQ9"/>
    <mergeCell ref="DM9:DS9"/>
    <mergeCell ref="DT9:DZ9"/>
    <mergeCell ref="EV9:FB9"/>
    <mergeCell ref="EO9:EU9"/>
    <mergeCell ref="EA9:EG9"/>
    <mergeCell ref="HU9:IA9"/>
    <mergeCell ref="GS9:GY9"/>
    <mergeCell ref="GZ9:HF9"/>
    <mergeCell ref="HG9:HM9"/>
    <mergeCell ref="HN9:HT9"/>
    <mergeCell ref="FC9:FI9"/>
    <mergeCell ref="GL9:GR9"/>
    <mergeCell ref="FJ9:FP9"/>
    <mergeCell ref="FQ9:FW9"/>
    <mergeCell ref="FX9:GD9"/>
    <mergeCell ref="GE9:GK9"/>
    <mergeCell ref="L1:EQ1"/>
    <mergeCell ref="H4:J4"/>
    <mergeCell ref="AN9:AT9"/>
    <mergeCell ref="AU9:BA9"/>
    <mergeCell ref="L9:R9"/>
    <mergeCell ref="S9:Y9"/>
    <mergeCell ref="Z9:AF9"/>
    <mergeCell ref="AG9:AM9"/>
  </mergeCells>
  <conditionalFormatting sqref="L23:IO26 L18:IO21 L28:IO31 L11:IO16 L37:IO39">
    <cfRule type="expression" priority="1" dxfId="2" stopIfTrue="1">
      <formula>L$8=$H$4</formula>
    </cfRule>
    <cfRule type="expression" priority="2" dxfId="4" stopIfTrue="1">
      <formula>AND(L$8&gt;=$D11,L$8&lt;$D11+$I11)</formula>
    </cfRule>
    <cfRule type="expression" priority="3" dxfId="3" stopIfTrue="1">
      <formula>AND(L$8&gt;=$D11,L$8&lt;=$D11+$F11-1)</formula>
    </cfRule>
  </conditionalFormatting>
  <conditionalFormatting sqref="L17:IO17 L22:IO22 L27:IO27 L10:IO10 L36:IO36">
    <cfRule type="expression" priority="4" dxfId="2" stopIfTrue="1">
      <formula>L$8=$H$4</formula>
    </cfRule>
    <cfRule type="expression" priority="5" dxfId="1" stopIfTrue="1">
      <formula>AND(L$8&gt;=$D10,L$8&lt;$D10+$I10)</formula>
    </cfRule>
    <cfRule type="expression" priority="6" dxfId="0" stopIfTrue="1">
      <formula>AND(L$8&gt;=$D10,L$8&lt;=$D10+$F10-1)</formula>
    </cfRule>
  </conditionalFormatting>
  <hyperlinks>
    <hyperlink ref="L1" r:id="rId1" display="https://www.vertex42.com/ExcelTemplates/excel-gantt-chart.html"/>
  </hyperlinks>
  <printOptions/>
  <pageMargins left="0.25" right="0.25" top="0.5" bottom="0.5" header="0.5" footer="0.25"/>
  <pageSetup fitToHeight="0" fitToWidth="1" horizontalDpi="600" verticalDpi="600" orientation="landscape" scale="81" r:id="rId5"/>
  <headerFooter alignWithMargins="0">
    <oddFooter>&amp;L&amp;8Gantt Chart Template © 2006 by Vertex42 LLC&amp;R&amp;8https://www.vertex42.com/ExcelTemplates/excel-gantt-chart.html</oddFooter>
  </headerFooter>
  <ignoredErrors>
    <ignoredError sqref="A11:A16 E39 A18:A21 A28:A31 A24:A26 F36:G36 H11:J16 H39:J39 E36 H36:J36 H37:J38 E37:E38 A23 H10:J10 H24:J26 A10 H27:J31 H17:J17 E17 E24:E26 E11:E16 F24:G26 E10 F11:G16 F28:G31 E18:E23 E27:E31 H18:J23 F23:G23 F18:G21" unlockedFormula="1"/>
    <ignoredError sqref="A27 A22 A17" formula="1" unlockedFormula="1"/>
  </ignoredErrors>
  <drawing r:id="rId4"/>
  <legacyDrawing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5">
      <c r="A1" s="8" t="s">
        <v>23</v>
      </c>
    </row>
    <row r="2" ht="12.75">
      <c r="A2" t="s">
        <v>24</v>
      </c>
    </row>
    <row r="3" ht="12.75">
      <c r="A3" s="7" t="s">
        <v>64</v>
      </c>
    </row>
  </sheetData>
  <sheetProtection/>
  <hyperlinks>
    <hyperlink ref="A3" r:id="rId1" display="http://www.vertex42.com/ExcelTemplates/excel-gantt-chart.html"/>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C53"/>
  <sheetViews>
    <sheetView showGridLines="0" zoomScalePageLayoutView="0" workbookViewId="0" topLeftCell="A1">
      <selection activeCell="A2" sqref="A2"/>
    </sheetView>
  </sheetViews>
  <sheetFormatPr defaultColWidth="9.140625" defaultRowHeight="12.75"/>
  <cols>
    <col min="1" max="1" width="5.57421875" style="0" customWidth="1"/>
    <col min="2" max="2" width="37.7109375" style="0" customWidth="1"/>
    <col min="3" max="3" width="52.421875" style="0" customWidth="1"/>
  </cols>
  <sheetData>
    <row r="1" spans="1:3" ht="29.25" customHeight="1">
      <c r="A1" s="73" t="s">
        <v>31</v>
      </c>
      <c r="B1" s="74"/>
      <c r="C1" s="74"/>
    </row>
    <row r="4" ht="12.75">
      <c r="C4" s="55" t="s">
        <v>56</v>
      </c>
    </row>
    <row r="5" ht="12.75">
      <c r="C5" s="68" t="s">
        <v>73</v>
      </c>
    </row>
    <row r="6" ht="12.75">
      <c r="C6" s="68" t="s">
        <v>74</v>
      </c>
    </row>
    <row r="9" ht="18">
      <c r="C9" s="104" t="s">
        <v>76</v>
      </c>
    </row>
    <row r="10" ht="12.75">
      <c r="C10" s="60" t="s">
        <v>77</v>
      </c>
    </row>
    <row r="13" ht="12.75">
      <c r="C13" s="62" t="s">
        <v>42</v>
      </c>
    </row>
    <row r="15" ht="12.75">
      <c r="C15" s="62" t="s">
        <v>41</v>
      </c>
    </row>
    <row r="20" ht="15">
      <c r="A20" s="59" t="s">
        <v>32</v>
      </c>
    </row>
    <row r="22" ht="15">
      <c r="B22" s="59" t="s">
        <v>33</v>
      </c>
    </row>
    <row r="23" ht="12.75">
      <c r="B23" t="s">
        <v>49</v>
      </c>
    </row>
    <row r="24" ht="12.75">
      <c r="B24" t="s">
        <v>34</v>
      </c>
    </row>
    <row r="25" ht="12.75">
      <c r="B25" t="s">
        <v>50</v>
      </c>
    </row>
    <row r="26" ht="12.75">
      <c r="B26" t="s">
        <v>35</v>
      </c>
    </row>
    <row r="27" ht="12.75">
      <c r="B27" t="s">
        <v>36</v>
      </c>
    </row>
    <row r="28" ht="12.75">
      <c r="B28" t="s">
        <v>37</v>
      </c>
    </row>
    <row r="29" ht="12.75">
      <c r="B29" t="s">
        <v>40</v>
      </c>
    </row>
    <row r="30" ht="12.75">
      <c r="B30" t="s">
        <v>38</v>
      </c>
    </row>
    <row r="31" ht="12.75">
      <c r="B31" t="s">
        <v>39</v>
      </c>
    </row>
    <row r="33" ht="15">
      <c r="B33" s="59" t="s">
        <v>52</v>
      </c>
    </row>
    <row r="34" ht="12.75">
      <c r="B34" t="s">
        <v>53</v>
      </c>
    </row>
    <row r="35" ht="12.75">
      <c r="B35" t="s">
        <v>54</v>
      </c>
    </row>
    <row r="36" ht="12.75">
      <c r="B36" t="s">
        <v>55</v>
      </c>
    </row>
    <row r="38" ht="15">
      <c r="B38" s="59" t="s">
        <v>61</v>
      </c>
    </row>
    <row r="39" ht="12.75">
      <c r="B39" t="s">
        <v>62</v>
      </c>
    </row>
    <row r="41" ht="15">
      <c r="B41" s="59" t="s">
        <v>43</v>
      </c>
    </row>
    <row r="42" ht="12.75">
      <c r="B42" t="s">
        <v>44</v>
      </c>
    </row>
    <row r="43" ht="12.75">
      <c r="B43" t="s">
        <v>45</v>
      </c>
    </row>
    <row r="44" ht="12.75">
      <c r="B44" t="s">
        <v>46</v>
      </c>
    </row>
    <row r="45" ht="12.75">
      <c r="B45" t="s">
        <v>47</v>
      </c>
    </row>
    <row r="46" ht="12.75">
      <c r="B46" t="s">
        <v>48</v>
      </c>
    </row>
    <row r="48" ht="15">
      <c r="B48" s="59" t="s">
        <v>75</v>
      </c>
    </row>
    <row r="49" ht="12.75">
      <c r="B49" t="s">
        <v>57</v>
      </c>
    </row>
    <row r="50" ht="12.75">
      <c r="B50" t="s">
        <v>58</v>
      </c>
    </row>
    <row r="51" ht="12.75">
      <c r="B51" t="s">
        <v>59</v>
      </c>
    </row>
    <row r="53" ht="18">
      <c r="B53" s="61" t="s">
        <v>51</v>
      </c>
    </row>
  </sheetData>
  <sheetProtection/>
  <hyperlinks>
    <hyperlink ref="C9" r:id="rId1" tooltip="Go to Vertex42.com" display="Learn About Gantt Chart Template Pro"/>
    <hyperlink ref="B53" r:id="rId2" tooltip="Go to Vertex42.com" display="Learn More About Gantt Chart Template Pro"/>
  </hyperlinks>
  <printOptions/>
  <pageMargins left="0.75" right="0.75" top="1" bottom="1" header="0.5" footer="0.5"/>
  <pageSetup fitToHeight="1" fitToWidth="1" horizontalDpi="600" verticalDpi="600" orientation="portrait" scale="93" r:id="rId4"/>
  <drawing r:id="rId3"/>
</worksheet>
</file>

<file path=xl/worksheets/sheet4.xml><?xml version="1.0" encoding="utf-8"?>
<worksheet xmlns="http://schemas.openxmlformats.org/spreadsheetml/2006/main" xmlns:r="http://schemas.openxmlformats.org/officeDocument/2006/relationships">
  <dimension ref="A1:C27"/>
  <sheetViews>
    <sheetView showGridLines="0" zoomScalePageLayoutView="0" workbookViewId="0" topLeftCell="A1">
      <selection activeCell="A2" sqref="A2"/>
    </sheetView>
  </sheetViews>
  <sheetFormatPr defaultColWidth="9.140625" defaultRowHeight="12.75"/>
  <cols>
    <col min="1" max="1" width="4.00390625" style="68" customWidth="1"/>
    <col min="2" max="2" width="83.57421875" style="68" customWidth="1"/>
    <col min="4" max="16384" width="9.140625" style="3" customWidth="1"/>
  </cols>
  <sheetData>
    <row r="1" spans="1:3" s="56" customFormat="1" ht="30">
      <c r="A1" s="73" t="s">
        <v>22</v>
      </c>
      <c r="B1" s="73"/>
      <c r="C1" s="64"/>
    </row>
    <row r="2" spans="1:3" s="57" customFormat="1" ht="15">
      <c r="A2" s="72"/>
      <c r="B2" s="71"/>
      <c r="C2" s="64"/>
    </row>
    <row r="3" spans="1:3" s="57" customFormat="1" ht="15">
      <c r="A3" s="65"/>
      <c r="B3" s="71" t="s">
        <v>67</v>
      </c>
      <c r="C3" s="64"/>
    </row>
    <row r="4" spans="1:3" s="58" customFormat="1" ht="15">
      <c r="A4" s="65"/>
      <c r="B4" s="70" t="s">
        <v>64</v>
      </c>
      <c r="C4" s="64"/>
    </row>
    <row r="5" spans="1:3" s="57" customFormat="1" ht="15">
      <c r="A5" s="65"/>
      <c r="B5" s="63"/>
      <c r="C5" s="64"/>
    </row>
    <row r="6" spans="1:3" s="57" customFormat="1" ht="15.75">
      <c r="A6" s="65"/>
      <c r="B6" s="66" t="s">
        <v>66</v>
      </c>
      <c r="C6" s="64"/>
    </row>
    <row r="7" spans="1:3" s="57" customFormat="1" ht="15">
      <c r="A7" s="65"/>
      <c r="B7" s="63"/>
      <c r="C7" s="64"/>
    </row>
    <row r="8" spans="1:3" s="57" customFormat="1" ht="30">
      <c r="A8" s="65"/>
      <c r="B8" s="63" t="s">
        <v>63</v>
      </c>
      <c r="C8" s="64"/>
    </row>
    <row r="9" spans="1:3" s="57" customFormat="1" ht="15">
      <c r="A9" s="65"/>
      <c r="B9" s="63"/>
      <c r="C9" s="64"/>
    </row>
    <row r="10" spans="1:3" s="57" customFormat="1" ht="46.5">
      <c r="A10" s="65"/>
      <c r="B10" s="63" t="s">
        <v>71</v>
      </c>
      <c r="C10" s="64"/>
    </row>
    <row r="11" spans="1:3" s="57" customFormat="1" ht="15">
      <c r="A11" s="65"/>
      <c r="B11" s="63"/>
      <c r="C11" s="64"/>
    </row>
    <row r="12" spans="1:3" ht="45">
      <c r="A12" s="65"/>
      <c r="B12" s="63" t="s">
        <v>68</v>
      </c>
      <c r="C12" s="64"/>
    </row>
    <row r="13" spans="1:3" ht="15">
      <c r="A13" s="65"/>
      <c r="B13" s="63"/>
      <c r="C13" s="64"/>
    </row>
    <row r="14" spans="1:3" ht="60">
      <c r="A14" s="65"/>
      <c r="B14" s="63" t="s">
        <v>69</v>
      </c>
      <c r="C14" s="64"/>
    </row>
    <row r="15" spans="1:3" ht="15">
      <c r="A15" s="65"/>
      <c r="B15" s="63"/>
      <c r="C15" s="64"/>
    </row>
    <row r="16" spans="1:3" ht="30.75">
      <c r="A16" s="65"/>
      <c r="B16" s="63" t="s">
        <v>72</v>
      </c>
      <c r="C16" s="64"/>
    </row>
    <row r="17" spans="1:3" ht="15">
      <c r="A17" s="65"/>
      <c r="B17" s="63"/>
      <c r="C17" s="64"/>
    </row>
    <row r="18" spans="1:3" ht="15.75">
      <c r="A18" s="65"/>
      <c r="B18" s="66" t="s">
        <v>70</v>
      </c>
      <c r="C18" s="64"/>
    </row>
    <row r="19" spans="1:3" ht="15">
      <c r="A19" s="65"/>
      <c r="B19" s="69" t="s">
        <v>65</v>
      </c>
      <c r="C19" s="64"/>
    </row>
    <row r="20" spans="1:3" ht="15">
      <c r="A20" s="65"/>
      <c r="B20" s="67"/>
      <c r="C20" s="64"/>
    </row>
    <row r="21" spans="1:3" ht="12.75">
      <c r="A21" s="65"/>
      <c r="B21" s="65"/>
      <c r="C21" s="64"/>
    </row>
    <row r="22" spans="1:3" ht="12.75">
      <c r="A22" s="65"/>
      <c r="B22" s="65"/>
      <c r="C22" s="64"/>
    </row>
    <row r="23" spans="1:3" ht="12.75">
      <c r="A23" s="65"/>
      <c r="B23" s="65"/>
      <c r="C23" s="64"/>
    </row>
    <row r="24" spans="1:3" ht="12.75">
      <c r="A24" s="65"/>
      <c r="B24" s="65"/>
      <c r="C24" s="64"/>
    </row>
    <row r="25" spans="1:3" ht="12.75">
      <c r="A25" s="65"/>
      <c r="B25" s="65"/>
      <c r="C25" s="64"/>
    </row>
    <row r="26" spans="1:3" ht="12.75">
      <c r="A26" s="65"/>
      <c r="B26" s="65"/>
      <c r="C26" s="64"/>
    </row>
    <row r="27" spans="1:3" ht="12.75">
      <c r="A27" s="65"/>
      <c r="B27" s="65"/>
      <c r="C27" s="64"/>
    </row>
  </sheetData>
  <sheetProtection/>
  <hyperlinks>
    <hyperlink ref="B4" r:id="rId1" display="http://www.vertex42.com/ExcelTemplates/excel-gantt-chart.html"/>
    <hyperlink ref="B19" r:id="rId2" display="https://www.vertex42.com/licensing/EULA_privateuse.html"/>
  </hyperlinks>
  <printOptions/>
  <pageMargins left="0.75" right="0.75" top="1" bottom="1" header="0.5" footer="0.5"/>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subject/>
  <dc:creator>Vertex42.com</dc:creator>
  <cp:keywords/>
  <dc:description>(c) 2006-2018 Vertex42 LLC. All Rights Reserved.</dc:description>
  <cp:lastModifiedBy>Vertex42.com Templates</cp:lastModifiedBy>
  <cp:lastPrinted>2018-02-08T17:18:26Z</cp:lastPrinted>
  <dcterms:created xsi:type="dcterms:W3CDTF">2006-11-11T15:27:14Z</dcterms:created>
  <dcterms:modified xsi:type="dcterms:W3CDTF">2018-02-08T17:21:36Z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2006-2018 Vertex42 LLC</vt:lpwstr>
  </property>
  <property fmtid="{D5CDD505-2E9C-101B-9397-08002B2CF9AE}" pid="3" name="Version">
    <vt:lpwstr>1.8.0</vt:lpwstr>
  </property>
  <property fmtid="{D5CDD505-2E9C-101B-9397-08002B2CF9AE}" pid="4" name="Source">
    <vt:lpwstr>https://www.vertex42.com/ExcelTemplates/excel-gantt-chart.html</vt:lpwstr>
  </property>
</Properties>
</file>