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firstSheet="1" activeTab="1"/>
  </bookViews>
  <sheets>
    <sheet name="©" sheetId="1" state="veryHidden" r:id="rId1"/>
    <sheet name="Basic" sheetId="2" r:id="rId2"/>
    <sheet name="MACRS_Rate" sheetId="3" r:id="rId3"/>
    <sheet name="MACRS" sheetId="4" r:id="rId4"/>
    <sheet name="TermsOfUse" sheetId="5" r:id="rId5"/>
  </sheets>
  <definedNames>
    <definedName name="conv" localSheetId="3">'MACRS'!$D$13</definedName>
    <definedName name="conv">'MACRS_Rate'!$D$14</definedName>
    <definedName name="last" localSheetId="3">'MACRS'!$D$15</definedName>
    <definedName name="last">'MACRS_Rate'!$D$16</definedName>
    <definedName name="m" localSheetId="3">IF('MACRS'!conv="Mid-Month",'MACRS'!$D$14,NA())</definedName>
    <definedName name="m">IF(conv="Mid-Month",'MACRS_Rate'!$D$15,NA())</definedName>
    <definedName name="method" localSheetId="3">'MACRS'!$D$12</definedName>
    <definedName name="method" localSheetId="2">'MACRS_Rate'!$D$13</definedName>
    <definedName name="method">'Basic'!$D$13</definedName>
    <definedName name="n" localSheetId="1">'Basic'!$D$12</definedName>
    <definedName name="n" localSheetId="3">'MACRS'!$D$11</definedName>
    <definedName name="n" localSheetId="2">'MACRS_Rate'!$D$12</definedName>
    <definedName name="n">#REF!</definedName>
    <definedName name="P" localSheetId="1">'Basic'!$D$10</definedName>
    <definedName name="P" localSheetId="3">'MACRS'!$D$10</definedName>
    <definedName name="P" localSheetId="2">'MACRS_Rate'!$D$11</definedName>
    <definedName name="_xlnm.Print_Area" localSheetId="1">'Basic'!$A$1:$G$66</definedName>
    <definedName name="_xlnm.Print_Area" localSheetId="3">'MACRS'!$A$1:$H$46</definedName>
    <definedName name="_xlnm.Print_Area" localSheetId="2">'MACRS_Rate'!$A$1:$G$25</definedName>
    <definedName name="_xlnm.Print_Titles" localSheetId="3">'MACRS'!$18:$19</definedName>
    <definedName name="_xlnm.Print_Titles" localSheetId="2">'MACRS_Rate'!$18:$19</definedName>
    <definedName name="Q" localSheetId="3">IF('MACRS'!conv="Mid-Quarter",'MACRS'!$D$14,NA())</definedName>
    <definedName name="Q">IF(conv="Mid-Quarter",'MACRS_Rate'!$D$15,NA())</definedName>
    <definedName name="Sn" localSheetId="1">'Basic'!$D$11</definedName>
    <definedName name="valuevx">42.314159</definedName>
    <definedName name="vertex42_copyright" hidden="1">"© 2009 Vertex42 LLC"</definedName>
    <definedName name="vertex42_id" hidden="1">"depreciation-calculator.xls"</definedName>
    <definedName name="vertex42_title" hidden="1">"Depreciation Calculator"</definedName>
  </definedNames>
  <calcPr fullCalcOnLoad="1"/>
</workbook>
</file>

<file path=xl/comments2.xml><?xml version="1.0" encoding="utf-8"?>
<comments xmlns="http://schemas.openxmlformats.org/spreadsheetml/2006/main">
  <authors>
    <author>Vertex42</author>
  </authors>
  <commentList>
    <comment ref="C13" authorId="0">
      <text>
        <r>
          <rPr>
            <b/>
            <sz val="8"/>
            <rFont val="Tahoma"/>
            <family val="2"/>
          </rPr>
          <t>Depreciation Methods</t>
        </r>
        <r>
          <rPr>
            <sz val="8"/>
            <rFont val="Tahoma"/>
            <family val="2"/>
          </rPr>
          <t xml:space="preserve">
</t>
        </r>
        <r>
          <rPr>
            <b/>
            <sz val="8"/>
            <rFont val="Tahoma"/>
            <family val="2"/>
          </rPr>
          <t>SL</t>
        </r>
        <r>
          <rPr>
            <sz val="8"/>
            <rFont val="Tahoma"/>
            <family val="2"/>
          </rPr>
          <t xml:space="preserve"> : Straight-Line
</t>
        </r>
        <r>
          <rPr>
            <b/>
            <sz val="8"/>
            <rFont val="Tahoma"/>
            <family val="2"/>
          </rPr>
          <t>SYOD</t>
        </r>
        <r>
          <rPr>
            <sz val="8"/>
            <rFont val="Tahoma"/>
            <family val="2"/>
          </rPr>
          <t xml:space="preserve"> : Sum-of-Years' Digits
</t>
        </r>
        <r>
          <rPr>
            <b/>
            <sz val="8"/>
            <rFont val="Tahoma"/>
            <family val="2"/>
          </rPr>
          <t>DB</t>
        </r>
        <r>
          <rPr>
            <sz val="8"/>
            <rFont val="Tahoma"/>
            <family val="2"/>
          </rPr>
          <t xml:space="preserve"> : Declining Balance
</t>
        </r>
        <r>
          <rPr>
            <b/>
            <sz val="8"/>
            <rFont val="Tahoma"/>
            <family val="2"/>
          </rPr>
          <t>DB-SL</t>
        </r>
        <r>
          <rPr>
            <sz val="8"/>
            <rFont val="Tahoma"/>
            <family val="2"/>
          </rPr>
          <t xml:space="preserve"> : Declining Balance with Switch to Straight-Line
</t>
        </r>
      </text>
    </comment>
  </commentList>
</comments>
</file>

<file path=xl/comments3.xml><?xml version="1.0" encoding="utf-8"?>
<comments xmlns="http://schemas.openxmlformats.org/spreadsheetml/2006/main">
  <authors>
    <author>Vertex42</author>
  </authors>
  <commentList>
    <comment ref="C14" authorId="0">
      <text>
        <r>
          <rPr>
            <b/>
            <sz val="8"/>
            <rFont val="Tahoma"/>
            <family val="2"/>
          </rPr>
          <t>Convention:</t>
        </r>
        <r>
          <rPr>
            <sz val="8"/>
            <rFont val="Tahoma"/>
            <family val="2"/>
          </rPr>
          <t xml:space="preserve">
Consult the appropriate IRS publication to determine the correct convention to use for this asset class.</t>
        </r>
      </text>
    </comment>
    <comment ref="C13" authorId="0">
      <text>
        <r>
          <rPr>
            <b/>
            <sz val="8"/>
            <rFont val="Tahoma"/>
            <family val="2"/>
          </rPr>
          <t>Depreciation Methods:</t>
        </r>
        <r>
          <rPr>
            <sz val="8"/>
            <rFont val="Tahoma"/>
            <family val="2"/>
          </rPr>
          <t xml:space="preserve">
</t>
        </r>
        <r>
          <rPr>
            <b/>
            <sz val="8"/>
            <rFont val="Tahoma"/>
            <family val="2"/>
          </rPr>
          <t>SL</t>
        </r>
        <r>
          <rPr>
            <sz val="8"/>
            <rFont val="Tahoma"/>
            <family val="2"/>
          </rPr>
          <t xml:space="preserve">: Straight-Line
</t>
        </r>
        <r>
          <rPr>
            <b/>
            <sz val="8"/>
            <rFont val="Tahoma"/>
            <family val="2"/>
          </rPr>
          <t>DB-SL</t>
        </r>
        <r>
          <rPr>
            <sz val="8"/>
            <rFont val="Tahoma"/>
            <family val="2"/>
          </rPr>
          <t>: Declining Balance with Switch to Straight-Line.</t>
        </r>
      </text>
    </comment>
  </commentList>
</comments>
</file>

<file path=xl/comments4.xml><?xml version="1.0" encoding="utf-8"?>
<comments xmlns="http://schemas.openxmlformats.org/spreadsheetml/2006/main">
  <authors>
    <author>Vertex42</author>
  </authors>
  <commentList>
    <comment ref="C13" authorId="0">
      <text>
        <r>
          <rPr>
            <b/>
            <sz val="8"/>
            <rFont val="Tahoma"/>
            <family val="2"/>
          </rPr>
          <t>Convention:</t>
        </r>
        <r>
          <rPr>
            <sz val="8"/>
            <rFont val="Tahoma"/>
            <family val="2"/>
          </rPr>
          <t xml:space="preserve">
Consult the appropriate IRS publication to determine the correct convention to use for this asset class.</t>
        </r>
      </text>
    </comment>
    <comment ref="C12" authorId="0">
      <text>
        <r>
          <rPr>
            <b/>
            <sz val="8"/>
            <rFont val="Tahoma"/>
            <family val="2"/>
          </rPr>
          <t>Depreciation Methods:</t>
        </r>
        <r>
          <rPr>
            <sz val="8"/>
            <rFont val="Tahoma"/>
            <family val="2"/>
          </rPr>
          <t xml:space="preserve">
</t>
        </r>
        <r>
          <rPr>
            <b/>
            <sz val="8"/>
            <rFont val="Tahoma"/>
            <family val="2"/>
          </rPr>
          <t>SL</t>
        </r>
        <r>
          <rPr>
            <sz val="8"/>
            <rFont val="Tahoma"/>
            <family val="2"/>
          </rPr>
          <t xml:space="preserve">: Straight-Line
</t>
        </r>
        <r>
          <rPr>
            <b/>
            <sz val="8"/>
            <rFont val="Tahoma"/>
            <family val="2"/>
          </rPr>
          <t>DB-SL</t>
        </r>
        <r>
          <rPr>
            <sz val="8"/>
            <rFont val="Tahoma"/>
            <family val="2"/>
          </rPr>
          <t>: Declining Balance with Switch to Straight-Line.</t>
        </r>
      </text>
    </comment>
  </commentList>
</comments>
</file>

<file path=xl/comments5.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<sst xmlns="http://schemas.openxmlformats.org/spreadsheetml/2006/main" count="95" uniqueCount="67">
  <si>
    <t>Terms of Use</t>
  </si>
  <si>
    <t>Depreciation Schedule</t>
  </si>
  <si>
    <t>Year</t>
  </si>
  <si>
    <t>Salvage Value (Sn)</t>
  </si>
  <si>
    <t>Purchase Price (P)</t>
  </si>
  <si>
    <t>Depreciation Period (n)</t>
  </si>
  <si>
    <t>Asset Description</t>
  </si>
  <si>
    <t>Depreciation Method</t>
  </si>
  <si>
    <t>Category</t>
  </si>
  <si>
    <t>DB Factor</t>
  </si>
  <si>
    <t>MACRS Depreciation Calculator</t>
  </si>
  <si>
    <t>Convention</t>
  </si>
  <si>
    <t>Half-Year</t>
  </si>
  <si>
    <t>Recovery Period (n)</t>
  </si>
  <si>
    <t>DB-SL</t>
  </si>
  <si>
    <t>Asset Class</t>
  </si>
  <si>
    <t>Last Year of Depreciation</t>
  </si>
  <si>
    <t>Basis</t>
  </si>
  <si>
    <t>Adjustments</t>
  </si>
  <si>
    <t>Book Value</t>
  </si>
  <si>
    <r>
      <t>D</t>
    </r>
    <r>
      <rPr>
        <b/>
        <vertAlign val="subscript"/>
        <sz val="10"/>
        <color indexed="9"/>
        <rFont val="Arial"/>
        <family val="2"/>
      </rPr>
      <t>j</t>
    </r>
    <r>
      <rPr>
        <b/>
        <sz val="10"/>
        <color indexed="9"/>
        <rFont val="Arial"/>
        <family val="2"/>
      </rPr>
      <t xml:space="preserve"> (SL)</t>
    </r>
  </si>
  <si>
    <t>First Year Fraction</t>
  </si>
  <si>
    <r>
      <t>D</t>
    </r>
    <r>
      <rPr>
        <b/>
        <vertAlign val="subscript"/>
        <sz val="10"/>
        <color indexed="9"/>
        <rFont val="Arial"/>
        <family val="2"/>
      </rPr>
      <t>j</t>
    </r>
    <r>
      <rPr>
        <b/>
        <sz val="10"/>
        <color indexed="9"/>
        <rFont val="Arial"/>
        <family val="2"/>
      </rPr>
      <t xml:space="preserve"> (DB)</t>
    </r>
  </si>
  <si>
    <t>© 2009 Vertex42 LLC</t>
  </si>
  <si>
    <t>Basic Depreciation Calculator</t>
  </si>
  <si>
    <t>MACRS Depreciation Rate Calculator</t>
  </si>
  <si>
    <r>
      <t>This calculator should not be used for tax reporting.</t>
    </r>
    <r>
      <rPr>
        <i/>
        <sz val="10"/>
        <rFont val="Arial"/>
        <family val="2"/>
      </rPr>
      <t xml:space="preserve"> The depreciation rate is calculated,</t>
    </r>
  </si>
  <si>
    <t>but the calculated rate can be off by as much as 0.01% due to rounding. You should verify the</t>
  </si>
  <si>
    <t>rates with the official MACRS tables. Consult the official IRS publication to determine the</t>
  </si>
  <si>
    <t>Convention, Recovery Period, Asset Class, Depreciation Basis, and allowable Method.</t>
  </si>
  <si>
    <t>HELP: MACRS Depreciation Rate</t>
  </si>
  <si>
    <t>HELP: Basic Depreciation</t>
  </si>
  <si>
    <t>HELP: Depreciation Calculator</t>
  </si>
  <si>
    <t>Depreciation Calculator</t>
  </si>
  <si>
    <t>conventions. This approach allows adjustments to be made to the basis within the depreciation schedule for</t>
  </si>
  <si>
    <t>purposes such as losses and improvements. Adjustments entered in year j affect the depreciation basis</t>
  </si>
  <si>
    <t>for year j. This calculator should not be used for official tax reporting.</t>
  </si>
  <si>
    <t>Depreciation</t>
  </si>
  <si>
    <r>
      <t>Rate</t>
    </r>
    <r>
      <rPr>
        <sz val="10"/>
        <color indexed="9"/>
        <rFont val="Arial"/>
        <family val="2"/>
      </rPr>
      <t xml:space="preserve"> (d</t>
    </r>
    <r>
      <rPr>
        <vertAlign val="subscript"/>
        <sz val="10"/>
        <color indexed="9"/>
        <rFont val="Arial"/>
        <family val="2"/>
      </rPr>
      <t>j</t>
    </r>
    <r>
      <rPr>
        <sz val="10"/>
        <color indexed="9"/>
        <rFont val="Arial"/>
        <family val="2"/>
      </rPr>
      <t>)</t>
    </r>
  </si>
  <si>
    <t>Cumulative</t>
  </si>
  <si>
    <t>Depreciation Basis</t>
  </si>
  <si>
    <r>
      <t xml:space="preserve">This calculator uses the </t>
    </r>
    <r>
      <rPr>
        <b/>
        <i/>
        <sz val="10"/>
        <rFont val="Arial"/>
        <family val="2"/>
      </rPr>
      <t>depreciation basis reduction</t>
    </r>
    <r>
      <rPr>
        <i/>
        <sz val="10"/>
        <rFont val="Arial"/>
        <family val="2"/>
      </rPr>
      <t xml:space="preserve"> approach to calculate depreciation using MACRS</t>
    </r>
  </si>
  <si>
    <t>DB</t>
  </si>
  <si>
    <t>This calculator can be used to perform depreciation calculations for different depreciation</t>
  </si>
  <si>
    <t>methods without the use of half-year, mid-quarter, or mid-month conventions. Do not use</t>
  </si>
  <si>
    <t>this calculator for tax reporting.</t>
  </si>
  <si>
    <t>SL</t>
  </si>
  <si>
    <t>Asset Depreciation Information</t>
  </si>
  <si>
    <r>
      <t>Depreciation</t>
    </r>
  </si>
  <si>
    <t>[42]</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</si>
  <si>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</si>
  <si>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</si>
  <si>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</si>
  <si>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</si>
  <si>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</si>
  <si>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</si>
  <si>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</si>
  <si>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</si>
  <si>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</si>
  <si>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</si>
  <si>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</si>
  <si>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</si>
  <si>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</si>
  <si>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</si>
  <si>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2009 Vertex42 LLC. All rights reserved.</t>
  </si>
  <si>
    <t>https://www.vertex42.com/Calculators/depreciation-calculator.html</t>
  </si>
  <si>
    <t>https://www.vertex42.com/licensing/EULA_privateuse.html</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</si>
</sst>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h:mm:ss\ AM/PM"/>
    <numFmt numFmtId="166" formatCode="[$-409]h:mm\ AM/PM;@"/>
    <numFmt numFmtId="167" formatCode="h\ AM/PM"/>
    <numFmt numFmtId="168" formatCode="[$-409]dddd\,\ mmmm\ dd\,\ yyyy"/>
    <numFmt numFmtId="169" formatCode="ddd\,\ mmmm\ dd\,\ yyyy"/>
    <numFmt numFmtId="170" formatCode="ddd\,\ mmmm\ d\,\ yyyy"/>
    <numFmt numFmtId="171" formatCode="mmmm\ d\,\ yyyy"/>
    <numFmt numFmtId="172" formatCode="&quot;$&quot;#,##0.00"/>
    <numFmt numFmtId="173" formatCode="0.0%"/>
    <numFmt numFmtId="174" formatCode="0.000%"/>
    <numFmt numFmtId="175" formatCode="0.0000000"/>
    <numFmt numFmtId="176" formatCode="0.000000"/>
    <numFmt numFmtId="177" formatCode="0.00000"/>
    <numFmt numFmtId="178" formatCode="0.0000"/>
    <numFmt numFmtId="179" formatCode="0.000"/>
    <numFmt numFmtId="180" formatCode="&quot;$&quot;#,##0.0_);\(&quot;$&quot;#,##0.0\)"/>
    <numFmt numFmtId="181" formatCode="#,##0.0"/>
    <numFmt numFmtId="182" formatCode="#,##0.000"/>
    <numFmt numFmtId="183" formatCode="0.0"/>
    <numFmt numFmtId="184" formatCode="0.0000000000000%"/>
    <numFmt numFmtId="185" formatCode="0.00000000000000%"/>
    <numFmt numFmtId="186" formatCode="&quot;Yes&quot;;&quot;Yes&quot;;&quot;No&quot;"/>
    <numFmt numFmtId="187" formatCode="&quot;True&quot;;&quot;True&quot;;&quot;False&quot;"/>
    <numFmt numFmtId="188" formatCode="&quot;On&quot;;&quot;On&quot;;&quot;Off&quot;"/>
    <numFmt numFmtId="189" formatCode="[$€-2]\ #,##0.00_);[Red]\([$€-2]\ #,##0.00\)"/>
    <numFmt numFmtId="190" formatCode="0.00000000"/>
    <numFmt numFmtId="191" formatCode="_(&quot;$&quot;* #,##0.0_);_(&quot;$&quot;* \(#,##0.0\);_(&quot;$&quot;* &quot;-&quot;??_);_(@_)"/>
    <numFmt numFmtId="192" formatCode="_(&quot;$&quot;* #,##0_);_(&quot;$&quot;* \(#,##0\);_(&quot;$&quot;* &quot;-&quot;??_);_(@_)"/>
    <numFmt numFmtId="193" formatCode="_(* #,##0.0_);_(* \(#,##0.0\);_(* &quot;-&quot;??_);_(@_)"/>
    <numFmt numFmtId="194" formatCode="_(* #,##0_);_(* \(#,##0\);_(* &quot;-&quot;??_);_(@_)"/>
    <numFmt numFmtId="195" formatCode="0.0000000000000000%"/>
  </numFmts>
  <fonts count="48">
    <font>
      <sz val="10"/>
      <name val="Arial"/>
      <family val="2"/>
    </font>
    <font>
      <sz val="10"/>
      <name val="Verdana"/>
      <family val="0"/>
    </font>
    <font>
      <u val="single"/>
      <sz val="10"/>
      <color indexed="12"/>
      <name val="Verdana"/>
      <family val="2"/>
    </font>
    <font>
      <u val="single"/>
      <sz val="10"/>
      <color indexed="36"/>
      <name val="Trebuchet MS"/>
      <family val="2"/>
    </font>
    <font>
      <sz val="8"/>
      <name val="Trebuchet MS"/>
      <family val="2"/>
    </font>
    <font>
      <sz val="10"/>
      <color indexed="9"/>
      <name val="Arial"/>
      <family val="2"/>
    </font>
    <font>
      <b/>
      <sz val="12"/>
      <name val="Arial"/>
      <family val="2"/>
    </font>
    <font>
      <b/>
      <sz val="20"/>
      <color indexed="53"/>
      <name val="Arial"/>
      <family val="2"/>
    </font>
    <font>
      <sz val="9"/>
      <name val="Arial"/>
      <family val="2"/>
    </font>
    <font>
      <sz val="8"/>
      <name val="Arial"/>
      <family val="2"/>
    </font>
    <font>
      <sz val="12"/>
      <name val="Arial"/>
      <family val="2"/>
    </font>
    <font>
      <b/>
      <sz val="10"/>
      <color indexed="9"/>
      <name val="Arial"/>
      <family val="2"/>
    </font>
    <font>
      <i/>
      <sz val="10"/>
      <name val="Arial"/>
      <family val="2"/>
    </font>
    <font>
      <b/>
      <i/>
      <sz val="10"/>
      <name val="Arial"/>
      <family val="2"/>
    </font>
    <font>
      <sz val="14"/>
      <name val="Arial"/>
      <family val="2"/>
    </font>
    <font>
      <b/>
      <vertAlign val="subscript"/>
      <sz val="10"/>
      <color indexed="9"/>
      <name val="Arial"/>
      <family val="2"/>
    </font>
    <font>
      <sz val="11"/>
      <name val="Arial"/>
      <family val="2"/>
    </font>
    <font>
      <sz val="8"/>
      <name val="Tahoma"/>
      <family val="2"/>
    </font>
    <font>
      <b/>
      <sz val="8"/>
      <name val="Tahoma"/>
      <family val="2"/>
    </font>
    <font>
      <i/>
      <sz val="11"/>
      <name val="Arial"/>
      <family val="2"/>
    </font>
    <font>
      <vertAlign val="subscript"/>
      <sz val="10"/>
      <color indexed="9"/>
      <name val="Arial"/>
      <family val="2"/>
    </font>
    <font>
      <b/>
      <sz val="12"/>
      <color indexed="9"/>
      <name val="Arial"/>
      <family val="2"/>
    </font>
    <font>
      <sz val="12"/>
      <color indexed="9"/>
      <name val="Arial"/>
      <family val="2"/>
    </font>
    <font>
      <sz val="6"/>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u val="single"/>
      <sz val="12"/>
      <name val="Arial"/>
      <family val="2"/>
    </font>
    <font>
      <b/>
      <sz val="12"/>
      <color indexed="10"/>
      <name val="Arial"/>
      <family val="2"/>
    </font>
    <font>
      <u val="single"/>
      <sz val="12"/>
      <color indexed="12"/>
      <name val="Arial"/>
      <family val="2"/>
    </font>
    <font>
      <b/>
      <u val="single"/>
      <sz val="8"/>
      <name val="Tahoma"/>
      <family val="2"/>
    </font>
    <font>
      <b/>
      <sz val="8"/>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2"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7" fillId="17" borderId="1" applyNumberFormat="0" applyAlignment="0" applyProtection="0"/>
    <xf numFmtId="0" fontId="28"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1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35" fillId="11" borderId="1" applyNumberFormat="0" applyAlignment="0" applyProtection="0"/>
    <xf numFmtId="0" fontId="36" fillId="0" borderId="6" applyNumberFormat="0" applyFill="0" applyAlignment="0" applyProtection="0"/>
    <xf numFmtId="0" fontId="37" fillId="5"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38" fillId="1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2">
    <xf numFmtId="0" fontId="0" fillId="0" borderId="0" xfId="0" applyAlignment="1">
      <alignment/>
    </xf>
    <xf numFmtId="0" fontId="0" fillId="0" borderId="0" xfId="0" applyFont="1" applyAlignment="1" applyProtection="1">
      <alignment horizontal="left"/>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locked="0"/>
    </xf>
    <xf numFmtId="0" fontId="7" fillId="0" borderId="0" xfId="0" applyFont="1" applyAlignment="1" applyProtection="1">
      <alignment horizontal="left"/>
      <protection/>
    </xf>
    <xf numFmtId="0" fontId="10" fillId="0" borderId="0" xfId="0" applyFont="1" applyAlignment="1" applyProtection="1">
      <alignment horizontal="right"/>
      <protection/>
    </xf>
    <xf numFmtId="0" fontId="0" fillId="0" borderId="0" xfId="0" applyFont="1" applyAlignment="1" applyProtection="1">
      <alignment horizontal="right"/>
      <protection/>
    </xf>
    <xf numFmtId="0" fontId="12" fillId="0" borderId="0" xfId="0" applyFont="1" applyAlignment="1" applyProtection="1">
      <alignment/>
      <protection/>
    </xf>
    <xf numFmtId="0" fontId="14" fillId="0" borderId="0" xfId="0" applyFont="1" applyAlignment="1" applyProtection="1">
      <alignment/>
      <protection/>
    </xf>
    <xf numFmtId="0" fontId="11" fillId="20" borderId="0" xfId="0" applyFont="1" applyFill="1" applyAlignment="1" applyProtection="1">
      <alignment horizontal="center"/>
      <protection/>
    </xf>
    <xf numFmtId="0" fontId="16" fillId="0" borderId="0" xfId="0" applyFont="1" applyAlignment="1" applyProtection="1">
      <alignment horizontal="right"/>
      <protection/>
    </xf>
    <xf numFmtId="0" fontId="0" fillId="0" borderId="0" xfId="0" applyFont="1" applyAlignment="1" applyProtection="1">
      <alignment horizontal="center"/>
      <protection/>
    </xf>
    <xf numFmtId="43" fontId="0" fillId="0" borderId="0" xfId="42" applyFont="1" applyAlignment="1" applyProtection="1">
      <alignment horizontal="right"/>
      <protection/>
    </xf>
    <xf numFmtId="43" fontId="0" fillId="0" borderId="0" xfId="0" applyNumberFormat="1" applyFont="1" applyAlignment="1" applyProtection="1">
      <alignment horizontal="right"/>
      <protection/>
    </xf>
    <xf numFmtId="0" fontId="12" fillId="0" borderId="0" xfId="0" applyFont="1" applyAlignment="1" applyProtection="1">
      <alignment horizontal="left"/>
      <protection/>
    </xf>
    <xf numFmtId="0" fontId="6" fillId="0" borderId="0" xfId="0" applyFont="1" applyAlignment="1" applyProtection="1">
      <alignment/>
      <protection/>
    </xf>
    <xf numFmtId="0" fontId="16" fillId="0" borderId="0" xfId="0" applyFont="1" applyAlignment="1" applyProtection="1">
      <alignment/>
      <protection/>
    </xf>
    <xf numFmtId="0" fontId="19" fillId="0" borderId="0" xfId="0" applyFont="1" applyAlignment="1" applyProtection="1">
      <alignment/>
      <protection/>
    </xf>
    <xf numFmtId="0" fontId="16" fillId="0" borderId="0" xfId="0" applyFont="1" applyAlignment="1" applyProtection="1">
      <alignment/>
      <protection/>
    </xf>
    <xf numFmtId="3" fontId="16" fillId="2" borderId="7" xfId="0" applyNumberFormat="1" applyFont="1" applyFill="1" applyBorder="1" applyAlignment="1" applyProtection="1">
      <alignment/>
      <protection/>
    </xf>
    <xf numFmtId="4" fontId="0" fillId="0" borderId="0" xfId="42" applyNumberFormat="1" applyFont="1" applyAlignment="1" applyProtection="1">
      <alignment horizontal="right"/>
      <protection/>
    </xf>
    <xf numFmtId="174" fontId="0" fillId="0" borderId="0" xfId="62" applyNumberFormat="1" applyFont="1" applyAlignment="1" applyProtection="1">
      <alignment horizontal="right"/>
      <protection/>
    </xf>
    <xf numFmtId="0" fontId="8" fillId="0" borderId="0" xfId="0" applyFont="1" applyAlignment="1" applyProtection="1">
      <alignment horizontal="center"/>
      <protection/>
    </xf>
    <xf numFmtId="4" fontId="8" fillId="0" borderId="0" xfId="42" applyNumberFormat="1" applyFont="1" applyAlignment="1" applyProtection="1">
      <alignment horizontal="right"/>
      <protection/>
    </xf>
    <xf numFmtId="4" fontId="8" fillId="0" borderId="0" xfId="0" applyNumberFormat="1" applyFont="1" applyAlignment="1" applyProtection="1">
      <alignment horizontal="right"/>
      <protection/>
    </xf>
    <xf numFmtId="178" fontId="0" fillId="0" borderId="0" xfId="0" applyNumberFormat="1" applyFont="1" applyAlignment="1" applyProtection="1">
      <alignment horizontal="right"/>
      <protection/>
    </xf>
    <xf numFmtId="0" fontId="11" fillId="20" borderId="0" xfId="0" applyFont="1" applyFill="1" applyAlignment="1" applyProtection="1">
      <alignment horizontal="right"/>
      <protection/>
    </xf>
    <xf numFmtId="0" fontId="13" fillId="0" borderId="0" xfId="0" applyFont="1" applyAlignment="1" applyProtection="1">
      <alignment horizontal="left"/>
      <protection/>
    </xf>
    <xf numFmtId="0" fontId="8" fillId="0" borderId="0" xfId="0" applyFont="1" applyFill="1" applyAlignment="1" applyProtection="1">
      <alignment/>
      <protection/>
    </xf>
    <xf numFmtId="0" fontId="2" fillId="0" borderId="0" xfId="53" applyFont="1" applyAlignment="1" applyProtection="1">
      <alignment/>
      <protection/>
    </xf>
    <xf numFmtId="0" fontId="10" fillId="0" borderId="0" xfId="0" applyFont="1" applyAlignment="1">
      <alignment/>
    </xf>
    <xf numFmtId="0" fontId="16" fillId="2" borderId="7" xfId="0" applyFont="1" applyFill="1" applyBorder="1" applyAlignment="1" applyProtection="1">
      <alignment horizontal="right"/>
      <protection/>
    </xf>
    <xf numFmtId="0" fontId="8" fillId="2" borderId="0" xfId="0" applyNumberFormat="1" applyFont="1" applyFill="1" applyBorder="1" applyAlignment="1" applyProtection="1">
      <alignment/>
      <protection/>
    </xf>
    <xf numFmtId="0" fontId="8" fillId="2" borderId="0" xfId="0" applyNumberFormat="1" applyFont="1" applyFill="1" applyBorder="1" applyAlignment="1" applyProtection="1">
      <alignment/>
      <protection/>
    </xf>
    <xf numFmtId="9" fontId="0" fillId="2" borderId="7" xfId="0" applyNumberFormat="1" applyFont="1" applyFill="1" applyBorder="1" applyAlignment="1" applyProtection="1">
      <alignment/>
      <protection/>
    </xf>
    <xf numFmtId="0" fontId="21" fillId="20" borderId="0" xfId="0" applyFont="1" applyFill="1" applyAlignment="1" applyProtection="1">
      <alignment/>
      <protection/>
    </xf>
    <xf numFmtId="0" fontId="22" fillId="20" borderId="0" xfId="0" applyFont="1" applyFill="1" applyAlignment="1" applyProtection="1">
      <alignment horizontal="right"/>
      <protection/>
    </xf>
    <xf numFmtId="0" fontId="5" fillId="20" borderId="0" xfId="0" applyFont="1" applyFill="1" applyAlignment="1" applyProtection="1">
      <alignment/>
      <protection/>
    </xf>
    <xf numFmtId="0" fontId="5" fillId="20" borderId="0" xfId="0" applyFont="1" applyFill="1" applyAlignment="1" applyProtection="1">
      <alignment horizontal="right"/>
      <protection/>
    </xf>
    <xf numFmtId="0" fontId="5" fillId="20" borderId="0" xfId="0" applyFont="1" applyFill="1" applyAlignment="1" applyProtection="1">
      <alignment/>
      <protection/>
    </xf>
    <xf numFmtId="0" fontId="16" fillId="0" borderId="0" xfId="0" applyFont="1" applyAlignment="1" applyProtection="1">
      <alignment horizontal="right" indent="1"/>
      <protection/>
    </xf>
    <xf numFmtId="4" fontId="8" fillId="0" borderId="0" xfId="42" applyNumberFormat="1" applyFont="1" applyFill="1" applyAlignment="1" applyProtection="1">
      <alignment horizontal="right"/>
      <protection/>
    </xf>
    <xf numFmtId="4" fontId="0" fillId="0" borderId="0" xfId="42" applyNumberFormat="1" applyFont="1" applyFill="1" applyAlignment="1" applyProtection="1">
      <alignment horizontal="right"/>
      <protection/>
    </xf>
    <xf numFmtId="0" fontId="23" fillId="0" borderId="0" xfId="0" applyFont="1" applyAlignment="1" applyProtection="1">
      <alignment horizontal="right"/>
      <protection/>
    </xf>
    <xf numFmtId="0" fontId="42" fillId="0" borderId="10" xfId="59" applyNumberFormat="1" applyFont="1" applyFill="1" applyBorder="1" applyAlignment="1">
      <alignment vertical="top"/>
      <protection/>
    </xf>
    <xf numFmtId="0" fontId="42" fillId="0" borderId="0" xfId="59" applyFont="1" applyFill="1" applyBorder="1">
      <alignment/>
      <protection/>
    </xf>
    <xf numFmtId="0" fontId="10" fillId="0" borderId="0" xfId="59" applyNumberFormat="1" applyFont="1" applyFill="1" applyBorder="1" applyAlignment="1">
      <alignment vertical="top"/>
      <protection/>
    </xf>
    <xf numFmtId="0" fontId="10" fillId="0" borderId="0" xfId="59" applyFont="1" applyFill="1" applyBorder="1">
      <alignment/>
      <protection/>
    </xf>
    <xf numFmtId="0" fontId="10" fillId="0" borderId="0" xfId="58" applyFont="1" applyFill="1" applyBorder="1">
      <alignment/>
      <protection/>
    </xf>
    <xf numFmtId="0" fontId="10" fillId="0" borderId="0" xfId="58" applyNumberFormat="1" applyFont="1" applyFill="1" applyBorder="1" applyAlignment="1">
      <alignment vertical="top"/>
      <protection/>
    </xf>
    <xf numFmtId="0" fontId="10" fillId="0" borderId="0" xfId="59" applyNumberFormat="1" applyFont="1" applyFill="1" applyBorder="1" applyAlignment="1">
      <alignment vertical="top" wrapText="1"/>
      <protection/>
    </xf>
    <xf numFmtId="0" fontId="43" fillId="0" borderId="0" xfId="59" applyNumberFormat="1" applyFont="1" applyFill="1" applyBorder="1" applyAlignment="1">
      <alignment vertical="top"/>
      <protection/>
    </xf>
    <xf numFmtId="0" fontId="14" fillId="17" borderId="11" xfId="59" applyNumberFormat="1" applyFont="1" applyFill="1" applyBorder="1" applyAlignment="1">
      <alignment vertical="top"/>
      <protection/>
    </xf>
    <xf numFmtId="0" fontId="6" fillId="0" borderId="0" xfId="59" applyNumberFormat="1" applyFont="1" applyFill="1" applyBorder="1" applyAlignment="1">
      <alignment vertical="top"/>
      <protection/>
    </xf>
    <xf numFmtId="0" fontId="6" fillId="0" borderId="0" xfId="59" applyNumberFormat="1" applyFont="1" applyFill="1" applyBorder="1" applyAlignment="1">
      <alignment vertical="top" wrapText="1"/>
      <protection/>
    </xf>
    <xf numFmtId="0" fontId="0" fillId="0" borderId="0" xfId="59" applyFill="1" applyBorder="1">
      <alignment/>
      <protection/>
    </xf>
    <xf numFmtId="0" fontId="45" fillId="0" borderId="0" xfId="54" applyNumberFormat="1" applyFont="1" applyFill="1" applyBorder="1" applyAlignment="1" applyProtection="1">
      <alignment vertical="top" wrapText="1"/>
      <protection/>
    </xf>
    <xf numFmtId="0" fontId="16" fillId="2" borderId="12" xfId="0" applyFont="1" applyFill="1" applyBorder="1" applyAlignment="1" applyProtection="1">
      <alignment horizontal="left"/>
      <protection/>
    </xf>
    <xf numFmtId="0" fontId="16" fillId="2" borderId="13" xfId="0" applyFont="1" applyFill="1" applyBorder="1" applyAlignment="1" applyProtection="1">
      <alignment horizontal="left"/>
      <protection/>
    </xf>
    <xf numFmtId="0" fontId="16" fillId="2" borderId="14" xfId="0" applyFont="1" applyFill="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dxfs count="11">
    <dxf>
      <font>
        <b/>
        <i val="0"/>
        <color indexed="10"/>
      </font>
    </dxf>
    <dxf>
      <font>
        <color indexed="55"/>
      </font>
    </dxf>
    <dxf>
      <font>
        <color indexed="55"/>
      </font>
      <fill>
        <patternFill>
          <bgColor indexed="22"/>
        </patternFill>
      </fill>
    </dxf>
    <dxf>
      <font>
        <color indexed="55"/>
      </font>
      <fill>
        <patternFill>
          <bgColor indexed="22"/>
        </patternFill>
      </fill>
    </dxf>
    <dxf>
      <font>
        <color indexed="55"/>
      </font>
    </dxf>
    <dxf>
      <font>
        <color indexed="55"/>
      </font>
      <fill>
        <patternFill>
          <bgColor indexed="22"/>
        </patternFill>
      </fill>
    </dxf>
    <dxf>
      <font>
        <color indexed="55"/>
      </font>
    </dxf>
    <dxf>
      <font>
        <color indexed="55"/>
      </font>
    </dxf>
    <dxf>
      <font>
        <color indexed="55"/>
      </font>
      <fill>
        <patternFill>
          <bgColor indexed="22"/>
        </patternFill>
      </fill>
    </dxf>
    <dxf>
      <font>
        <color indexed="55"/>
      </font>
      <fill>
        <patternFill>
          <bgColor indexed="22"/>
        </patternFill>
      </fill>
    </dxf>
    <dxf>
      <font>
        <color indexed="55"/>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28575</xdr:rowOff>
    </xdr:from>
    <xdr:to>
      <xdr:col>9</xdr:col>
      <xdr:colOff>361950</xdr:colOff>
      <xdr:row>0</xdr:row>
      <xdr:rowOff>314325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5534025" y="28575"/>
          <a:ext cx="13430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28575</xdr:rowOff>
    </xdr:from>
    <xdr:to>
      <xdr:col>9</xdr:col>
      <xdr:colOff>361950</xdr:colOff>
      <xdr:row>0</xdr:row>
      <xdr:rowOff>314325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000750" y="28575"/>
          <a:ext cx="13430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28575</xdr:rowOff>
    </xdr:from>
    <xdr:to>
      <xdr:col>10</xdr:col>
      <xdr:colOff>361950</xdr:colOff>
      <xdr:row>0</xdr:row>
      <xdr:rowOff>314325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696075" y="28575"/>
          <a:ext cx="13430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depreciation-schedule.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Articles/macrs-depreciation.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Calculators/depreciation-calculator.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5">
      <c r="A1" s="32" t="s">
        <v>33</v>
      </c>
    </row>
    <row r="2" ht="12.75">
      <c r="A2" t="s">
        <v>23</v>
      </c>
    </row>
    <row r="3" ht="12.75">
      <c r="A3" t="s">
        <v>65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66"/>
  <sheetViews>
    <sheetView showGridLines="0" tabSelected="1" zoomScalePageLayoutView="0" workbookViewId="0" topLeftCell="A1">
      <selection activeCell="A2" sqref="A2"/>
    </sheetView>
  </sheetViews>
  <sheetFormatPr defaultColWidth="9.140625" defaultRowHeight="12.75"/>
  <cols>
    <col min="1" max="1" width="4.140625" style="2" customWidth="1"/>
    <col min="2" max="2" width="10.140625" style="2" customWidth="1"/>
    <col min="3" max="3" width="13.28125" style="2" customWidth="1"/>
    <col min="4" max="4" width="15.28125" style="2" customWidth="1"/>
    <col min="5" max="5" width="13.7109375" style="2" customWidth="1"/>
    <col min="6" max="6" width="13.421875" style="2" customWidth="1"/>
    <col min="7" max="7" width="9.140625" style="2" customWidth="1"/>
    <col min="8" max="8" width="3.8515625" style="2" customWidth="1"/>
    <col min="9" max="9" width="14.7109375" style="2" customWidth="1"/>
    <col min="10" max="16384" width="9.140625" style="2" customWidth="1"/>
  </cols>
  <sheetData>
    <row r="1" spans="1:8" ht="26.25">
      <c r="A1" s="6" t="s">
        <v>24</v>
      </c>
      <c r="C1" s="3"/>
      <c r="D1" s="3"/>
      <c r="E1" s="3"/>
      <c r="F1" s="3"/>
      <c r="G1" s="3"/>
      <c r="H1" s="3"/>
    </row>
    <row r="2" spans="1:9" ht="12.75">
      <c r="A2" s="16" t="s">
        <v>43</v>
      </c>
      <c r="B2" s="5"/>
      <c r="C2" s="1"/>
      <c r="D2" s="1"/>
      <c r="E2" s="1"/>
      <c r="F2" s="1"/>
      <c r="G2" s="1"/>
      <c r="H2" s="1"/>
      <c r="I2" s="4" t="s">
        <v>23</v>
      </c>
    </row>
    <row r="3" spans="1:9" ht="12.75">
      <c r="A3" s="9" t="s">
        <v>44</v>
      </c>
      <c r="B3" s="4"/>
      <c r="C3" s="4"/>
      <c r="D3" s="4"/>
      <c r="E3" s="4"/>
      <c r="F3" s="4"/>
      <c r="G3" s="4"/>
      <c r="H3" s="4"/>
      <c r="I3" s="31" t="s">
        <v>31</v>
      </c>
    </row>
    <row r="4" spans="1:9" ht="12.75">
      <c r="A4" s="9" t="s">
        <v>45</v>
      </c>
      <c r="B4" s="4"/>
      <c r="C4" s="4"/>
      <c r="D4" s="4"/>
      <c r="E4" s="4"/>
      <c r="F4" s="4"/>
      <c r="G4" s="4"/>
      <c r="H4" s="4"/>
      <c r="I4" s="4"/>
    </row>
    <row r="5" spans="1:9" ht="12.75">
      <c r="A5" s="9"/>
      <c r="B5" s="4"/>
      <c r="C5" s="4"/>
      <c r="D5" s="4"/>
      <c r="E5" s="4"/>
      <c r="F5" s="4"/>
      <c r="G5" s="4"/>
      <c r="H5" s="4"/>
      <c r="I5" s="4"/>
    </row>
    <row r="6" spans="2:9" ht="12.75">
      <c r="B6" s="4"/>
      <c r="C6" s="4"/>
      <c r="D6" s="4"/>
      <c r="E6" s="4"/>
      <c r="F6" s="4"/>
      <c r="G6" s="4"/>
      <c r="H6" s="4"/>
      <c r="I6" s="4"/>
    </row>
    <row r="7" spans="2:9" ht="15.75">
      <c r="B7" s="37" t="s">
        <v>47</v>
      </c>
      <c r="C7" s="38"/>
      <c r="D7" s="39"/>
      <c r="E7" s="40"/>
      <c r="F7" s="41"/>
      <c r="G7" s="4"/>
      <c r="H7" s="4"/>
      <c r="I7" s="4"/>
    </row>
    <row r="8" spans="2:9" ht="14.25">
      <c r="B8" s="4"/>
      <c r="C8" s="42" t="s">
        <v>6</v>
      </c>
      <c r="D8" s="59"/>
      <c r="E8" s="60"/>
      <c r="F8" s="61"/>
      <c r="G8" s="4"/>
      <c r="H8" s="4"/>
      <c r="I8" s="4"/>
    </row>
    <row r="9" spans="2:9" ht="14.25">
      <c r="B9" s="4"/>
      <c r="C9" s="42" t="s">
        <v>8</v>
      </c>
      <c r="D9" s="59"/>
      <c r="E9" s="60"/>
      <c r="F9" s="61"/>
      <c r="G9" s="4"/>
      <c r="H9" s="4"/>
      <c r="I9" s="4"/>
    </row>
    <row r="10" spans="3:9" ht="14.25">
      <c r="C10" s="42" t="s">
        <v>4</v>
      </c>
      <c r="D10" s="21">
        <v>9000</v>
      </c>
      <c r="E10" s="4"/>
      <c r="F10" s="4"/>
      <c r="G10" s="4"/>
      <c r="H10" s="4"/>
      <c r="I10" s="4"/>
    </row>
    <row r="11" spans="3:9" ht="14.25">
      <c r="C11" s="42" t="s">
        <v>3</v>
      </c>
      <c r="D11" s="21">
        <v>200</v>
      </c>
      <c r="E11" s="4"/>
      <c r="F11" s="4"/>
      <c r="G11" s="4"/>
      <c r="H11" s="4"/>
      <c r="I11" s="4"/>
    </row>
    <row r="12" spans="3:9" ht="14.25">
      <c r="C12" s="42" t="s">
        <v>5</v>
      </c>
      <c r="D12" s="21">
        <v>5</v>
      </c>
      <c r="E12" s="4"/>
      <c r="F12" s="4"/>
      <c r="G12" s="4"/>
      <c r="H12" s="4"/>
      <c r="I12" s="4"/>
    </row>
    <row r="13" spans="3:9" ht="14.25">
      <c r="C13" s="42" t="s">
        <v>7</v>
      </c>
      <c r="D13" s="33" t="s">
        <v>42</v>
      </c>
      <c r="E13" s="8" t="s">
        <v>9</v>
      </c>
      <c r="F13" s="36">
        <v>2</v>
      </c>
      <c r="G13" s="4"/>
      <c r="H13" s="4"/>
      <c r="I13" s="4"/>
    </row>
    <row r="14" spans="2:9" ht="15">
      <c r="B14" s="4"/>
      <c r="C14" s="7"/>
      <c r="D14" s="4"/>
      <c r="E14" s="8"/>
      <c r="G14" s="4"/>
      <c r="H14" s="4"/>
      <c r="I14" s="4"/>
    </row>
    <row r="15" spans="2:9" ht="15.75">
      <c r="B15" s="17" t="s">
        <v>1</v>
      </c>
      <c r="C15" s="4"/>
      <c r="D15" s="4"/>
      <c r="E15" s="45" t="s">
        <v>49</v>
      </c>
      <c r="F15" s="4"/>
      <c r="G15" s="4"/>
      <c r="H15" s="4"/>
      <c r="I15" s="4"/>
    </row>
    <row r="16" spans="2:8" ht="12.75">
      <c r="B16" s="11" t="s">
        <v>2</v>
      </c>
      <c r="C16" s="11" t="s">
        <v>37</v>
      </c>
      <c r="D16" s="28" t="s">
        <v>39</v>
      </c>
      <c r="E16" s="28" t="s">
        <v>19</v>
      </c>
      <c r="F16" s="4"/>
      <c r="G16" s="4"/>
      <c r="H16" s="4"/>
    </row>
    <row r="17" spans="2:8" ht="12.75">
      <c r="B17" s="13">
        <v>1</v>
      </c>
      <c r="C17" s="14">
        <f aca="true" t="shared" si="0" ref="C17:C48">IF(B17=" - "," - ",IF(method="SL",SLN(P,Sn,n),IF(method="SYOD",SYD(P,Sn,n,B17),IF(method="DB",DDB(P,Sn,n,B17,$F$13),IF(method="DB-SL",VDB(P,Sn,n,B17-1,B17,$F$13),"n/a")))))</f>
        <v>3600</v>
      </c>
      <c r="D17" s="14">
        <f>IF(B17=" - "," - ",SUM(C$17:C17))</f>
        <v>3600</v>
      </c>
      <c r="E17" s="15">
        <f aca="true" t="shared" si="1" ref="E17:E48">IF(B17=" - "," - ",P-D17)</f>
        <v>5400</v>
      </c>
      <c r="F17" s="4"/>
      <c r="G17" s="4"/>
      <c r="H17" s="4"/>
    </row>
    <row r="18" spans="2:8" ht="12.75">
      <c r="B18" s="13">
        <f aca="true" t="shared" si="2" ref="B18:B49">IF(B17&gt;=n," - ",B17+1)</f>
        <v>2</v>
      </c>
      <c r="C18" s="14">
        <f t="shared" si="0"/>
        <v>2160</v>
      </c>
      <c r="D18" s="14">
        <f>IF(B18=" - "," - ",SUM(C$17:C18))</f>
        <v>5760</v>
      </c>
      <c r="E18" s="15">
        <f t="shared" si="1"/>
        <v>3240</v>
      </c>
      <c r="F18" s="4"/>
      <c r="G18" s="4"/>
      <c r="H18" s="4"/>
    </row>
    <row r="19" spans="2:8" ht="12.75">
      <c r="B19" s="13">
        <f t="shared" si="2"/>
        <v>3</v>
      </c>
      <c r="C19" s="14">
        <f t="shared" si="0"/>
        <v>1296</v>
      </c>
      <c r="D19" s="14">
        <f>IF(B19=" - "," - ",SUM(C$17:C19))</f>
        <v>7056</v>
      </c>
      <c r="E19" s="15">
        <f t="shared" si="1"/>
        <v>1944</v>
      </c>
      <c r="F19" s="4"/>
      <c r="G19" s="4"/>
      <c r="H19" s="4"/>
    </row>
    <row r="20" spans="2:5" ht="12.75">
      <c r="B20" s="13">
        <f t="shared" si="2"/>
        <v>4</v>
      </c>
      <c r="C20" s="14">
        <f t="shared" si="0"/>
        <v>777.6</v>
      </c>
      <c r="D20" s="14">
        <f>IF(B20=" - "," - ",SUM(C$17:C20))</f>
        <v>7833.6</v>
      </c>
      <c r="E20" s="15">
        <f t="shared" si="1"/>
        <v>1166.3999999999996</v>
      </c>
    </row>
    <row r="21" spans="2:5" ht="12.75">
      <c r="B21" s="13">
        <f t="shared" si="2"/>
        <v>5</v>
      </c>
      <c r="C21" s="14">
        <f t="shared" si="0"/>
        <v>466.55999999999995</v>
      </c>
      <c r="D21" s="14">
        <f>IF(B21=" - "," - ",SUM(C$17:C21))</f>
        <v>8300.16</v>
      </c>
      <c r="E21" s="15">
        <f t="shared" si="1"/>
        <v>699.8400000000001</v>
      </c>
    </row>
    <row r="22" spans="2:5" ht="12.75">
      <c r="B22" s="13" t="str">
        <f t="shared" si="2"/>
        <v> - </v>
      </c>
      <c r="C22" s="14" t="str">
        <f t="shared" si="0"/>
        <v> - </v>
      </c>
      <c r="D22" s="14" t="str">
        <f>IF(B22=" - "," - ",SUM(C$17:C22))</f>
        <v> - </v>
      </c>
      <c r="E22" s="15" t="str">
        <f t="shared" si="1"/>
        <v> - </v>
      </c>
    </row>
    <row r="23" spans="2:5" ht="12.75">
      <c r="B23" s="13" t="str">
        <f t="shared" si="2"/>
        <v> - </v>
      </c>
      <c r="C23" s="14" t="str">
        <f t="shared" si="0"/>
        <v> - </v>
      </c>
      <c r="D23" s="14" t="str">
        <f>IF(B23=" - "," - ",SUM(C$17:C23))</f>
        <v> - </v>
      </c>
      <c r="E23" s="15" t="str">
        <f t="shared" si="1"/>
        <v> - </v>
      </c>
    </row>
    <row r="24" spans="2:5" ht="12.75">
      <c r="B24" s="13" t="str">
        <f t="shared" si="2"/>
        <v> - </v>
      </c>
      <c r="C24" s="14" t="str">
        <f t="shared" si="0"/>
        <v> - </v>
      </c>
      <c r="D24" s="14" t="str">
        <f>IF(B24=" - "," - ",SUM(C$17:C24))</f>
        <v> - </v>
      </c>
      <c r="E24" s="15" t="str">
        <f t="shared" si="1"/>
        <v> - </v>
      </c>
    </row>
    <row r="25" spans="2:5" ht="12.75">
      <c r="B25" s="13" t="str">
        <f t="shared" si="2"/>
        <v> - </v>
      </c>
      <c r="C25" s="14" t="str">
        <f t="shared" si="0"/>
        <v> - </v>
      </c>
      <c r="D25" s="14" t="str">
        <f>IF(B25=" - "," - ",SUM(C$17:C25))</f>
        <v> - </v>
      </c>
      <c r="E25" s="15" t="str">
        <f t="shared" si="1"/>
        <v> - </v>
      </c>
    </row>
    <row r="26" spans="2:5" ht="12.75">
      <c r="B26" s="13" t="str">
        <f t="shared" si="2"/>
        <v> - </v>
      </c>
      <c r="C26" s="14" t="str">
        <f t="shared" si="0"/>
        <v> - </v>
      </c>
      <c r="D26" s="14" t="str">
        <f>IF(B26=" - "," - ",SUM(C$17:C26))</f>
        <v> - </v>
      </c>
      <c r="E26" s="15" t="str">
        <f t="shared" si="1"/>
        <v> - </v>
      </c>
    </row>
    <row r="27" spans="2:5" ht="12.75">
      <c r="B27" s="13" t="str">
        <f t="shared" si="2"/>
        <v> - </v>
      </c>
      <c r="C27" s="14" t="str">
        <f t="shared" si="0"/>
        <v> - </v>
      </c>
      <c r="D27" s="14" t="str">
        <f>IF(B27=" - "," - ",SUM(C$17:C27))</f>
        <v> - </v>
      </c>
      <c r="E27" s="15" t="str">
        <f t="shared" si="1"/>
        <v> - </v>
      </c>
    </row>
    <row r="28" spans="2:5" ht="12.75">
      <c r="B28" s="13" t="str">
        <f t="shared" si="2"/>
        <v> - </v>
      </c>
      <c r="C28" s="14" t="str">
        <f t="shared" si="0"/>
        <v> - </v>
      </c>
      <c r="D28" s="14" t="str">
        <f>IF(B28=" - "," - ",SUM(C$17:C28))</f>
        <v> - </v>
      </c>
      <c r="E28" s="15" t="str">
        <f t="shared" si="1"/>
        <v> - </v>
      </c>
    </row>
    <row r="29" spans="2:5" ht="12.75">
      <c r="B29" s="13" t="str">
        <f t="shared" si="2"/>
        <v> - </v>
      </c>
      <c r="C29" s="14" t="str">
        <f t="shared" si="0"/>
        <v> - </v>
      </c>
      <c r="D29" s="14" t="str">
        <f>IF(B29=" - "," - ",SUM(C$17:C29))</f>
        <v> - </v>
      </c>
      <c r="E29" s="15" t="str">
        <f t="shared" si="1"/>
        <v> - </v>
      </c>
    </row>
    <row r="30" spans="2:5" ht="12.75">
      <c r="B30" s="13" t="str">
        <f t="shared" si="2"/>
        <v> - </v>
      </c>
      <c r="C30" s="14" t="str">
        <f t="shared" si="0"/>
        <v> - </v>
      </c>
      <c r="D30" s="14" t="str">
        <f>IF(B30=" - "," - ",SUM(C$17:C30))</f>
        <v> - </v>
      </c>
      <c r="E30" s="15" t="str">
        <f t="shared" si="1"/>
        <v> - </v>
      </c>
    </row>
    <row r="31" spans="2:5" ht="12.75">
      <c r="B31" s="13" t="str">
        <f t="shared" si="2"/>
        <v> - </v>
      </c>
      <c r="C31" s="14" t="str">
        <f t="shared" si="0"/>
        <v> - </v>
      </c>
      <c r="D31" s="14" t="str">
        <f>IF(B31=" - "," - ",SUM(C$17:C31))</f>
        <v> - </v>
      </c>
      <c r="E31" s="15" t="str">
        <f t="shared" si="1"/>
        <v> - </v>
      </c>
    </row>
    <row r="32" spans="2:5" ht="12.75">
      <c r="B32" s="13" t="str">
        <f t="shared" si="2"/>
        <v> - </v>
      </c>
      <c r="C32" s="14" t="str">
        <f t="shared" si="0"/>
        <v> - </v>
      </c>
      <c r="D32" s="14" t="str">
        <f>IF(B32=" - "," - ",SUM(C$17:C32))</f>
        <v> - </v>
      </c>
      <c r="E32" s="15" t="str">
        <f t="shared" si="1"/>
        <v> - </v>
      </c>
    </row>
    <row r="33" spans="2:5" ht="12.75">
      <c r="B33" s="13" t="str">
        <f t="shared" si="2"/>
        <v> - </v>
      </c>
      <c r="C33" s="14" t="str">
        <f t="shared" si="0"/>
        <v> - </v>
      </c>
      <c r="D33" s="14" t="str">
        <f>IF(B33=" - "," - ",SUM(C$17:C33))</f>
        <v> - </v>
      </c>
      <c r="E33" s="15" t="str">
        <f t="shared" si="1"/>
        <v> - </v>
      </c>
    </row>
    <row r="34" spans="2:5" ht="12.75">
      <c r="B34" s="13" t="str">
        <f t="shared" si="2"/>
        <v> - </v>
      </c>
      <c r="C34" s="14" t="str">
        <f t="shared" si="0"/>
        <v> - </v>
      </c>
      <c r="D34" s="14" t="str">
        <f>IF(B34=" - "," - ",SUM(C$17:C34))</f>
        <v> - </v>
      </c>
      <c r="E34" s="15" t="str">
        <f t="shared" si="1"/>
        <v> - </v>
      </c>
    </row>
    <row r="35" spans="2:5" ht="12.75">
      <c r="B35" s="13" t="str">
        <f t="shared" si="2"/>
        <v> - </v>
      </c>
      <c r="C35" s="14" t="str">
        <f t="shared" si="0"/>
        <v> - </v>
      </c>
      <c r="D35" s="14" t="str">
        <f>IF(B35=" - "," - ",SUM(C$17:C35))</f>
        <v> - </v>
      </c>
      <c r="E35" s="15" t="str">
        <f t="shared" si="1"/>
        <v> - </v>
      </c>
    </row>
    <row r="36" spans="2:5" ht="12.75">
      <c r="B36" s="13" t="str">
        <f t="shared" si="2"/>
        <v> - </v>
      </c>
      <c r="C36" s="14" t="str">
        <f t="shared" si="0"/>
        <v> - </v>
      </c>
      <c r="D36" s="14" t="str">
        <f>IF(B36=" - "," - ",SUM(C$17:C36))</f>
        <v> - </v>
      </c>
      <c r="E36" s="15" t="str">
        <f t="shared" si="1"/>
        <v> - </v>
      </c>
    </row>
    <row r="37" spans="2:5" ht="12.75">
      <c r="B37" s="13" t="str">
        <f t="shared" si="2"/>
        <v> - </v>
      </c>
      <c r="C37" s="14" t="str">
        <f t="shared" si="0"/>
        <v> - </v>
      </c>
      <c r="D37" s="14" t="str">
        <f>IF(B37=" - "," - ",SUM(C$17:C37))</f>
        <v> - </v>
      </c>
      <c r="E37" s="15" t="str">
        <f t="shared" si="1"/>
        <v> - </v>
      </c>
    </row>
    <row r="38" spans="2:5" ht="12.75">
      <c r="B38" s="13" t="str">
        <f t="shared" si="2"/>
        <v> - </v>
      </c>
      <c r="C38" s="14" t="str">
        <f t="shared" si="0"/>
        <v> - </v>
      </c>
      <c r="D38" s="14" t="str">
        <f>IF(B38=" - "," - ",SUM(C$17:C38))</f>
        <v> - </v>
      </c>
      <c r="E38" s="15" t="str">
        <f t="shared" si="1"/>
        <v> - </v>
      </c>
    </row>
    <row r="39" spans="2:5" ht="12.75">
      <c r="B39" s="13" t="str">
        <f t="shared" si="2"/>
        <v> - </v>
      </c>
      <c r="C39" s="14" t="str">
        <f t="shared" si="0"/>
        <v> - </v>
      </c>
      <c r="D39" s="14" t="str">
        <f>IF(B39=" - "," - ",SUM(C$17:C39))</f>
        <v> - </v>
      </c>
      <c r="E39" s="15" t="str">
        <f t="shared" si="1"/>
        <v> - </v>
      </c>
    </row>
    <row r="40" spans="2:5" ht="12.75">
      <c r="B40" s="13" t="str">
        <f t="shared" si="2"/>
        <v> - </v>
      </c>
      <c r="C40" s="14" t="str">
        <f t="shared" si="0"/>
        <v> - </v>
      </c>
      <c r="D40" s="14" t="str">
        <f>IF(B40=" - "," - ",SUM(C$17:C40))</f>
        <v> - </v>
      </c>
      <c r="E40" s="15" t="str">
        <f t="shared" si="1"/>
        <v> - </v>
      </c>
    </row>
    <row r="41" spans="2:5" ht="12.75">
      <c r="B41" s="13" t="str">
        <f t="shared" si="2"/>
        <v> - </v>
      </c>
      <c r="C41" s="14" t="str">
        <f t="shared" si="0"/>
        <v> - </v>
      </c>
      <c r="D41" s="14" t="str">
        <f>IF(B41=" - "," - ",SUM(C$17:C41))</f>
        <v> - </v>
      </c>
      <c r="E41" s="15" t="str">
        <f t="shared" si="1"/>
        <v> - </v>
      </c>
    </row>
    <row r="42" spans="2:5" ht="12.75">
      <c r="B42" s="13" t="str">
        <f t="shared" si="2"/>
        <v> - </v>
      </c>
      <c r="C42" s="14" t="str">
        <f t="shared" si="0"/>
        <v> - </v>
      </c>
      <c r="D42" s="14" t="str">
        <f>IF(B42=" - "," - ",SUM(C$17:C42))</f>
        <v> - </v>
      </c>
      <c r="E42" s="15" t="str">
        <f t="shared" si="1"/>
        <v> - </v>
      </c>
    </row>
    <row r="43" spans="2:5" ht="12.75">
      <c r="B43" s="13" t="str">
        <f t="shared" si="2"/>
        <v> - </v>
      </c>
      <c r="C43" s="14" t="str">
        <f t="shared" si="0"/>
        <v> - </v>
      </c>
      <c r="D43" s="14" t="str">
        <f>IF(B43=" - "," - ",SUM(C$17:C43))</f>
        <v> - </v>
      </c>
      <c r="E43" s="15" t="str">
        <f t="shared" si="1"/>
        <v> - </v>
      </c>
    </row>
    <row r="44" spans="2:5" ht="12.75">
      <c r="B44" s="13" t="str">
        <f t="shared" si="2"/>
        <v> - </v>
      </c>
      <c r="C44" s="14" t="str">
        <f t="shared" si="0"/>
        <v> - </v>
      </c>
      <c r="D44" s="14" t="str">
        <f>IF(B44=" - "," - ",SUM(C$17:C44))</f>
        <v> - </v>
      </c>
      <c r="E44" s="15" t="str">
        <f t="shared" si="1"/>
        <v> - </v>
      </c>
    </row>
    <row r="45" spans="2:5" ht="12.75">
      <c r="B45" s="13" t="str">
        <f t="shared" si="2"/>
        <v> - </v>
      </c>
      <c r="C45" s="14" t="str">
        <f t="shared" si="0"/>
        <v> - </v>
      </c>
      <c r="D45" s="14" t="str">
        <f>IF(B45=" - "," - ",SUM(C$17:C45))</f>
        <v> - </v>
      </c>
      <c r="E45" s="15" t="str">
        <f t="shared" si="1"/>
        <v> - </v>
      </c>
    </row>
    <row r="46" spans="2:5" ht="12.75">
      <c r="B46" s="13" t="str">
        <f t="shared" si="2"/>
        <v> - </v>
      </c>
      <c r="C46" s="14" t="str">
        <f t="shared" si="0"/>
        <v> - </v>
      </c>
      <c r="D46" s="14" t="str">
        <f>IF(B46=" - "," - ",SUM(C$17:C46))</f>
        <v> - </v>
      </c>
      <c r="E46" s="15" t="str">
        <f t="shared" si="1"/>
        <v> - </v>
      </c>
    </row>
    <row r="47" spans="2:5" ht="12.75">
      <c r="B47" s="13" t="str">
        <f t="shared" si="2"/>
        <v> - </v>
      </c>
      <c r="C47" s="14" t="str">
        <f t="shared" si="0"/>
        <v> - </v>
      </c>
      <c r="D47" s="14" t="str">
        <f>IF(B47=" - "," - ",SUM(C$17:C47))</f>
        <v> - </v>
      </c>
      <c r="E47" s="15" t="str">
        <f t="shared" si="1"/>
        <v> - </v>
      </c>
    </row>
    <row r="48" spans="2:5" ht="12.75">
      <c r="B48" s="13" t="str">
        <f t="shared" si="2"/>
        <v> - </v>
      </c>
      <c r="C48" s="14" t="str">
        <f t="shared" si="0"/>
        <v> - </v>
      </c>
      <c r="D48" s="14" t="str">
        <f>IF(B48=" - "," - ",SUM(C$17:C48))</f>
        <v> - </v>
      </c>
      <c r="E48" s="15" t="str">
        <f t="shared" si="1"/>
        <v> - </v>
      </c>
    </row>
    <row r="49" spans="2:5" ht="12.75">
      <c r="B49" s="13" t="str">
        <f t="shared" si="2"/>
        <v> - </v>
      </c>
      <c r="C49" s="14" t="str">
        <f aca="true" t="shared" si="3" ref="C49:C66">IF(B49=" - "," - ",IF(method="SL",SLN(P,Sn,n),IF(method="SYOD",SYD(P,Sn,n,B49),IF(method="DB",DDB(P,Sn,n,B49,$F$13),IF(method="DB-SL",VDB(P,Sn,n,B49-1,B49,$F$13),"n/a")))))</f>
        <v> - </v>
      </c>
      <c r="D49" s="14" t="str">
        <f>IF(B49=" - "," - ",SUM(C$17:C49))</f>
        <v> - </v>
      </c>
      <c r="E49" s="15" t="str">
        <f aca="true" t="shared" si="4" ref="E49:E66">IF(B49=" - "," - ",P-D49)</f>
        <v> - </v>
      </c>
    </row>
    <row r="50" spans="2:5" ht="12.75">
      <c r="B50" s="13" t="str">
        <f aca="true" t="shared" si="5" ref="B50:B66">IF(B49&gt;=n," - ",B49+1)</f>
        <v> - </v>
      </c>
      <c r="C50" s="14" t="str">
        <f t="shared" si="3"/>
        <v> - </v>
      </c>
      <c r="D50" s="14" t="str">
        <f>IF(B50=" - "," - ",SUM(C$17:C50))</f>
        <v> - </v>
      </c>
      <c r="E50" s="15" t="str">
        <f t="shared" si="4"/>
        <v> - </v>
      </c>
    </row>
    <row r="51" spans="2:5" ht="12.75">
      <c r="B51" s="13" t="str">
        <f t="shared" si="5"/>
        <v> - </v>
      </c>
      <c r="C51" s="14" t="str">
        <f t="shared" si="3"/>
        <v> - </v>
      </c>
      <c r="D51" s="14" t="str">
        <f>IF(B51=" - "," - ",SUM(C$17:C51))</f>
        <v> - </v>
      </c>
      <c r="E51" s="15" t="str">
        <f t="shared" si="4"/>
        <v> - </v>
      </c>
    </row>
    <row r="52" spans="2:5" ht="12.75">
      <c r="B52" s="13" t="str">
        <f t="shared" si="5"/>
        <v> - </v>
      </c>
      <c r="C52" s="14" t="str">
        <f t="shared" si="3"/>
        <v> - </v>
      </c>
      <c r="D52" s="14" t="str">
        <f>IF(B52=" - "," - ",SUM(C$17:C52))</f>
        <v> - </v>
      </c>
      <c r="E52" s="15" t="str">
        <f t="shared" si="4"/>
        <v> - </v>
      </c>
    </row>
    <row r="53" spans="2:5" ht="12.75">
      <c r="B53" s="13" t="str">
        <f t="shared" si="5"/>
        <v> - </v>
      </c>
      <c r="C53" s="14" t="str">
        <f t="shared" si="3"/>
        <v> - </v>
      </c>
      <c r="D53" s="14" t="str">
        <f>IF(B53=" - "," - ",SUM(C$17:C53))</f>
        <v> - </v>
      </c>
      <c r="E53" s="15" t="str">
        <f t="shared" si="4"/>
        <v> - </v>
      </c>
    </row>
    <row r="54" spans="2:5" ht="12.75">
      <c r="B54" s="13" t="str">
        <f t="shared" si="5"/>
        <v> - </v>
      </c>
      <c r="C54" s="14" t="str">
        <f t="shared" si="3"/>
        <v> - </v>
      </c>
      <c r="D54" s="14" t="str">
        <f>IF(B54=" - "," - ",SUM(C$17:C54))</f>
        <v> - </v>
      </c>
      <c r="E54" s="15" t="str">
        <f t="shared" si="4"/>
        <v> - </v>
      </c>
    </row>
    <row r="55" spans="2:5" ht="12.75">
      <c r="B55" s="13" t="str">
        <f t="shared" si="5"/>
        <v> - </v>
      </c>
      <c r="C55" s="14" t="str">
        <f t="shared" si="3"/>
        <v> - </v>
      </c>
      <c r="D55" s="14" t="str">
        <f>IF(B55=" - "," - ",SUM(C$17:C55))</f>
        <v> - </v>
      </c>
      <c r="E55" s="15" t="str">
        <f t="shared" si="4"/>
        <v> - </v>
      </c>
    </row>
    <row r="56" spans="2:5" ht="12.75">
      <c r="B56" s="13" t="str">
        <f t="shared" si="5"/>
        <v> - </v>
      </c>
      <c r="C56" s="14" t="str">
        <f t="shared" si="3"/>
        <v> - </v>
      </c>
      <c r="D56" s="14" t="str">
        <f>IF(B56=" - "," - ",SUM(C$17:C56))</f>
        <v> - </v>
      </c>
      <c r="E56" s="15" t="str">
        <f t="shared" si="4"/>
        <v> - </v>
      </c>
    </row>
    <row r="57" spans="2:5" ht="12.75">
      <c r="B57" s="13" t="str">
        <f t="shared" si="5"/>
        <v> - </v>
      </c>
      <c r="C57" s="14" t="str">
        <f t="shared" si="3"/>
        <v> - </v>
      </c>
      <c r="D57" s="14" t="str">
        <f>IF(B57=" - "," - ",SUM(C$17:C57))</f>
        <v> - </v>
      </c>
      <c r="E57" s="15" t="str">
        <f t="shared" si="4"/>
        <v> - </v>
      </c>
    </row>
    <row r="58" spans="2:5" ht="12.75">
      <c r="B58" s="13" t="str">
        <f t="shared" si="5"/>
        <v> - </v>
      </c>
      <c r="C58" s="14" t="str">
        <f t="shared" si="3"/>
        <v> - </v>
      </c>
      <c r="D58" s="14" t="str">
        <f>IF(B58=" - "," - ",SUM(C$17:C58))</f>
        <v> - </v>
      </c>
      <c r="E58" s="15" t="str">
        <f t="shared" si="4"/>
        <v> - </v>
      </c>
    </row>
    <row r="59" spans="2:5" ht="12.75">
      <c r="B59" s="13" t="str">
        <f t="shared" si="5"/>
        <v> - </v>
      </c>
      <c r="C59" s="14" t="str">
        <f t="shared" si="3"/>
        <v> - </v>
      </c>
      <c r="D59" s="14" t="str">
        <f>IF(B59=" - "," - ",SUM(C$17:C59))</f>
        <v> - </v>
      </c>
      <c r="E59" s="15" t="str">
        <f t="shared" si="4"/>
        <v> - </v>
      </c>
    </row>
    <row r="60" spans="2:5" ht="12.75">
      <c r="B60" s="13" t="str">
        <f t="shared" si="5"/>
        <v> - </v>
      </c>
      <c r="C60" s="14" t="str">
        <f t="shared" si="3"/>
        <v> - </v>
      </c>
      <c r="D60" s="14" t="str">
        <f>IF(B60=" - "," - ",SUM(C$17:C60))</f>
        <v> - </v>
      </c>
      <c r="E60" s="15" t="str">
        <f t="shared" si="4"/>
        <v> - </v>
      </c>
    </row>
    <row r="61" spans="2:5" ht="12.75">
      <c r="B61" s="13" t="str">
        <f t="shared" si="5"/>
        <v> - </v>
      </c>
      <c r="C61" s="14" t="str">
        <f t="shared" si="3"/>
        <v> - </v>
      </c>
      <c r="D61" s="14" t="str">
        <f>IF(B61=" - "," - ",SUM(C$17:C61))</f>
        <v> - </v>
      </c>
      <c r="E61" s="15" t="str">
        <f t="shared" si="4"/>
        <v> - </v>
      </c>
    </row>
    <row r="62" spans="2:5" ht="12.75">
      <c r="B62" s="13" t="str">
        <f t="shared" si="5"/>
        <v> - </v>
      </c>
      <c r="C62" s="14" t="str">
        <f t="shared" si="3"/>
        <v> - </v>
      </c>
      <c r="D62" s="14" t="str">
        <f>IF(B62=" - "," - ",SUM(C$17:C62))</f>
        <v> - </v>
      </c>
      <c r="E62" s="15" t="str">
        <f t="shared" si="4"/>
        <v> - </v>
      </c>
    </row>
    <row r="63" spans="2:5" ht="12.75">
      <c r="B63" s="13" t="str">
        <f t="shared" si="5"/>
        <v> - </v>
      </c>
      <c r="C63" s="14" t="str">
        <f t="shared" si="3"/>
        <v> - </v>
      </c>
      <c r="D63" s="14" t="str">
        <f>IF(B63=" - "," - ",SUM(C$17:C63))</f>
        <v> - </v>
      </c>
      <c r="E63" s="15" t="str">
        <f t="shared" si="4"/>
        <v> - </v>
      </c>
    </row>
    <row r="64" spans="2:5" ht="12.75">
      <c r="B64" s="13" t="str">
        <f t="shared" si="5"/>
        <v> - </v>
      </c>
      <c r="C64" s="14" t="str">
        <f t="shared" si="3"/>
        <v> - </v>
      </c>
      <c r="D64" s="14" t="str">
        <f>IF(B64=" - "," - ",SUM(C$17:C64))</f>
        <v> - </v>
      </c>
      <c r="E64" s="15" t="str">
        <f t="shared" si="4"/>
        <v> - </v>
      </c>
    </row>
    <row r="65" spans="2:5" ht="12.75">
      <c r="B65" s="13" t="str">
        <f t="shared" si="5"/>
        <v> - </v>
      </c>
      <c r="C65" s="14" t="str">
        <f t="shared" si="3"/>
        <v> - </v>
      </c>
      <c r="D65" s="14" t="str">
        <f>IF(B65=" - "," - ",SUM(C$17:C65))</f>
        <v> - </v>
      </c>
      <c r="E65" s="15" t="str">
        <f t="shared" si="4"/>
        <v> - </v>
      </c>
    </row>
    <row r="66" spans="2:5" ht="12.75">
      <c r="B66" s="13" t="str">
        <f t="shared" si="5"/>
        <v> - </v>
      </c>
      <c r="C66" s="14" t="str">
        <f t="shared" si="3"/>
        <v> - </v>
      </c>
      <c r="D66" s="14" t="str">
        <f>IF(B66=" - "," - ",SUM(C$17:C66))</f>
        <v> - </v>
      </c>
      <c r="E66" s="15" t="str">
        <f t="shared" si="4"/>
        <v> - </v>
      </c>
    </row>
  </sheetData>
  <sheetProtection formatCells="0" formatColumns="0" formatRows="0" insertColumns="0" insertRows="0" insertHyperlinks="0" deleteColumns="0" deleteRows="0" sort="0"/>
  <mergeCells count="2">
    <mergeCell ref="D8:F8"/>
    <mergeCell ref="D9:F9"/>
  </mergeCells>
  <conditionalFormatting sqref="E13">
    <cfRule type="expression" priority="1" dxfId="1" stopIfTrue="1">
      <formula>OR($D$13="SL",$D$13="SYOD")</formula>
    </cfRule>
  </conditionalFormatting>
  <conditionalFormatting sqref="F13">
    <cfRule type="expression" priority="2" dxfId="2" stopIfTrue="1">
      <formula>OR($D$13="SL",$D$13="SYOD")</formula>
    </cfRule>
  </conditionalFormatting>
  <dataValidations count="1">
    <dataValidation type="list" allowBlank="1" showInputMessage="1" showErrorMessage="1" sqref="D13">
      <formula1>"SL, SYOD, DB, DB-SL"</formula1>
    </dataValidation>
  </dataValidations>
  <hyperlinks>
    <hyperlink ref="I3" r:id="rId1" display="HELP"/>
  </hyperlinks>
  <printOptions horizontalCentered="1"/>
  <pageMargins left="0.5" right="0.5" top="0.5" bottom="0.5" header="0.5" footer="0.25"/>
  <pageSetup fitToHeight="0" fitToWidth="1" horizontalDpi="600" verticalDpi="600" orientation="portrait"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I69"/>
  <sheetViews>
    <sheetView showGridLines="0" zoomScalePageLayoutView="0" workbookViewId="0" topLeftCell="A1">
      <selection activeCell="A1" sqref="A1"/>
    </sheetView>
  </sheetViews>
  <sheetFormatPr defaultColWidth="9.140625" defaultRowHeight="12.75"/>
  <cols>
    <col min="1" max="1" width="5.28125" style="2" customWidth="1"/>
    <col min="2" max="2" width="10.421875" style="2" customWidth="1"/>
    <col min="3" max="3" width="16.421875" style="2" customWidth="1"/>
    <col min="4" max="6" width="13.8515625" style="2" customWidth="1"/>
    <col min="7" max="7" width="11.7109375" style="2" customWidth="1"/>
    <col min="8" max="8" width="4.57421875" style="2" customWidth="1"/>
    <col min="9" max="9" width="14.7109375" style="2" customWidth="1"/>
    <col min="10" max="16384" width="9.140625" style="2" customWidth="1"/>
  </cols>
  <sheetData>
    <row r="1" spans="1:8" ht="26.25">
      <c r="A1" s="6" t="s">
        <v>25</v>
      </c>
      <c r="C1" s="3"/>
      <c r="D1" s="3"/>
      <c r="E1" s="3"/>
      <c r="F1" s="3"/>
      <c r="G1" s="3"/>
      <c r="H1" s="3"/>
    </row>
    <row r="2" spans="1:9" ht="12.75">
      <c r="A2" s="29" t="s">
        <v>26</v>
      </c>
      <c r="B2" s="5"/>
      <c r="C2" s="1"/>
      <c r="D2" s="1"/>
      <c r="E2" s="1"/>
      <c r="F2" s="1"/>
      <c r="G2" s="1"/>
      <c r="H2" s="1"/>
      <c r="I2" s="4" t="s">
        <v>23</v>
      </c>
    </row>
    <row r="3" spans="1:9" ht="12.75">
      <c r="A3" s="9" t="s">
        <v>27</v>
      </c>
      <c r="B3" s="4"/>
      <c r="C3" s="4"/>
      <c r="D3" s="4"/>
      <c r="E3" s="4"/>
      <c r="F3" s="4"/>
      <c r="G3" s="4"/>
      <c r="H3" s="4"/>
      <c r="I3" s="31" t="s">
        <v>30</v>
      </c>
    </row>
    <row r="4" spans="1:9" ht="12.75">
      <c r="A4" s="9" t="s">
        <v>28</v>
      </c>
      <c r="B4" s="4"/>
      <c r="C4" s="4"/>
      <c r="D4" s="4"/>
      <c r="E4" s="4"/>
      <c r="F4" s="4"/>
      <c r="G4" s="4"/>
      <c r="H4" s="4"/>
      <c r="I4" s="4"/>
    </row>
    <row r="5" spans="1:9" ht="12.75">
      <c r="A5" s="9" t="s">
        <v>29</v>
      </c>
      <c r="B5" s="4"/>
      <c r="C5" s="4"/>
      <c r="D5" s="4"/>
      <c r="E5" s="4"/>
      <c r="F5" s="4"/>
      <c r="G5" s="4"/>
      <c r="H5" s="4"/>
      <c r="I5" s="4"/>
    </row>
    <row r="6" spans="1:9" ht="12.75">
      <c r="A6" s="9"/>
      <c r="B6" s="4"/>
      <c r="C6" s="4"/>
      <c r="D6" s="4"/>
      <c r="E6" s="4"/>
      <c r="F6" s="4"/>
      <c r="G6" s="4"/>
      <c r="H6" s="4"/>
      <c r="I6" s="4"/>
    </row>
    <row r="7" spans="2:9" ht="12.75">
      <c r="B7" s="4"/>
      <c r="C7" s="4"/>
      <c r="D7" s="4"/>
      <c r="E7" s="4"/>
      <c r="F7" s="4"/>
      <c r="G7" s="4"/>
      <c r="H7" s="4"/>
      <c r="I7" s="4"/>
    </row>
    <row r="8" spans="2:9" ht="15.75">
      <c r="B8" s="37" t="s">
        <v>47</v>
      </c>
      <c r="C8" s="38"/>
      <c r="D8" s="39"/>
      <c r="E8" s="40"/>
      <c r="F8" s="41"/>
      <c r="G8" s="4"/>
      <c r="H8" s="4"/>
      <c r="I8" s="4"/>
    </row>
    <row r="9" spans="2:9" ht="14.25">
      <c r="B9" s="18"/>
      <c r="C9" s="42" t="s">
        <v>6</v>
      </c>
      <c r="D9" s="59"/>
      <c r="E9" s="60"/>
      <c r="F9" s="61"/>
      <c r="G9" s="4"/>
      <c r="H9" s="4"/>
      <c r="I9" s="4"/>
    </row>
    <row r="10" spans="2:9" ht="14.25">
      <c r="B10" s="18"/>
      <c r="C10" s="42" t="s">
        <v>15</v>
      </c>
      <c r="D10" s="59"/>
      <c r="E10" s="60"/>
      <c r="F10" s="61"/>
      <c r="G10" s="4"/>
      <c r="H10" s="4"/>
      <c r="I10" s="4"/>
    </row>
    <row r="11" spans="2:9" ht="14.25">
      <c r="B11" s="20"/>
      <c r="C11" s="42" t="s">
        <v>40</v>
      </c>
      <c r="D11" s="21">
        <v>1000</v>
      </c>
      <c r="E11" s="12"/>
      <c r="F11" s="18"/>
      <c r="G11" s="4"/>
      <c r="H11" s="4"/>
      <c r="I11" s="4"/>
    </row>
    <row r="12" spans="2:9" ht="14.25">
      <c r="B12" s="20"/>
      <c r="C12" s="42" t="s">
        <v>13</v>
      </c>
      <c r="D12" s="21">
        <v>5</v>
      </c>
      <c r="E12" s="18"/>
      <c r="F12" s="18"/>
      <c r="G12" s="4"/>
      <c r="H12" s="4"/>
      <c r="I12" s="4"/>
    </row>
    <row r="13" spans="2:9" ht="14.25">
      <c r="B13" s="20"/>
      <c r="C13" s="42" t="s">
        <v>7</v>
      </c>
      <c r="D13" s="33" t="s">
        <v>14</v>
      </c>
      <c r="E13" s="8" t="s">
        <v>9</v>
      </c>
      <c r="F13" s="36">
        <v>2</v>
      </c>
      <c r="G13" s="4"/>
      <c r="H13" s="4"/>
      <c r="I13" s="4"/>
    </row>
    <row r="14" spans="2:9" ht="14.25">
      <c r="B14" s="18"/>
      <c r="C14" s="42" t="s">
        <v>11</v>
      </c>
      <c r="D14" s="33" t="s">
        <v>12</v>
      </c>
      <c r="E14" s="18"/>
      <c r="F14" s="18"/>
      <c r="G14" s="4"/>
      <c r="H14" s="4"/>
      <c r="I14" s="4"/>
    </row>
    <row r="15" spans="2:9" ht="14.25">
      <c r="B15" s="18"/>
      <c r="C15" s="42" t="str">
        <f>"Placed in Service "&amp;IF(D14="Mid-Quarter","Quarter",IF(D14="Mid-Month","Month",""))</f>
        <v>Placed in Service </v>
      </c>
      <c r="D15" s="21">
        <v>4</v>
      </c>
      <c r="E15" s="20"/>
      <c r="F15" s="18"/>
      <c r="G15" s="4"/>
      <c r="H15" s="4"/>
      <c r="I15" s="4"/>
    </row>
    <row r="16" spans="2:9" ht="14.25">
      <c r="B16" s="18"/>
      <c r="C16" s="42" t="s">
        <v>16</v>
      </c>
      <c r="D16" s="8">
        <f>IF(conv="Half-Year",ROUNDUP(n+0.5,0),IF(conv="Mid-Quarter",ROUNDUP(n+Q/4,0),IF(conv="Mid-Month",ROUNDUP(n+m/12,0),"n/a")))</f>
        <v>6</v>
      </c>
      <c r="E16" s="20"/>
      <c r="F16" s="18"/>
      <c r="G16" s="4"/>
      <c r="H16" s="4"/>
      <c r="I16" s="4"/>
    </row>
    <row r="17" spans="2:9" ht="15">
      <c r="B17" s="4"/>
      <c r="C17" s="7"/>
      <c r="D17" s="4"/>
      <c r="E17" s="8"/>
      <c r="G17" s="4"/>
      <c r="H17" s="4"/>
      <c r="I17" s="4"/>
    </row>
    <row r="18" spans="2:9" ht="18">
      <c r="B18" s="10" t="s">
        <v>1</v>
      </c>
      <c r="C18" s="4"/>
      <c r="D18" s="4"/>
      <c r="E18" s="4"/>
      <c r="F18" s="45" t="s">
        <v>49</v>
      </c>
      <c r="G18" s="4"/>
      <c r="H18" s="4"/>
      <c r="I18" s="4"/>
    </row>
    <row r="19" spans="2:8" ht="15.75">
      <c r="B19" s="11" t="s">
        <v>2</v>
      </c>
      <c r="C19" s="28" t="s">
        <v>48</v>
      </c>
      <c r="D19" s="28" t="s">
        <v>39</v>
      </c>
      <c r="E19" s="28" t="s">
        <v>19</v>
      </c>
      <c r="F19" s="28" t="s">
        <v>38</v>
      </c>
      <c r="H19" s="4"/>
    </row>
    <row r="20" spans="2:8" ht="12.75">
      <c r="B20" s="13">
        <v>1</v>
      </c>
      <c r="C20" s="44">
        <f>IF(B20=" - "," - ",IF(method="SL",IF(conv="Half-Year",P*1/n*(MIN(n,B20-0.5)-MAX(0,B20-1.5)),IF(conv="Mid-Quarter",P*1/n*(MIN(n,B20-Q/4+0.125)-MAX(0,B20-1-Q/4+0.125)),P*1/n*(MIN(n,B20-m/12+1/24)-MAX(0,B20-1-m/12+1/24)))),IF(conv="Half-Year",VDB(P,0,n,MAX(0,B20-1.5),MIN(n,B20-0.5),$F$13),IF(conv="Mid-Quarter",VDB(P,0,n,MAX(0,B20-1-Q/4+0.125),MIN(n,B20-Q/4+0.125),$F$13,FALSE),"n/a"))))</f>
        <v>200</v>
      </c>
      <c r="D20" s="22">
        <f>IF(B20=" - "," - ",SUM(C$20:C20))</f>
        <v>200</v>
      </c>
      <c r="E20" s="22">
        <f aca="true" t="shared" si="0" ref="E20:E51">IF(B20=" - "," - ",P-D20)</f>
        <v>800</v>
      </c>
      <c r="F20" s="23">
        <f aca="true" t="shared" si="1" ref="F20:F69">IF(B20=" - "," - ",IF(method="SL",IF(conv="Half-Year",1/n*(MIN(n,B20-0.5)-MAX(0,B20-1.5)),IF(conv="Mid-Quarter",1/n*(MIN(n,B20-Q/4+0.125)-MAX(0,B20-1-Q/4+0.125)),1/n*(MIN(n,B20-m/12+1/24)-MAX(0,B20-1-m/12+1/24)))),IF(conv="Half-Year",VDB(1,0,n,MAX(0,B20-1.5),MIN(n,B20-0.5),$F$13),IF(conv="Mid-Quarter",VDB(1,0,n,MAX(0,B20-1-Q/4+0.125),MIN(n,B20-Q/4+0.125),$F$13,FALSE),"n/a"))))</f>
        <v>0.2</v>
      </c>
      <c r="G20" s="4"/>
      <c r="H20" s="4"/>
    </row>
    <row r="21" spans="2:8" ht="12.75">
      <c r="B21" s="13">
        <f aca="true" t="shared" si="2" ref="B21:B52">IF(B20=" - "," - ",IF(B20+1&gt;last," - ",B20+1))</f>
        <v>2</v>
      </c>
      <c r="C21" s="44">
        <f aca="true" t="shared" si="3" ref="C21:C51">IF(B21=" - "," - ",IF(method="SL",IF(conv="Half-Year",P*1/n*(MIN(n,B21-0.5)-MAX(0,B21-1.5)),IF(conv="Mid-Quarter",P*1/n*(MIN(n,B21-Q/4+0.125)-MAX(0,B21-1-Q/4+0.125)),P*1/n*(MIN(n,B21-m/12+1/24)-MAX(0,B21-1-m/12+1/24)))),IF(conv="Half-Year",VDB(P,0,n,MAX(0,B21-1.5),MIN(n,B21-0.5),$F$13),IF(conv="Mid-Quarter",VDB(P,0,n,MAX(0,B21-1-Q/4+0.125),MIN(n,B21-Q/4+0.125),$F$13,FALSE),"n/a"))))</f>
        <v>320</v>
      </c>
      <c r="D21" s="22">
        <f>IF(B21=" - "," - ",SUM(C$20:C21))</f>
        <v>520</v>
      </c>
      <c r="E21" s="22">
        <f t="shared" si="0"/>
        <v>480</v>
      </c>
      <c r="F21" s="23">
        <f t="shared" si="1"/>
        <v>0.32000000000000006</v>
      </c>
      <c r="G21" s="4"/>
      <c r="H21" s="4"/>
    </row>
    <row r="22" spans="2:8" ht="12.75">
      <c r="B22" s="13">
        <f t="shared" si="2"/>
        <v>3</v>
      </c>
      <c r="C22" s="44">
        <f t="shared" si="3"/>
        <v>192</v>
      </c>
      <c r="D22" s="22">
        <f>IF(B22=" - "," - ",SUM(C$20:C22))</f>
        <v>712</v>
      </c>
      <c r="E22" s="22">
        <f t="shared" si="0"/>
        <v>288</v>
      </c>
      <c r="F22" s="23">
        <f t="shared" si="1"/>
        <v>0.192</v>
      </c>
      <c r="G22" s="4"/>
      <c r="H22" s="4"/>
    </row>
    <row r="23" spans="2:6" ht="12.75">
      <c r="B23" s="13">
        <f t="shared" si="2"/>
        <v>4</v>
      </c>
      <c r="C23" s="44">
        <f t="shared" si="3"/>
        <v>115.2</v>
      </c>
      <c r="D23" s="22">
        <f>IF(B23=" - "," - ",SUM(C$20:C23))</f>
        <v>827.2</v>
      </c>
      <c r="E23" s="22">
        <f t="shared" si="0"/>
        <v>172.79999999999995</v>
      </c>
      <c r="F23" s="23">
        <f t="shared" si="1"/>
        <v>0.1152</v>
      </c>
    </row>
    <row r="24" spans="2:6" ht="12.75">
      <c r="B24" s="13">
        <f t="shared" si="2"/>
        <v>5</v>
      </c>
      <c r="C24" s="44">
        <f t="shared" si="3"/>
        <v>115.2</v>
      </c>
      <c r="D24" s="22">
        <f>IF(B24=" - "," - ",SUM(C$20:C24))</f>
        <v>942.4000000000001</v>
      </c>
      <c r="E24" s="22">
        <f t="shared" si="0"/>
        <v>57.59999999999991</v>
      </c>
      <c r="F24" s="23">
        <f t="shared" si="1"/>
        <v>0.11519999999999998</v>
      </c>
    </row>
    <row r="25" spans="2:6" ht="12.75">
      <c r="B25" s="13">
        <f t="shared" si="2"/>
        <v>6</v>
      </c>
      <c r="C25" s="44">
        <f t="shared" si="3"/>
        <v>57.6</v>
      </c>
      <c r="D25" s="22">
        <f>IF(B25=" - "," - ",SUM(C$20:C25))</f>
        <v>1000.0000000000001</v>
      </c>
      <c r="E25" s="22">
        <f t="shared" si="0"/>
        <v>-1.1368683772161603E-13</v>
      </c>
      <c r="F25" s="23">
        <f t="shared" si="1"/>
        <v>0.05759999999999999</v>
      </c>
    </row>
    <row r="26" spans="2:6" ht="12.75">
      <c r="B26" s="13" t="str">
        <f t="shared" si="2"/>
        <v> - </v>
      </c>
      <c r="C26" s="44" t="str">
        <f t="shared" si="3"/>
        <v> - </v>
      </c>
      <c r="D26" s="22" t="str">
        <f>IF(B26=" - "," - ",SUM(C$20:C26))</f>
        <v> - </v>
      </c>
      <c r="E26" s="22" t="str">
        <f t="shared" si="0"/>
        <v> - </v>
      </c>
      <c r="F26" s="23" t="str">
        <f t="shared" si="1"/>
        <v> - </v>
      </c>
    </row>
    <row r="27" spans="2:6" ht="12.75">
      <c r="B27" s="13" t="str">
        <f t="shared" si="2"/>
        <v> - </v>
      </c>
      <c r="C27" s="44" t="str">
        <f t="shared" si="3"/>
        <v> - </v>
      </c>
      <c r="D27" s="22" t="str">
        <f>IF(B27=" - "," - ",SUM(C$20:C27))</f>
        <v> - </v>
      </c>
      <c r="E27" s="22" t="str">
        <f t="shared" si="0"/>
        <v> - </v>
      </c>
      <c r="F27" s="23" t="str">
        <f t="shared" si="1"/>
        <v> - </v>
      </c>
    </row>
    <row r="28" spans="2:6" ht="12.75">
      <c r="B28" s="13" t="str">
        <f t="shared" si="2"/>
        <v> - </v>
      </c>
      <c r="C28" s="44" t="str">
        <f t="shared" si="3"/>
        <v> - </v>
      </c>
      <c r="D28" s="22" t="str">
        <f>IF(B28=" - "," - ",SUM(C$20:C28))</f>
        <v> - </v>
      </c>
      <c r="E28" s="22" t="str">
        <f t="shared" si="0"/>
        <v> - </v>
      </c>
      <c r="F28" s="23" t="str">
        <f t="shared" si="1"/>
        <v> - </v>
      </c>
    </row>
    <row r="29" spans="2:6" ht="12.75">
      <c r="B29" s="13" t="str">
        <f t="shared" si="2"/>
        <v> - </v>
      </c>
      <c r="C29" s="44" t="str">
        <f t="shared" si="3"/>
        <v> - </v>
      </c>
      <c r="D29" s="22" t="str">
        <f>IF(B29=" - "," - ",SUM(C$20:C29))</f>
        <v> - </v>
      </c>
      <c r="E29" s="22" t="str">
        <f t="shared" si="0"/>
        <v> - </v>
      </c>
      <c r="F29" s="23" t="str">
        <f t="shared" si="1"/>
        <v> - </v>
      </c>
    </row>
    <row r="30" spans="2:6" ht="12.75">
      <c r="B30" s="13" t="str">
        <f t="shared" si="2"/>
        <v> - </v>
      </c>
      <c r="C30" s="44" t="str">
        <f t="shared" si="3"/>
        <v> - </v>
      </c>
      <c r="D30" s="22" t="str">
        <f>IF(B30=" - "," - ",SUM(C$20:C30))</f>
        <v> - </v>
      </c>
      <c r="E30" s="22" t="str">
        <f t="shared" si="0"/>
        <v> - </v>
      </c>
      <c r="F30" s="23" t="str">
        <f t="shared" si="1"/>
        <v> - </v>
      </c>
    </row>
    <row r="31" spans="2:6" ht="12.75">
      <c r="B31" s="13" t="str">
        <f t="shared" si="2"/>
        <v> - </v>
      </c>
      <c r="C31" s="44" t="str">
        <f t="shared" si="3"/>
        <v> - </v>
      </c>
      <c r="D31" s="22" t="str">
        <f>IF(B31=" - "," - ",SUM(C$20:C31))</f>
        <v> - </v>
      </c>
      <c r="E31" s="22" t="str">
        <f t="shared" si="0"/>
        <v> - </v>
      </c>
      <c r="F31" s="23" t="str">
        <f t="shared" si="1"/>
        <v> - </v>
      </c>
    </row>
    <row r="32" spans="2:6" ht="12.75">
      <c r="B32" s="13" t="str">
        <f t="shared" si="2"/>
        <v> - </v>
      </c>
      <c r="C32" s="44" t="str">
        <f t="shared" si="3"/>
        <v> - </v>
      </c>
      <c r="D32" s="22" t="str">
        <f>IF(B32=" - "," - ",SUM(C$20:C32))</f>
        <v> - </v>
      </c>
      <c r="E32" s="22" t="str">
        <f t="shared" si="0"/>
        <v> - </v>
      </c>
      <c r="F32" s="23" t="str">
        <f t="shared" si="1"/>
        <v> - </v>
      </c>
    </row>
    <row r="33" spans="2:6" ht="12.75">
      <c r="B33" s="13" t="str">
        <f t="shared" si="2"/>
        <v> - </v>
      </c>
      <c r="C33" s="44" t="str">
        <f t="shared" si="3"/>
        <v> - </v>
      </c>
      <c r="D33" s="22" t="str">
        <f>IF(B33=" - "," - ",SUM(C$20:C33))</f>
        <v> - </v>
      </c>
      <c r="E33" s="22" t="str">
        <f t="shared" si="0"/>
        <v> - </v>
      </c>
      <c r="F33" s="23" t="str">
        <f t="shared" si="1"/>
        <v> - </v>
      </c>
    </row>
    <row r="34" spans="2:6" ht="12.75">
      <c r="B34" s="13" t="str">
        <f t="shared" si="2"/>
        <v> - </v>
      </c>
      <c r="C34" s="44" t="str">
        <f t="shared" si="3"/>
        <v> - </v>
      </c>
      <c r="D34" s="22" t="str">
        <f>IF(B34=" - "," - ",SUM(C$20:C34))</f>
        <v> - </v>
      </c>
      <c r="E34" s="22" t="str">
        <f t="shared" si="0"/>
        <v> - </v>
      </c>
      <c r="F34" s="23" t="str">
        <f t="shared" si="1"/>
        <v> - </v>
      </c>
    </row>
    <row r="35" spans="2:6" ht="12.75">
      <c r="B35" s="13" t="str">
        <f t="shared" si="2"/>
        <v> - </v>
      </c>
      <c r="C35" s="44" t="str">
        <f t="shared" si="3"/>
        <v> - </v>
      </c>
      <c r="D35" s="22" t="str">
        <f>IF(B35=" - "," - ",SUM(C$20:C35))</f>
        <v> - </v>
      </c>
      <c r="E35" s="22" t="str">
        <f t="shared" si="0"/>
        <v> - </v>
      </c>
      <c r="F35" s="23" t="str">
        <f t="shared" si="1"/>
        <v> - </v>
      </c>
    </row>
    <row r="36" spans="2:6" ht="12.75">
      <c r="B36" s="13" t="str">
        <f t="shared" si="2"/>
        <v> - </v>
      </c>
      <c r="C36" s="44" t="str">
        <f t="shared" si="3"/>
        <v> - </v>
      </c>
      <c r="D36" s="22" t="str">
        <f>IF(B36=" - "," - ",SUM(C$20:C36))</f>
        <v> - </v>
      </c>
      <c r="E36" s="22" t="str">
        <f t="shared" si="0"/>
        <v> - </v>
      </c>
      <c r="F36" s="23" t="str">
        <f t="shared" si="1"/>
        <v> - </v>
      </c>
    </row>
    <row r="37" spans="2:6" ht="12.75">
      <c r="B37" s="13" t="str">
        <f t="shared" si="2"/>
        <v> - </v>
      </c>
      <c r="C37" s="44" t="str">
        <f t="shared" si="3"/>
        <v> - </v>
      </c>
      <c r="D37" s="22" t="str">
        <f>IF(B37=" - "," - ",SUM(C$20:C37))</f>
        <v> - </v>
      </c>
      <c r="E37" s="22" t="str">
        <f t="shared" si="0"/>
        <v> - </v>
      </c>
      <c r="F37" s="23" t="str">
        <f t="shared" si="1"/>
        <v> - </v>
      </c>
    </row>
    <row r="38" spans="2:6" ht="12.75">
      <c r="B38" s="13" t="str">
        <f t="shared" si="2"/>
        <v> - </v>
      </c>
      <c r="C38" s="44" t="str">
        <f t="shared" si="3"/>
        <v> - </v>
      </c>
      <c r="D38" s="22" t="str">
        <f>IF(B38=" - "," - ",SUM(C$20:C38))</f>
        <v> - </v>
      </c>
      <c r="E38" s="22" t="str">
        <f t="shared" si="0"/>
        <v> - </v>
      </c>
      <c r="F38" s="23" t="str">
        <f t="shared" si="1"/>
        <v> - </v>
      </c>
    </row>
    <row r="39" spans="2:6" ht="12.75">
      <c r="B39" s="13" t="str">
        <f t="shared" si="2"/>
        <v> - </v>
      </c>
      <c r="C39" s="44" t="str">
        <f t="shared" si="3"/>
        <v> - </v>
      </c>
      <c r="D39" s="22" t="str">
        <f>IF(B39=" - "," - ",SUM(C$20:C39))</f>
        <v> - </v>
      </c>
      <c r="E39" s="22" t="str">
        <f t="shared" si="0"/>
        <v> - </v>
      </c>
      <c r="F39" s="23" t="str">
        <f t="shared" si="1"/>
        <v> - </v>
      </c>
    </row>
    <row r="40" spans="2:6" ht="12.75">
      <c r="B40" s="13" t="str">
        <f t="shared" si="2"/>
        <v> - </v>
      </c>
      <c r="C40" s="44" t="str">
        <f t="shared" si="3"/>
        <v> - </v>
      </c>
      <c r="D40" s="22" t="str">
        <f>IF(B40=" - "," - ",SUM(C$20:C40))</f>
        <v> - </v>
      </c>
      <c r="E40" s="22" t="str">
        <f t="shared" si="0"/>
        <v> - </v>
      </c>
      <c r="F40" s="23" t="str">
        <f t="shared" si="1"/>
        <v> - </v>
      </c>
    </row>
    <row r="41" spans="2:6" ht="12.75">
      <c r="B41" s="13" t="str">
        <f t="shared" si="2"/>
        <v> - </v>
      </c>
      <c r="C41" s="44" t="str">
        <f t="shared" si="3"/>
        <v> - </v>
      </c>
      <c r="D41" s="22" t="str">
        <f>IF(B41=" - "," - ",SUM(C$20:C41))</f>
        <v> - </v>
      </c>
      <c r="E41" s="22" t="str">
        <f t="shared" si="0"/>
        <v> - </v>
      </c>
      <c r="F41" s="23" t="str">
        <f t="shared" si="1"/>
        <v> - </v>
      </c>
    </row>
    <row r="42" spans="2:6" ht="12.75">
      <c r="B42" s="13" t="str">
        <f t="shared" si="2"/>
        <v> - </v>
      </c>
      <c r="C42" s="44" t="str">
        <f t="shared" si="3"/>
        <v> - </v>
      </c>
      <c r="D42" s="22" t="str">
        <f>IF(B42=" - "," - ",SUM(C$20:C42))</f>
        <v> - </v>
      </c>
      <c r="E42" s="22" t="str">
        <f t="shared" si="0"/>
        <v> - </v>
      </c>
      <c r="F42" s="23" t="str">
        <f t="shared" si="1"/>
        <v> - </v>
      </c>
    </row>
    <row r="43" spans="2:6" ht="12.75">
      <c r="B43" s="13" t="str">
        <f t="shared" si="2"/>
        <v> - </v>
      </c>
      <c r="C43" s="44" t="str">
        <f t="shared" si="3"/>
        <v> - </v>
      </c>
      <c r="D43" s="22" t="str">
        <f>IF(B43=" - "," - ",SUM(C$20:C43))</f>
        <v> - </v>
      </c>
      <c r="E43" s="22" t="str">
        <f t="shared" si="0"/>
        <v> - </v>
      </c>
      <c r="F43" s="23" t="str">
        <f t="shared" si="1"/>
        <v> - </v>
      </c>
    </row>
    <row r="44" spans="2:6" ht="12.75">
      <c r="B44" s="13" t="str">
        <f t="shared" si="2"/>
        <v> - </v>
      </c>
      <c r="C44" s="44" t="str">
        <f t="shared" si="3"/>
        <v> - </v>
      </c>
      <c r="D44" s="22" t="str">
        <f>IF(B44=" - "," - ",SUM(C$20:C44))</f>
        <v> - </v>
      </c>
      <c r="E44" s="22" t="str">
        <f t="shared" si="0"/>
        <v> - </v>
      </c>
      <c r="F44" s="23" t="str">
        <f t="shared" si="1"/>
        <v> - </v>
      </c>
    </row>
    <row r="45" spans="2:6" ht="12.75">
      <c r="B45" s="13" t="str">
        <f t="shared" si="2"/>
        <v> - </v>
      </c>
      <c r="C45" s="44" t="str">
        <f t="shared" si="3"/>
        <v> - </v>
      </c>
      <c r="D45" s="22" t="str">
        <f>IF(B45=" - "," - ",SUM(C$20:C45))</f>
        <v> - </v>
      </c>
      <c r="E45" s="22" t="str">
        <f t="shared" si="0"/>
        <v> - </v>
      </c>
      <c r="F45" s="23" t="str">
        <f t="shared" si="1"/>
        <v> - </v>
      </c>
    </row>
    <row r="46" spans="2:6" ht="12.75">
      <c r="B46" s="13" t="str">
        <f t="shared" si="2"/>
        <v> - </v>
      </c>
      <c r="C46" s="44" t="str">
        <f t="shared" si="3"/>
        <v> - </v>
      </c>
      <c r="D46" s="22" t="str">
        <f>IF(B46=" - "," - ",SUM(C$20:C46))</f>
        <v> - </v>
      </c>
      <c r="E46" s="22" t="str">
        <f t="shared" si="0"/>
        <v> - </v>
      </c>
      <c r="F46" s="23" t="str">
        <f t="shared" si="1"/>
        <v> - </v>
      </c>
    </row>
    <row r="47" spans="2:6" ht="12.75">
      <c r="B47" s="13" t="str">
        <f t="shared" si="2"/>
        <v> - </v>
      </c>
      <c r="C47" s="44" t="str">
        <f t="shared" si="3"/>
        <v> - </v>
      </c>
      <c r="D47" s="22" t="str">
        <f>IF(B47=" - "," - ",SUM(C$20:C47))</f>
        <v> - </v>
      </c>
      <c r="E47" s="22" t="str">
        <f t="shared" si="0"/>
        <v> - </v>
      </c>
      <c r="F47" s="23" t="str">
        <f t="shared" si="1"/>
        <v> - </v>
      </c>
    </row>
    <row r="48" spans="2:6" ht="12.75">
      <c r="B48" s="13" t="str">
        <f t="shared" si="2"/>
        <v> - </v>
      </c>
      <c r="C48" s="44" t="str">
        <f t="shared" si="3"/>
        <v> - </v>
      </c>
      <c r="D48" s="22" t="str">
        <f>IF(B48=" - "," - ",SUM(C$20:C48))</f>
        <v> - </v>
      </c>
      <c r="E48" s="22" t="str">
        <f t="shared" si="0"/>
        <v> - </v>
      </c>
      <c r="F48" s="23" t="str">
        <f t="shared" si="1"/>
        <v> - </v>
      </c>
    </row>
    <row r="49" spans="2:6" ht="12.75">
      <c r="B49" s="13" t="str">
        <f t="shared" si="2"/>
        <v> - </v>
      </c>
      <c r="C49" s="44" t="str">
        <f t="shared" si="3"/>
        <v> - </v>
      </c>
      <c r="D49" s="22" t="str">
        <f>IF(B49=" - "," - ",SUM(C$20:C49))</f>
        <v> - </v>
      </c>
      <c r="E49" s="22" t="str">
        <f t="shared" si="0"/>
        <v> - </v>
      </c>
      <c r="F49" s="23" t="str">
        <f t="shared" si="1"/>
        <v> - </v>
      </c>
    </row>
    <row r="50" spans="2:6" ht="12.75">
      <c r="B50" s="13" t="str">
        <f t="shared" si="2"/>
        <v> - </v>
      </c>
      <c r="C50" s="44" t="str">
        <f t="shared" si="3"/>
        <v> - </v>
      </c>
      <c r="D50" s="22" t="str">
        <f>IF(B50=" - "," - ",SUM(C$20:C50))</f>
        <v> - </v>
      </c>
      <c r="E50" s="22" t="str">
        <f t="shared" si="0"/>
        <v> - </v>
      </c>
      <c r="F50" s="23" t="str">
        <f t="shared" si="1"/>
        <v> - </v>
      </c>
    </row>
    <row r="51" spans="2:6" ht="12.75">
      <c r="B51" s="13" t="str">
        <f t="shared" si="2"/>
        <v> - </v>
      </c>
      <c r="C51" s="44" t="str">
        <f t="shared" si="3"/>
        <v> - </v>
      </c>
      <c r="D51" s="22" t="str">
        <f>IF(B51=" - "," - ",SUM(C$20:C51))</f>
        <v> - </v>
      </c>
      <c r="E51" s="22" t="str">
        <f t="shared" si="0"/>
        <v> - </v>
      </c>
      <c r="F51" s="23" t="str">
        <f t="shared" si="1"/>
        <v> - </v>
      </c>
    </row>
    <row r="52" spans="2:6" ht="12.75">
      <c r="B52" s="13" t="str">
        <f t="shared" si="2"/>
        <v> - </v>
      </c>
      <c r="C52" s="44" t="str">
        <f aca="true" t="shared" si="4" ref="C52:C69">IF(B52=" - "," - ",IF(method="SL",IF(conv="Half-Year",P*1/n*(MIN(n,B52-0.5)-MAX(0,B52-1.5)),IF(conv="Mid-Quarter",P*1/n*(MIN(n,B52-Q/4+0.125)-MAX(0,B52-1-Q/4+0.125)),P*1/n*(MIN(n,B52-m/12+1/24)-MAX(0,B52-1-m/12+1/24)))),IF(conv="Half-Year",VDB(P,0,n,MAX(0,B52-1.5),MIN(n,B52-0.5),$F$13),IF(conv="Mid-Quarter",VDB(P,0,n,MAX(0,B52-1-Q/4+0.125),MIN(n,B52-Q/4+0.125),$F$13,FALSE),"n/a"))))</f>
        <v> - </v>
      </c>
      <c r="D52" s="22" t="str">
        <f>IF(B52=" - "," - ",SUM(C$20:C52))</f>
        <v> - </v>
      </c>
      <c r="E52" s="22" t="str">
        <f aca="true" t="shared" si="5" ref="E52:E69">IF(B52=" - "," - ",P-D52)</f>
        <v> - </v>
      </c>
      <c r="F52" s="23" t="str">
        <f t="shared" si="1"/>
        <v> - </v>
      </c>
    </row>
    <row r="53" spans="2:6" ht="12.75">
      <c r="B53" s="13" t="str">
        <f aca="true" t="shared" si="6" ref="B53:B69">IF(B52=" - "," - ",IF(B52+1&gt;last," - ",B52+1))</f>
        <v> - </v>
      </c>
      <c r="C53" s="44" t="str">
        <f t="shared" si="4"/>
        <v> - </v>
      </c>
      <c r="D53" s="22" t="str">
        <f>IF(B53=" - "," - ",SUM(C$20:C53))</f>
        <v> - </v>
      </c>
      <c r="E53" s="22" t="str">
        <f t="shared" si="5"/>
        <v> - </v>
      </c>
      <c r="F53" s="23" t="str">
        <f t="shared" si="1"/>
        <v> - </v>
      </c>
    </row>
    <row r="54" spans="2:6" ht="12.75">
      <c r="B54" s="13" t="str">
        <f t="shared" si="6"/>
        <v> - </v>
      </c>
      <c r="C54" s="44" t="str">
        <f t="shared" si="4"/>
        <v> - </v>
      </c>
      <c r="D54" s="22" t="str">
        <f>IF(B54=" - "," - ",SUM(C$20:C54))</f>
        <v> - </v>
      </c>
      <c r="E54" s="22" t="str">
        <f t="shared" si="5"/>
        <v> - </v>
      </c>
      <c r="F54" s="23" t="str">
        <f t="shared" si="1"/>
        <v> - </v>
      </c>
    </row>
    <row r="55" spans="2:6" ht="12.75">
      <c r="B55" s="13" t="str">
        <f t="shared" si="6"/>
        <v> - </v>
      </c>
      <c r="C55" s="44" t="str">
        <f t="shared" si="4"/>
        <v> - </v>
      </c>
      <c r="D55" s="22" t="str">
        <f>IF(B55=" - "," - ",SUM(C$20:C55))</f>
        <v> - </v>
      </c>
      <c r="E55" s="22" t="str">
        <f t="shared" si="5"/>
        <v> - </v>
      </c>
      <c r="F55" s="23" t="str">
        <f t="shared" si="1"/>
        <v> - </v>
      </c>
    </row>
    <row r="56" spans="2:6" ht="12.75">
      <c r="B56" s="13" t="str">
        <f t="shared" si="6"/>
        <v> - </v>
      </c>
      <c r="C56" s="44" t="str">
        <f t="shared" si="4"/>
        <v> - </v>
      </c>
      <c r="D56" s="22" t="str">
        <f>IF(B56=" - "," - ",SUM(C$20:C56))</f>
        <v> - </v>
      </c>
      <c r="E56" s="22" t="str">
        <f t="shared" si="5"/>
        <v> - </v>
      </c>
      <c r="F56" s="23" t="str">
        <f t="shared" si="1"/>
        <v> - </v>
      </c>
    </row>
    <row r="57" spans="2:6" ht="12.75">
      <c r="B57" s="13" t="str">
        <f t="shared" si="6"/>
        <v> - </v>
      </c>
      <c r="C57" s="44" t="str">
        <f t="shared" si="4"/>
        <v> - </v>
      </c>
      <c r="D57" s="22" t="str">
        <f>IF(B57=" - "," - ",SUM(C$20:C57))</f>
        <v> - </v>
      </c>
      <c r="E57" s="22" t="str">
        <f t="shared" si="5"/>
        <v> - </v>
      </c>
      <c r="F57" s="23" t="str">
        <f t="shared" si="1"/>
        <v> - </v>
      </c>
    </row>
    <row r="58" spans="2:6" ht="12.75">
      <c r="B58" s="13" t="str">
        <f t="shared" si="6"/>
        <v> - </v>
      </c>
      <c r="C58" s="44" t="str">
        <f t="shared" si="4"/>
        <v> - </v>
      </c>
      <c r="D58" s="22" t="str">
        <f>IF(B58=" - "," - ",SUM(C$20:C58))</f>
        <v> - </v>
      </c>
      <c r="E58" s="22" t="str">
        <f t="shared" si="5"/>
        <v> - </v>
      </c>
      <c r="F58" s="23" t="str">
        <f t="shared" si="1"/>
        <v> - </v>
      </c>
    </row>
    <row r="59" spans="2:6" ht="12.75">
      <c r="B59" s="13" t="str">
        <f t="shared" si="6"/>
        <v> - </v>
      </c>
      <c r="C59" s="44" t="str">
        <f t="shared" si="4"/>
        <v> - </v>
      </c>
      <c r="D59" s="22" t="str">
        <f>IF(B59=" - "," - ",SUM(C$20:C59))</f>
        <v> - </v>
      </c>
      <c r="E59" s="22" t="str">
        <f t="shared" si="5"/>
        <v> - </v>
      </c>
      <c r="F59" s="23" t="str">
        <f t="shared" si="1"/>
        <v> - </v>
      </c>
    </row>
    <row r="60" spans="2:6" ht="12.75">
      <c r="B60" s="13" t="str">
        <f t="shared" si="6"/>
        <v> - </v>
      </c>
      <c r="C60" s="44" t="str">
        <f t="shared" si="4"/>
        <v> - </v>
      </c>
      <c r="D60" s="22" t="str">
        <f>IF(B60=" - "," - ",SUM(C$20:C60))</f>
        <v> - </v>
      </c>
      <c r="E60" s="22" t="str">
        <f t="shared" si="5"/>
        <v> - </v>
      </c>
      <c r="F60" s="23" t="str">
        <f t="shared" si="1"/>
        <v> - </v>
      </c>
    </row>
    <row r="61" spans="2:6" ht="12.75">
      <c r="B61" s="13" t="str">
        <f t="shared" si="6"/>
        <v> - </v>
      </c>
      <c r="C61" s="44" t="str">
        <f t="shared" si="4"/>
        <v> - </v>
      </c>
      <c r="D61" s="22" t="str">
        <f>IF(B61=" - "," - ",SUM(C$20:C61))</f>
        <v> - </v>
      </c>
      <c r="E61" s="22" t="str">
        <f t="shared" si="5"/>
        <v> - </v>
      </c>
      <c r="F61" s="23" t="str">
        <f t="shared" si="1"/>
        <v> - </v>
      </c>
    </row>
    <row r="62" spans="2:6" ht="12.75">
      <c r="B62" s="13" t="str">
        <f t="shared" si="6"/>
        <v> - </v>
      </c>
      <c r="C62" s="44" t="str">
        <f t="shared" si="4"/>
        <v> - </v>
      </c>
      <c r="D62" s="22" t="str">
        <f>IF(B62=" - "," - ",SUM(C$20:C62))</f>
        <v> - </v>
      </c>
      <c r="E62" s="22" t="str">
        <f t="shared" si="5"/>
        <v> - </v>
      </c>
      <c r="F62" s="23" t="str">
        <f t="shared" si="1"/>
        <v> - </v>
      </c>
    </row>
    <row r="63" spans="2:6" ht="12.75">
      <c r="B63" s="13" t="str">
        <f t="shared" si="6"/>
        <v> - </v>
      </c>
      <c r="C63" s="44" t="str">
        <f t="shared" si="4"/>
        <v> - </v>
      </c>
      <c r="D63" s="22" t="str">
        <f>IF(B63=" - "," - ",SUM(C$20:C63))</f>
        <v> - </v>
      </c>
      <c r="E63" s="22" t="str">
        <f t="shared" si="5"/>
        <v> - </v>
      </c>
      <c r="F63" s="23" t="str">
        <f t="shared" si="1"/>
        <v> - </v>
      </c>
    </row>
    <row r="64" spans="2:6" ht="12.75">
      <c r="B64" s="13" t="str">
        <f t="shared" si="6"/>
        <v> - </v>
      </c>
      <c r="C64" s="44" t="str">
        <f t="shared" si="4"/>
        <v> - </v>
      </c>
      <c r="D64" s="22" t="str">
        <f>IF(B64=" - "," - ",SUM(C$20:C64))</f>
        <v> - </v>
      </c>
      <c r="E64" s="22" t="str">
        <f t="shared" si="5"/>
        <v> - </v>
      </c>
      <c r="F64" s="23" t="str">
        <f t="shared" si="1"/>
        <v> - </v>
      </c>
    </row>
    <row r="65" spans="2:6" ht="12.75">
      <c r="B65" s="13" t="str">
        <f t="shared" si="6"/>
        <v> - </v>
      </c>
      <c r="C65" s="44" t="str">
        <f t="shared" si="4"/>
        <v> - </v>
      </c>
      <c r="D65" s="22" t="str">
        <f>IF(B65=" - "," - ",SUM(C$20:C65))</f>
        <v> - </v>
      </c>
      <c r="E65" s="22" t="str">
        <f t="shared" si="5"/>
        <v> - </v>
      </c>
      <c r="F65" s="23" t="str">
        <f t="shared" si="1"/>
        <v> - </v>
      </c>
    </row>
    <row r="66" spans="2:6" ht="12.75">
      <c r="B66" s="13" t="str">
        <f t="shared" si="6"/>
        <v> - </v>
      </c>
      <c r="C66" s="44" t="str">
        <f t="shared" si="4"/>
        <v> - </v>
      </c>
      <c r="D66" s="22" t="str">
        <f>IF(B66=" - "," - ",SUM(C$20:C66))</f>
        <v> - </v>
      </c>
      <c r="E66" s="22" t="str">
        <f t="shared" si="5"/>
        <v> - </v>
      </c>
      <c r="F66" s="23" t="str">
        <f t="shared" si="1"/>
        <v> - </v>
      </c>
    </row>
    <row r="67" spans="2:6" ht="12.75">
      <c r="B67" s="13" t="str">
        <f t="shared" si="6"/>
        <v> - </v>
      </c>
      <c r="C67" s="44" t="str">
        <f t="shared" si="4"/>
        <v> - </v>
      </c>
      <c r="D67" s="22" t="str">
        <f>IF(B67=" - "," - ",SUM(C$20:C67))</f>
        <v> - </v>
      </c>
      <c r="E67" s="22" t="str">
        <f t="shared" si="5"/>
        <v> - </v>
      </c>
      <c r="F67" s="23" t="str">
        <f t="shared" si="1"/>
        <v> - </v>
      </c>
    </row>
    <row r="68" spans="2:6" ht="12.75">
      <c r="B68" s="13" t="str">
        <f t="shared" si="6"/>
        <v> - </v>
      </c>
      <c r="C68" s="44" t="str">
        <f t="shared" si="4"/>
        <v> - </v>
      </c>
      <c r="D68" s="22" t="str">
        <f>IF(B68=" - "," - ",SUM(C$20:C68))</f>
        <v> - </v>
      </c>
      <c r="E68" s="22" t="str">
        <f t="shared" si="5"/>
        <v> - </v>
      </c>
      <c r="F68" s="23" t="str">
        <f t="shared" si="1"/>
        <v> - </v>
      </c>
    </row>
    <row r="69" spans="2:6" ht="12.75">
      <c r="B69" s="13" t="str">
        <f t="shared" si="6"/>
        <v> - </v>
      </c>
      <c r="C69" s="44" t="str">
        <f t="shared" si="4"/>
        <v> - </v>
      </c>
      <c r="D69" s="22" t="str">
        <f>IF(B69=" - "," - ",SUM(C$20:C69))</f>
        <v> - </v>
      </c>
      <c r="E69" s="22" t="str">
        <f t="shared" si="5"/>
        <v> - </v>
      </c>
      <c r="F69" s="23" t="str">
        <f t="shared" si="1"/>
        <v> - </v>
      </c>
    </row>
  </sheetData>
  <sheetProtection formatCells="0" formatColumns="0" formatRows="0" insertColumns="0" insertRows="0" insertHyperlinks="0" deleteColumns="0" deleteRows="0" sort="0"/>
  <mergeCells count="2">
    <mergeCell ref="D9:F9"/>
    <mergeCell ref="D10:F10"/>
  </mergeCells>
  <conditionalFormatting sqref="D15">
    <cfRule type="expression" priority="1" dxfId="2" stopIfTrue="1">
      <formula>$D$14="Half-Year"</formula>
    </cfRule>
  </conditionalFormatting>
  <conditionalFormatting sqref="C15">
    <cfRule type="expression" priority="2" dxfId="1" stopIfTrue="1">
      <formula>$D$14="Half-Year"</formula>
    </cfRule>
  </conditionalFormatting>
  <conditionalFormatting sqref="E13">
    <cfRule type="expression" priority="3" dxfId="1" stopIfTrue="1">
      <formula>$D$13="SL"</formula>
    </cfRule>
  </conditionalFormatting>
  <conditionalFormatting sqref="F13">
    <cfRule type="expression" priority="4" dxfId="2" stopIfTrue="1">
      <formula>$D$13="SL"</formula>
    </cfRule>
  </conditionalFormatting>
  <dataValidations count="2">
    <dataValidation type="list" allowBlank="1" showInputMessage="1" showErrorMessage="1" sqref="D14">
      <formula1>"Half-Year, Mid-Quarter, Mid-Month"</formula1>
    </dataValidation>
    <dataValidation type="list" allowBlank="1" showInputMessage="1" showErrorMessage="1" sqref="D13">
      <formula1>"SL, DB-SL"</formula1>
    </dataValidation>
  </dataValidations>
  <hyperlinks>
    <hyperlink ref="I3" r:id="rId1" display="HELP"/>
  </hyperlinks>
  <printOptions horizontalCentered="1"/>
  <pageMargins left="0.5" right="0.5" top="0.5" bottom="0.5" header="0.5" footer="0.25"/>
  <pageSetup fitToHeight="0" fitToWidth="1" horizontalDpi="600" verticalDpi="600" orientation="portrait"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showGridLines="0" zoomScalePageLayoutView="0" workbookViewId="0" topLeftCell="A1">
      <selection activeCell="D8" sqref="D8:F8"/>
    </sheetView>
  </sheetViews>
  <sheetFormatPr defaultColWidth="9.140625" defaultRowHeight="12.75"/>
  <cols>
    <col min="1" max="1" width="6.7109375" style="2" customWidth="1"/>
    <col min="2" max="2" width="12.00390625" style="2" bestFit="1" customWidth="1"/>
    <col min="3" max="5" width="12.140625" style="2" customWidth="1"/>
    <col min="6" max="6" width="13.00390625" style="2" customWidth="1"/>
    <col min="7" max="8" width="12.140625" style="2" customWidth="1"/>
    <col min="9" max="9" width="8.00390625" style="2" customWidth="1"/>
    <col min="10" max="10" width="14.7109375" style="2" customWidth="1"/>
    <col min="11" max="16384" width="9.140625" style="2" customWidth="1"/>
  </cols>
  <sheetData>
    <row r="1" spans="1:9" ht="26.25">
      <c r="A1" s="6" t="s">
        <v>10</v>
      </c>
      <c r="E1" s="3"/>
      <c r="F1" s="3"/>
      <c r="G1" s="3"/>
      <c r="H1" s="3"/>
      <c r="I1" s="3"/>
    </row>
    <row r="2" spans="1:10" ht="12.75">
      <c r="A2" s="16" t="s">
        <v>41</v>
      </c>
      <c r="B2" s="5"/>
      <c r="C2" s="5"/>
      <c r="D2" s="5"/>
      <c r="E2" s="1"/>
      <c r="F2" s="1"/>
      <c r="G2" s="1"/>
      <c r="H2" s="1"/>
      <c r="I2" s="1"/>
      <c r="J2" s="4" t="s">
        <v>23</v>
      </c>
    </row>
    <row r="3" spans="1:10" ht="12.75">
      <c r="A3" s="9" t="s">
        <v>34</v>
      </c>
      <c r="B3" s="4"/>
      <c r="C3" s="4"/>
      <c r="D3" s="4"/>
      <c r="E3" s="4"/>
      <c r="F3" s="4"/>
      <c r="G3" s="4"/>
      <c r="H3" s="4"/>
      <c r="I3" s="4"/>
      <c r="J3" s="31" t="s">
        <v>32</v>
      </c>
    </row>
    <row r="4" spans="1:10" ht="12.75">
      <c r="A4" s="9" t="s">
        <v>35</v>
      </c>
      <c r="B4" s="4"/>
      <c r="C4" s="4"/>
      <c r="D4" s="4"/>
      <c r="E4" s="4"/>
      <c r="F4" s="4"/>
      <c r="G4" s="4"/>
      <c r="H4" s="4"/>
      <c r="I4" s="4"/>
      <c r="J4" s="4"/>
    </row>
    <row r="5" spans="1:10" ht="12.75">
      <c r="A5" s="9" t="s">
        <v>36</v>
      </c>
      <c r="B5" s="4"/>
      <c r="C5" s="4"/>
      <c r="D5" s="4"/>
      <c r="E5" s="4"/>
      <c r="F5" s="4"/>
      <c r="G5" s="4"/>
      <c r="H5" s="4"/>
      <c r="I5" s="4"/>
      <c r="J5" s="4"/>
    </row>
    <row r="6" spans="1:10" ht="12.75">
      <c r="A6" s="4"/>
      <c r="B6" s="4"/>
      <c r="C6" s="4"/>
      <c r="D6" s="4"/>
      <c r="E6" s="4"/>
      <c r="F6" s="4"/>
      <c r="G6" s="4"/>
      <c r="H6" s="4"/>
      <c r="I6" s="4"/>
      <c r="J6" s="4"/>
    </row>
    <row r="7" spans="1:10" ht="15.75">
      <c r="A7" s="37" t="s">
        <v>47</v>
      </c>
      <c r="B7" s="38"/>
      <c r="C7" s="39"/>
      <c r="D7" s="40"/>
      <c r="E7" s="41"/>
      <c r="F7" s="41"/>
      <c r="G7" s="41"/>
      <c r="H7" s="41"/>
      <c r="I7" s="4"/>
      <c r="J7" s="4"/>
    </row>
    <row r="8" spans="1:9" ht="14.25">
      <c r="A8" s="18"/>
      <c r="B8" s="18"/>
      <c r="C8" s="42" t="s">
        <v>6</v>
      </c>
      <c r="D8" s="59"/>
      <c r="E8" s="60"/>
      <c r="F8" s="61"/>
      <c r="G8" s="19"/>
      <c r="H8" s="4"/>
      <c r="I8" s="4"/>
    </row>
    <row r="9" spans="1:9" ht="14.25">
      <c r="A9" s="18"/>
      <c r="B9" s="18"/>
      <c r="C9" s="42" t="s">
        <v>15</v>
      </c>
      <c r="D9" s="59"/>
      <c r="E9" s="60"/>
      <c r="F9" s="61"/>
      <c r="G9" s="19"/>
      <c r="H9" s="4"/>
      <c r="I9" s="4"/>
    </row>
    <row r="10" spans="1:9" ht="14.25">
      <c r="A10" s="20"/>
      <c r="B10" s="20"/>
      <c r="C10" s="42" t="s">
        <v>40</v>
      </c>
      <c r="D10" s="21">
        <v>7500</v>
      </c>
      <c r="E10" s="4"/>
      <c r="F10" s="12"/>
      <c r="G10" s="18"/>
      <c r="H10" s="4"/>
      <c r="I10" s="4"/>
    </row>
    <row r="11" spans="1:9" ht="14.25">
      <c r="A11" s="20"/>
      <c r="B11" s="20"/>
      <c r="C11" s="42" t="s">
        <v>13</v>
      </c>
      <c r="D11" s="21">
        <v>7</v>
      </c>
      <c r="E11" s="4"/>
      <c r="F11" s="18"/>
      <c r="G11" s="18"/>
      <c r="H11" s="4"/>
      <c r="I11" s="4"/>
    </row>
    <row r="12" spans="1:9" ht="14.25">
      <c r="A12" s="20"/>
      <c r="B12" s="20"/>
      <c r="C12" s="42" t="s">
        <v>7</v>
      </c>
      <c r="D12" s="33" t="s">
        <v>46</v>
      </c>
      <c r="E12" s="8" t="s">
        <v>9</v>
      </c>
      <c r="F12" s="36">
        <v>2</v>
      </c>
      <c r="H12" s="4"/>
      <c r="I12" s="4"/>
    </row>
    <row r="13" spans="1:9" ht="14.25">
      <c r="A13" s="18"/>
      <c r="B13" s="18"/>
      <c r="C13" s="42" t="s">
        <v>11</v>
      </c>
      <c r="D13" s="33" t="s">
        <v>12</v>
      </c>
      <c r="E13" s="4"/>
      <c r="F13" s="18"/>
      <c r="G13" s="18"/>
      <c r="H13" s="4"/>
      <c r="I13" s="4"/>
    </row>
    <row r="14" spans="1:9" ht="14.25">
      <c r="A14" s="18"/>
      <c r="B14" s="18"/>
      <c r="C14" s="42" t="str">
        <f>"Placed in Service "&amp;IF(D13="Mid-Quarter","Quarter",IF(D13="Mid-Month","Month",""))</f>
        <v>Placed in Service </v>
      </c>
      <c r="D14" s="21">
        <v>1</v>
      </c>
      <c r="E14" s="4"/>
      <c r="F14" s="12"/>
      <c r="G14" s="18"/>
      <c r="H14" s="4"/>
      <c r="I14" s="4"/>
    </row>
    <row r="15" spans="1:9" ht="14.25">
      <c r="A15" s="18"/>
      <c r="B15" s="18"/>
      <c r="C15" s="42" t="s">
        <v>16</v>
      </c>
      <c r="D15" s="8">
        <f>IF(conv="Half-Year",ROUNDUP(n+0.5,0),IF(conv="Mid-Quarter",ROUNDUP(n+Q/4,0),IF(conv="Mid-Month",ROUNDUP(n+m/12,0),"n/a")))</f>
        <v>8</v>
      </c>
      <c r="E15" s="4"/>
      <c r="F15" s="12"/>
      <c r="G15" s="20"/>
      <c r="H15" s="4"/>
      <c r="I15" s="4"/>
    </row>
    <row r="16" spans="1:9" ht="14.25">
      <c r="A16" s="18"/>
      <c r="B16" s="18"/>
      <c r="C16" s="42" t="s">
        <v>21</v>
      </c>
      <c r="D16" s="27">
        <f>IF(conv="Half-Year",0.5,IF(conv="Mid-Quarter",1-Q/4+0.125,IF(conv="Mid-Month",1-m/12+1/24,"n/a")))</f>
        <v>0.5</v>
      </c>
      <c r="E16" s="4"/>
      <c r="F16" s="20"/>
      <c r="G16" s="18"/>
      <c r="H16" s="4"/>
      <c r="I16" s="4"/>
    </row>
    <row r="17" spans="1:10" ht="15">
      <c r="A17" s="4"/>
      <c r="B17" s="4"/>
      <c r="C17" s="4"/>
      <c r="D17" s="4"/>
      <c r="E17" s="7"/>
      <c r="F17" s="4"/>
      <c r="G17" s="4"/>
      <c r="H17" s="8"/>
      <c r="I17" s="4"/>
      <c r="J17" s="4"/>
    </row>
    <row r="18" spans="1:10" ht="18">
      <c r="A18" s="10" t="s">
        <v>1</v>
      </c>
      <c r="B18" s="10"/>
      <c r="C18" s="10"/>
      <c r="D18" s="10"/>
      <c r="E18" s="4"/>
      <c r="F18" s="4"/>
      <c r="G18" s="4"/>
      <c r="H18" s="45" t="s">
        <v>49</v>
      </c>
      <c r="I18" s="4"/>
      <c r="J18" s="4"/>
    </row>
    <row r="19" spans="1:10" ht="14.25">
      <c r="A19" s="11" t="s">
        <v>2</v>
      </c>
      <c r="B19" s="11" t="s">
        <v>18</v>
      </c>
      <c r="C19" s="28" t="s">
        <v>17</v>
      </c>
      <c r="D19" s="28" t="s">
        <v>20</v>
      </c>
      <c r="E19" s="28" t="s">
        <v>22</v>
      </c>
      <c r="F19" s="28" t="s">
        <v>37</v>
      </c>
      <c r="G19" s="28" t="s">
        <v>39</v>
      </c>
      <c r="H19" s="28" t="s">
        <v>19</v>
      </c>
      <c r="I19" s="4"/>
      <c r="J19" s="4"/>
    </row>
    <row r="20" spans="1:10" ht="12.75">
      <c r="A20" s="24">
        <v>1</v>
      </c>
      <c r="B20" s="30"/>
      <c r="C20" s="25">
        <f>P</f>
        <v>7500</v>
      </c>
      <c r="D20" s="25">
        <f aca="true" t="shared" si="0" ref="D20:D51">IF(A20=" - "," - ",IF(A20=last,C20*100%,IF(A20=1,ROUND(C20*1/n*$D$16,2),ROUND(C20*1/(n-(A20-1)+(1-$D$16)),2))))</f>
        <v>535.71</v>
      </c>
      <c r="E20" s="25">
        <f aca="true" t="shared" si="1" ref="E20:E51">IF(A20=" - "," - ",IF(method="SL",0,IF(A20=last,C20*100%,ROUND(C20*$F$12/n*IF(conv="Half-Year",MIN(n,A20-0.5)-MAX(0,A20-1.5),MIN(n,A20-Q/4+0.125)-MAX(0,A20-1-Q/4+0.125)),2))))</f>
        <v>0</v>
      </c>
      <c r="F20" s="43">
        <f aca="true" t="shared" si="2" ref="F20:F51">IF(A20=" - "," - ",IF(method="SL",D20,MAX(D20,E20)))</f>
        <v>535.71</v>
      </c>
      <c r="G20" s="25">
        <f>IF(A20=" - "," - ",SUM(F$20:F20))</f>
        <v>535.71</v>
      </c>
      <c r="H20" s="25">
        <f aca="true" t="shared" si="3" ref="H20:H51">IF(A20=" - "," - ",P-G20)</f>
        <v>6964.29</v>
      </c>
      <c r="I20" s="4"/>
      <c r="J20" s="4"/>
    </row>
    <row r="21" spans="1:10" ht="12.75">
      <c r="A21" s="24">
        <f aca="true" t="shared" si="4" ref="A21:A69">IF(A20=" - "," - ",IF(A20+1&gt;last," - ",A20+1))</f>
        <v>2</v>
      </c>
      <c r="B21" s="34">
        <v>500</v>
      </c>
      <c r="C21" s="26">
        <f>IF(A21=" - "," - ",H20+B21)</f>
        <v>7464.29</v>
      </c>
      <c r="D21" s="25">
        <f t="shared" si="0"/>
        <v>1148.35</v>
      </c>
      <c r="E21" s="25">
        <f t="shared" si="1"/>
        <v>0</v>
      </c>
      <c r="F21" s="43">
        <f t="shared" si="2"/>
        <v>1148.35</v>
      </c>
      <c r="G21" s="25">
        <f>IF(A21=" - "," - ",SUM(F$20:F21))</f>
        <v>1684.06</v>
      </c>
      <c r="H21" s="25">
        <f t="shared" si="3"/>
        <v>5815.9400000000005</v>
      </c>
      <c r="I21" s="4"/>
      <c r="J21" s="4"/>
    </row>
    <row r="22" spans="1:10" ht="12.75">
      <c r="A22" s="24">
        <f t="shared" si="4"/>
        <v>3</v>
      </c>
      <c r="B22" s="34"/>
      <c r="C22" s="26">
        <f aca="true" t="shared" si="5" ref="C22:C69">IF(A22=" - "," - ",H21+B22)</f>
        <v>5815.9400000000005</v>
      </c>
      <c r="D22" s="25">
        <f t="shared" si="0"/>
        <v>1057.44</v>
      </c>
      <c r="E22" s="25">
        <f t="shared" si="1"/>
        <v>0</v>
      </c>
      <c r="F22" s="43">
        <f t="shared" si="2"/>
        <v>1057.44</v>
      </c>
      <c r="G22" s="25">
        <f>IF(A22=" - "," - ",SUM(F$20:F22))</f>
        <v>2741.5</v>
      </c>
      <c r="H22" s="25">
        <f t="shared" si="3"/>
        <v>4758.5</v>
      </c>
      <c r="I22" s="4"/>
      <c r="J22" s="4"/>
    </row>
    <row r="23" spans="1:8" ht="12.75">
      <c r="A23" s="24">
        <f t="shared" si="4"/>
        <v>4</v>
      </c>
      <c r="B23" s="35"/>
      <c r="C23" s="26">
        <f t="shared" si="5"/>
        <v>4758.5</v>
      </c>
      <c r="D23" s="25">
        <f t="shared" si="0"/>
        <v>1057.44</v>
      </c>
      <c r="E23" s="25">
        <f t="shared" si="1"/>
        <v>0</v>
      </c>
      <c r="F23" s="43">
        <f t="shared" si="2"/>
        <v>1057.44</v>
      </c>
      <c r="G23" s="25">
        <f>IF(A23=" - "," - ",SUM(F$20:F23))</f>
        <v>3798.94</v>
      </c>
      <c r="H23" s="25">
        <f t="shared" si="3"/>
        <v>3701.06</v>
      </c>
    </row>
    <row r="24" spans="1:8" ht="12.75">
      <c r="A24" s="24">
        <f t="shared" si="4"/>
        <v>5</v>
      </c>
      <c r="B24" s="35"/>
      <c r="C24" s="26">
        <f t="shared" si="5"/>
        <v>3701.06</v>
      </c>
      <c r="D24" s="25">
        <f t="shared" si="0"/>
        <v>1057.45</v>
      </c>
      <c r="E24" s="25">
        <f t="shared" si="1"/>
        <v>0</v>
      </c>
      <c r="F24" s="43">
        <f t="shared" si="2"/>
        <v>1057.45</v>
      </c>
      <c r="G24" s="25">
        <f>IF(A24=" - "," - ",SUM(F$20:F24))</f>
        <v>4856.39</v>
      </c>
      <c r="H24" s="25">
        <f t="shared" si="3"/>
        <v>2643.6099999999997</v>
      </c>
    </row>
    <row r="25" spans="1:8" ht="12.75">
      <c r="A25" s="24">
        <f t="shared" si="4"/>
        <v>6</v>
      </c>
      <c r="B25" s="35"/>
      <c r="C25" s="26">
        <f t="shared" si="5"/>
        <v>2643.6099999999997</v>
      </c>
      <c r="D25" s="25">
        <f t="shared" si="0"/>
        <v>1057.44</v>
      </c>
      <c r="E25" s="25">
        <f t="shared" si="1"/>
        <v>0</v>
      </c>
      <c r="F25" s="43">
        <f t="shared" si="2"/>
        <v>1057.44</v>
      </c>
      <c r="G25" s="25">
        <f>IF(A25=" - "," - ",SUM(F$20:F25))</f>
        <v>5913.83</v>
      </c>
      <c r="H25" s="25">
        <f t="shared" si="3"/>
        <v>1586.17</v>
      </c>
    </row>
    <row r="26" spans="1:8" ht="12.75">
      <c r="A26" s="24">
        <f t="shared" si="4"/>
        <v>7</v>
      </c>
      <c r="B26" s="35"/>
      <c r="C26" s="26">
        <f t="shared" si="5"/>
        <v>1586.17</v>
      </c>
      <c r="D26" s="25">
        <f t="shared" si="0"/>
        <v>1057.45</v>
      </c>
      <c r="E26" s="25">
        <f t="shared" si="1"/>
        <v>0</v>
      </c>
      <c r="F26" s="43">
        <f t="shared" si="2"/>
        <v>1057.45</v>
      </c>
      <c r="G26" s="25">
        <f>IF(A26=" - "," - ",SUM(F$20:F26))</f>
        <v>6971.28</v>
      </c>
      <c r="H26" s="25">
        <f t="shared" si="3"/>
        <v>528.7200000000003</v>
      </c>
    </row>
    <row r="27" spans="1:8" ht="12.75">
      <c r="A27" s="24">
        <f t="shared" si="4"/>
        <v>8</v>
      </c>
      <c r="B27" s="35"/>
      <c r="C27" s="26">
        <f t="shared" si="5"/>
        <v>528.7200000000003</v>
      </c>
      <c r="D27" s="25">
        <f t="shared" si="0"/>
        <v>528.7200000000003</v>
      </c>
      <c r="E27" s="25">
        <f t="shared" si="1"/>
        <v>0</v>
      </c>
      <c r="F27" s="43">
        <f t="shared" si="2"/>
        <v>528.7200000000003</v>
      </c>
      <c r="G27" s="25">
        <f>IF(A27=" - "," - ",SUM(F$20:F27))</f>
        <v>7500</v>
      </c>
      <c r="H27" s="25">
        <f t="shared" si="3"/>
        <v>0</v>
      </c>
    </row>
    <row r="28" spans="1:8" ht="12.75">
      <c r="A28" s="24" t="str">
        <f t="shared" si="4"/>
        <v> - </v>
      </c>
      <c r="B28" s="35"/>
      <c r="C28" s="26" t="str">
        <f t="shared" si="5"/>
        <v> - </v>
      </c>
      <c r="D28" s="25" t="str">
        <f t="shared" si="0"/>
        <v> - </v>
      </c>
      <c r="E28" s="25" t="str">
        <f t="shared" si="1"/>
        <v> - </v>
      </c>
      <c r="F28" s="43" t="str">
        <f t="shared" si="2"/>
        <v> - </v>
      </c>
      <c r="G28" s="25" t="str">
        <f>IF(A28=" - "," - ",SUM(F$20:F28))</f>
        <v> - </v>
      </c>
      <c r="H28" s="25" t="str">
        <f t="shared" si="3"/>
        <v> - </v>
      </c>
    </row>
    <row r="29" spans="1:8" ht="12.75">
      <c r="A29" s="24" t="str">
        <f t="shared" si="4"/>
        <v> - </v>
      </c>
      <c r="B29" s="35"/>
      <c r="C29" s="26" t="str">
        <f t="shared" si="5"/>
        <v> - </v>
      </c>
      <c r="D29" s="25" t="str">
        <f t="shared" si="0"/>
        <v> - </v>
      </c>
      <c r="E29" s="25" t="str">
        <f t="shared" si="1"/>
        <v> - </v>
      </c>
      <c r="F29" s="43" t="str">
        <f t="shared" si="2"/>
        <v> - </v>
      </c>
      <c r="G29" s="25" t="str">
        <f>IF(A29=" - "," - ",SUM(F$20:F29))</f>
        <v> - </v>
      </c>
      <c r="H29" s="25" t="str">
        <f t="shared" si="3"/>
        <v> - </v>
      </c>
    </row>
    <row r="30" spans="1:8" ht="12.75">
      <c r="A30" s="24" t="str">
        <f t="shared" si="4"/>
        <v> - </v>
      </c>
      <c r="B30" s="35"/>
      <c r="C30" s="26" t="str">
        <f t="shared" si="5"/>
        <v> - </v>
      </c>
      <c r="D30" s="25" t="str">
        <f t="shared" si="0"/>
        <v> - </v>
      </c>
      <c r="E30" s="25" t="str">
        <f t="shared" si="1"/>
        <v> - </v>
      </c>
      <c r="F30" s="43" t="str">
        <f t="shared" si="2"/>
        <v> - </v>
      </c>
      <c r="G30" s="25" t="str">
        <f>IF(A30=" - "," - ",SUM(F$20:F30))</f>
        <v> - </v>
      </c>
      <c r="H30" s="25" t="str">
        <f t="shared" si="3"/>
        <v> - </v>
      </c>
    </row>
    <row r="31" spans="1:8" ht="12.75">
      <c r="A31" s="24" t="str">
        <f t="shared" si="4"/>
        <v> - </v>
      </c>
      <c r="B31" s="35"/>
      <c r="C31" s="26" t="str">
        <f t="shared" si="5"/>
        <v> - </v>
      </c>
      <c r="D31" s="25" t="str">
        <f t="shared" si="0"/>
        <v> - </v>
      </c>
      <c r="E31" s="25" t="str">
        <f t="shared" si="1"/>
        <v> - </v>
      </c>
      <c r="F31" s="43" t="str">
        <f t="shared" si="2"/>
        <v> - </v>
      </c>
      <c r="G31" s="25" t="str">
        <f>IF(A31=" - "," - ",SUM(F$20:F31))</f>
        <v> - </v>
      </c>
      <c r="H31" s="25" t="str">
        <f t="shared" si="3"/>
        <v> - </v>
      </c>
    </row>
    <row r="32" spans="1:8" ht="12.75">
      <c r="A32" s="24" t="str">
        <f t="shared" si="4"/>
        <v> - </v>
      </c>
      <c r="B32" s="35"/>
      <c r="C32" s="26" t="str">
        <f t="shared" si="5"/>
        <v> - </v>
      </c>
      <c r="D32" s="25" t="str">
        <f t="shared" si="0"/>
        <v> - </v>
      </c>
      <c r="E32" s="25" t="str">
        <f t="shared" si="1"/>
        <v> - </v>
      </c>
      <c r="F32" s="43" t="str">
        <f t="shared" si="2"/>
        <v> - </v>
      </c>
      <c r="G32" s="25" t="str">
        <f>IF(A32=" - "," - ",SUM(F$20:F32))</f>
        <v> - </v>
      </c>
      <c r="H32" s="25" t="str">
        <f t="shared" si="3"/>
        <v> - </v>
      </c>
    </row>
    <row r="33" spans="1:8" ht="12.75">
      <c r="A33" s="24" t="str">
        <f t="shared" si="4"/>
        <v> - </v>
      </c>
      <c r="B33" s="35"/>
      <c r="C33" s="26" t="str">
        <f t="shared" si="5"/>
        <v> - </v>
      </c>
      <c r="D33" s="25" t="str">
        <f t="shared" si="0"/>
        <v> - </v>
      </c>
      <c r="E33" s="25" t="str">
        <f t="shared" si="1"/>
        <v> - </v>
      </c>
      <c r="F33" s="43" t="str">
        <f t="shared" si="2"/>
        <v> - </v>
      </c>
      <c r="G33" s="25" t="str">
        <f>IF(A33=" - "," - ",SUM(F$20:F33))</f>
        <v> - </v>
      </c>
      <c r="H33" s="25" t="str">
        <f t="shared" si="3"/>
        <v> - </v>
      </c>
    </row>
    <row r="34" spans="1:8" ht="12.75">
      <c r="A34" s="24" t="str">
        <f t="shared" si="4"/>
        <v> - </v>
      </c>
      <c r="B34" s="35"/>
      <c r="C34" s="26" t="str">
        <f t="shared" si="5"/>
        <v> - </v>
      </c>
      <c r="D34" s="25" t="str">
        <f t="shared" si="0"/>
        <v> - </v>
      </c>
      <c r="E34" s="25" t="str">
        <f t="shared" si="1"/>
        <v> - </v>
      </c>
      <c r="F34" s="43" t="str">
        <f t="shared" si="2"/>
        <v> - </v>
      </c>
      <c r="G34" s="25" t="str">
        <f>IF(A34=" - "," - ",SUM(F$20:F34))</f>
        <v> - </v>
      </c>
      <c r="H34" s="25" t="str">
        <f t="shared" si="3"/>
        <v> - </v>
      </c>
    </row>
    <row r="35" spans="1:8" ht="12.75">
      <c r="A35" s="24" t="str">
        <f t="shared" si="4"/>
        <v> - </v>
      </c>
      <c r="B35" s="35"/>
      <c r="C35" s="26" t="str">
        <f t="shared" si="5"/>
        <v> - </v>
      </c>
      <c r="D35" s="25" t="str">
        <f t="shared" si="0"/>
        <v> - </v>
      </c>
      <c r="E35" s="25" t="str">
        <f t="shared" si="1"/>
        <v> - </v>
      </c>
      <c r="F35" s="43" t="str">
        <f t="shared" si="2"/>
        <v> - </v>
      </c>
      <c r="G35" s="25" t="str">
        <f>IF(A35=" - "," - ",SUM(F$20:F35))</f>
        <v> - </v>
      </c>
      <c r="H35" s="25" t="str">
        <f t="shared" si="3"/>
        <v> - </v>
      </c>
    </row>
    <row r="36" spans="1:8" ht="12.75">
      <c r="A36" s="24" t="str">
        <f t="shared" si="4"/>
        <v> - </v>
      </c>
      <c r="B36" s="35"/>
      <c r="C36" s="26" t="str">
        <f t="shared" si="5"/>
        <v> - </v>
      </c>
      <c r="D36" s="25" t="str">
        <f t="shared" si="0"/>
        <v> - </v>
      </c>
      <c r="E36" s="25" t="str">
        <f t="shared" si="1"/>
        <v> - </v>
      </c>
      <c r="F36" s="43" t="str">
        <f t="shared" si="2"/>
        <v> - </v>
      </c>
      <c r="G36" s="25" t="str">
        <f>IF(A36=" - "," - ",SUM(F$20:F36))</f>
        <v> - </v>
      </c>
      <c r="H36" s="25" t="str">
        <f t="shared" si="3"/>
        <v> - </v>
      </c>
    </row>
    <row r="37" spans="1:8" ht="12.75">
      <c r="A37" s="24" t="str">
        <f t="shared" si="4"/>
        <v> - </v>
      </c>
      <c r="B37" s="35"/>
      <c r="C37" s="26" t="str">
        <f t="shared" si="5"/>
        <v> - </v>
      </c>
      <c r="D37" s="25" t="str">
        <f t="shared" si="0"/>
        <v> - </v>
      </c>
      <c r="E37" s="25" t="str">
        <f t="shared" si="1"/>
        <v> - </v>
      </c>
      <c r="F37" s="43" t="str">
        <f t="shared" si="2"/>
        <v> - </v>
      </c>
      <c r="G37" s="25" t="str">
        <f>IF(A37=" - "," - ",SUM(F$20:F37))</f>
        <v> - </v>
      </c>
      <c r="H37" s="25" t="str">
        <f t="shared" si="3"/>
        <v> - </v>
      </c>
    </row>
    <row r="38" spans="1:8" ht="12.75">
      <c r="A38" s="24" t="str">
        <f t="shared" si="4"/>
        <v> - </v>
      </c>
      <c r="B38" s="35"/>
      <c r="C38" s="26" t="str">
        <f t="shared" si="5"/>
        <v> - </v>
      </c>
      <c r="D38" s="25" t="str">
        <f t="shared" si="0"/>
        <v> - </v>
      </c>
      <c r="E38" s="25" t="str">
        <f t="shared" si="1"/>
        <v> - </v>
      </c>
      <c r="F38" s="43" t="str">
        <f t="shared" si="2"/>
        <v> - </v>
      </c>
      <c r="G38" s="25" t="str">
        <f>IF(A38=" - "," - ",SUM(F$20:F38))</f>
        <v> - </v>
      </c>
      <c r="H38" s="25" t="str">
        <f t="shared" si="3"/>
        <v> - </v>
      </c>
    </row>
    <row r="39" spans="1:8" ht="12.75">
      <c r="A39" s="24" t="str">
        <f t="shared" si="4"/>
        <v> - </v>
      </c>
      <c r="B39" s="35"/>
      <c r="C39" s="26" t="str">
        <f t="shared" si="5"/>
        <v> - </v>
      </c>
      <c r="D39" s="25" t="str">
        <f t="shared" si="0"/>
        <v> - </v>
      </c>
      <c r="E39" s="25" t="str">
        <f t="shared" si="1"/>
        <v> - </v>
      </c>
      <c r="F39" s="43" t="str">
        <f t="shared" si="2"/>
        <v> - </v>
      </c>
      <c r="G39" s="25" t="str">
        <f>IF(A39=" - "," - ",SUM(F$20:F39))</f>
        <v> - </v>
      </c>
      <c r="H39" s="25" t="str">
        <f t="shared" si="3"/>
        <v> - </v>
      </c>
    </row>
    <row r="40" spans="1:8" ht="12.75">
      <c r="A40" s="24" t="str">
        <f t="shared" si="4"/>
        <v> - </v>
      </c>
      <c r="B40" s="35"/>
      <c r="C40" s="26" t="str">
        <f t="shared" si="5"/>
        <v> - </v>
      </c>
      <c r="D40" s="25" t="str">
        <f t="shared" si="0"/>
        <v> - </v>
      </c>
      <c r="E40" s="25" t="str">
        <f t="shared" si="1"/>
        <v> - </v>
      </c>
      <c r="F40" s="43" t="str">
        <f t="shared" si="2"/>
        <v> - </v>
      </c>
      <c r="G40" s="25" t="str">
        <f>IF(A40=" - "," - ",SUM(F$20:F40))</f>
        <v> - </v>
      </c>
      <c r="H40" s="25" t="str">
        <f t="shared" si="3"/>
        <v> - </v>
      </c>
    </row>
    <row r="41" spans="1:8" ht="12.75">
      <c r="A41" s="24" t="str">
        <f t="shared" si="4"/>
        <v> - </v>
      </c>
      <c r="B41" s="35"/>
      <c r="C41" s="26" t="str">
        <f t="shared" si="5"/>
        <v> - </v>
      </c>
      <c r="D41" s="25" t="str">
        <f t="shared" si="0"/>
        <v> - </v>
      </c>
      <c r="E41" s="25" t="str">
        <f t="shared" si="1"/>
        <v> - </v>
      </c>
      <c r="F41" s="43" t="str">
        <f t="shared" si="2"/>
        <v> - </v>
      </c>
      <c r="G41" s="25" t="str">
        <f>IF(A41=" - "," - ",SUM(F$20:F41))</f>
        <v> - </v>
      </c>
      <c r="H41" s="25" t="str">
        <f t="shared" si="3"/>
        <v> - </v>
      </c>
    </row>
    <row r="42" spans="1:8" ht="12.75">
      <c r="A42" s="24" t="str">
        <f t="shared" si="4"/>
        <v> - </v>
      </c>
      <c r="B42" s="35"/>
      <c r="C42" s="26" t="str">
        <f t="shared" si="5"/>
        <v> - </v>
      </c>
      <c r="D42" s="25" t="str">
        <f t="shared" si="0"/>
        <v> - </v>
      </c>
      <c r="E42" s="25" t="str">
        <f t="shared" si="1"/>
        <v> - </v>
      </c>
      <c r="F42" s="43" t="str">
        <f t="shared" si="2"/>
        <v> - </v>
      </c>
      <c r="G42" s="25" t="str">
        <f>IF(A42=" - "," - ",SUM(F$20:F42))</f>
        <v> - </v>
      </c>
      <c r="H42" s="25" t="str">
        <f t="shared" si="3"/>
        <v> - </v>
      </c>
    </row>
    <row r="43" spans="1:8" ht="12.75">
      <c r="A43" s="24" t="str">
        <f t="shared" si="4"/>
        <v> - </v>
      </c>
      <c r="B43" s="35"/>
      <c r="C43" s="26" t="str">
        <f t="shared" si="5"/>
        <v> - </v>
      </c>
      <c r="D43" s="25" t="str">
        <f t="shared" si="0"/>
        <v> - </v>
      </c>
      <c r="E43" s="25" t="str">
        <f t="shared" si="1"/>
        <v> - </v>
      </c>
      <c r="F43" s="43" t="str">
        <f t="shared" si="2"/>
        <v> - </v>
      </c>
      <c r="G43" s="25" t="str">
        <f>IF(A43=" - "," - ",SUM(F$20:F43))</f>
        <v> - </v>
      </c>
      <c r="H43" s="25" t="str">
        <f t="shared" si="3"/>
        <v> - </v>
      </c>
    </row>
    <row r="44" spans="1:8" ht="12.75">
      <c r="A44" s="24" t="str">
        <f t="shared" si="4"/>
        <v> - </v>
      </c>
      <c r="B44" s="35"/>
      <c r="C44" s="26" t="str">
        <f t="shared" si="5"/>
        <v> - </v>
      </c>
      <c r="D44" s="25" t="str">
        <f t="shared" si="0"/>
        <v> - </v>
      </c>
      <c r="E44" s="25" t="str">
        <f t="shared" si="1"/>
        <v> - </v>
      </c>
      <c r="F44" s="43" t="str">
        <f t="shared" si="2"/>
        <v> - </v>
      </c>
      <c r="G44" s="25" t="str">
        <f>IF(A44=" - "," - ",SUM(F$20:F44))</f>
        <v> - </v>
      </c>
      <c r="H44" s="25" t="str">
        <f t="shared" si="3"/>
        <v> - </v>
      </c>
    </row>
    <row r="45" spans="1:8" ht="12.75">
      <c r="A45" s="24" t="str">
        <f t="shared" si="4"/>
        <v> - </v>
      </c>
      <c r="B45" s="35"/>
      <c r="C45" s="26" t="str">
        <f t="shared" si="5"/>
        <v> - </v>
      </c>
      <c r="D45" s="25" t="str">
        <f t="shared" si="0"/>
        <v> - </v>
      </c>
      <c r="E45" s="25" t="str">
        <f t="shared" si="1"/>
        <v> - </v>
      </c>
      <c r="F45" s="43" t="str">
        <f t="shared" si="2"/>
        <v> - </v>
      </c>
      <c r="G45" s="25" t="str">
        <f>IF(A45=" - "," - ",SUM(F$20:F45))</f>
        <v> - </v>
      </c>
      <c r="H45" s="25" t="str">
        <f t="shared" si="3"/>
        <v> - </v>
      </c>
    </row>
    <row r="46" spans="1:8" ht="12.75">
      <c r="A46" s="24" t="str">
        <f t="shared" si="4"/>
        <v> - </v>
      </c>
      <c r="B46" s="35"/>
      <c r="C46" s="26" t="str">
        <f t="shared" si="5"/>
        <v> - </v>
      </c>
      <c r="D46" s="25" t="str">
        <f t="shared" si="0"/>
        <v> - </v>
      </c>
      <c r="E46" s="25" t="str">
        <f t="shared" si="1"/>
        <v> - </v>
      </c>
      <c r="F46" s="43" t="str">
        <f t="shared" si="2"/>
        <v> - </v>
      </c>
      <c r="G46" s="25" t="str">
        <f>IF(A46=" - "," - ",SUM(F$20:F46))</f>
        <v> - </v>
      </c>
      <c r="H46" s="25" t="str">
        <f t="shared" si="3"/>
        <v> - </v>
      </c>
    </row>
    <row r="47" spans="1:8" ht="12.75">
      <c r="A47" s="24" t="str">
        <f t="shared" si="4"/>
        <v> - </v>
      </c>
      <c r="B47" s="35"/>
      <c r="C47" s="26" t="str">
        <f t="shared" si="5"/>
        <v> - </v>
      </c>
      <c r="D47" s="25" t="str">
        <f t="shared" si="0"/>
        <v> - </v>
      </c>
      <c r="E47" s="25" t="str">
        <f t="shared" si="1"/>
        <v> - </v>
      </c>
      <c r="F47" s="43" t="str">
        <f t="shared" si="2"/>
        <v> - </v>
      </c>
      <c r="G47" s="25" t="str">
        <f>IF(A47=" - "," - ",SUM(F$20:F47))</f>
        <v> - </v>
      </c>
      <c r="H47" s="25" t="str">
        <f t="shared" si="3"/>
        <v> - </v>
      </c>
    </row>
    <row r="48" spans="1:8" ht="12.75">
      <c r="A48" s="24" t="str">
        <f t="shared" si="4"/>
        <v> - </v>
      </c>
      <c r="B48" s="35"/>
      <c r="C48" s="26" t="str">
        <f t="shared" si="5"/>
        <v> - </v>
      </c>
      <c r="D48" s="25" t="str">
        <f t="shared" si="0"/>
        <v> - </v>
      </c>
      <c r="E48" s="25" t="str">
        <f t="shared" si="1"/>
        <v> - </v>
      </c>
      <c r="F48" s="43" t="str">
        <f t="shared" si="2"/>
        <v> - </v>
      </c>
      <c r="G48" s="25" t="str">
        <f>IF(A48=" - "," - ",SUM(F$20:F48))</f>
        <v> - </v>
      </c>
      <c r="H48" s="25" t="str">
        <f t="shared" si="3"/>
        <v> - </v>
      </c>
    </row>
    <row r="49" spans="1:8" ht="12.75">
      <c r="A49" s="24" t="str">
        <f t="shared" si="4"/>
        <v> - </v>
      </c>
      <c r="B49" s="35"/>
      <c r="C49" s="26" t="str">
        <f t="shared" si="5"/>
        <v> - </v>
      </c>
      <c r="D49" s="25" t="str">
        <f t="shared" si="0"/>
        <v> - </v>
      </c>
      <c r="E49" s="25" t="str">
        <f t="shared" si="1"/>
        <v> - </v>
      </c>
      <c r="F49" s="43" t="str">
        <f t="shared" si="2"/>
        <v> - </v>
      </c>
      <c r="G49" s="25" t="str">
        <f>IF(A49=" - "," - ",SUM(F$20:F49))</f>
        <v> - </v>
      </c>
      <c r="H49" s="25" t="str">
        <f t="shared" si="3"/>
        <v> - </v>
      </c>
    </row>
    <row r="50" spans="1:8" ht="12.75">
      <c r="A50" s="24" t="str">
        <f t="shared" si="4"/>
        <v> - </v>
      </c>
      <c r="B50" s="35"/>
      <c r="C50" s="26" t="str">
        <f t="shared" si="5"/>
        <v> - </v>
      </c>
      <c r="D50" s="25" t="str">
        <f t="shared" si="0"/>
        <v> - </v>
      </c>
      <c r="E50" s="25" t="str">
        <f t="shared" si="1"/>
        <v> - </v>
      </c>
      <c r="F50" s="43" t="str">
        <f t="shared" si="2"/>
        <v> - </v>
      </c>
      <c r="G50" s="25" t="str">
        <f>IF(A50=" - "," - ",SUM(F$20:F50))</f>
        <v> - </v>
      </c>
      <c r="H50" s="25" t="str">
        <f t="shared" si="3"/>
        <v> - </v>
      </c>
    </row>
    <row r="51" spans="1:8" ht="12.75">
      <c r="A51" s="24" t="str">
        <f t="shared" si="4"/>
        <v> - </v>
      </c>
      <c r="B51" s="35"/>
      <c r="C51" s="26" t="str">
        <f t="shared" si="5"/>
        <v> - </v>
      </c>
      <c r="D51" s="25" t="str">
        <f t="shared" si="0"/>
        <v> - </v>
      </c>
      <c r="E51" s="25" t="str">
        <f t="shared" si="1"/>
        <v> - </v>
      </c>
      <c r="F51" s="43" t="str">
        <f t="shared" si="2"/>
        <v> - </v>
      </c>
      <c r="G51" s="25" t="str">
        <f>IF(A51=" - "," - ",SUM(F$20:F51))</f>
        <v> - </v>
      </c>
      <c r="H51" s="25" t="str">
        <f t="shared" si="3"/>
        <v> - </v>
      </c>
    </row>
    <row r="52" spans="1:8" ht="12.75">
      <c r="A52" s="24" t="str">
        <f t="shared" si="4"/>
        <v> - </v>
      </c>
      <c r="B52" s="35"/>
      <c r="C52" s="26" t="str">
        <f t="shared" si="5"/>
        <v> - </v>
      </c>
      <c r="D52" s="25" t="str">
        <f aca="true" t="shared" si="6" ref="D52:D69">IF(A52=" - "," - ",IF(A52=last,C52*100%,IF(A52=1,ROUND(C52*1/n*$D$16,2),ROUND(C52*1/(n-(A52-1)+(1-$D$16)),2))))</f>
        <v> - </v>
      </c>
      <c r="E52" s="25" t="str">
        <f aca="true" t="shared" si="7" ref="E52:E69">IF(A52=" - "," - ",IF(method="SL",0,IF(A52=last,C52*100%,ROUND(C52*$F$12/n*IF(conv="Half-Year",MIN(n,A52-0.5)-MAX(0,A52-1.5),MIN(n,A52-Q/4+0.125)-MAX(0,A52-1-Q/4+0.125)),2))))</f>
        <v> - </v>
      </c>
      <c r="F52" s="43" t="str">
        <f aca="true" t="shared" si="8" ref="F52:F69">IF(A52=" - "," - ",IF(method="SL",D52,MAX(D52,E52)))</f>
        <v> - </v>
      </c>
      <c r="G52" s="25" t="str">
        <f>IF(A52=" - "," - ",SUM(F$20:F52))</f>
        <v> - </v>
      </c>
      <c r="H52" s="25" t="str">
        <f aca="true" t="shared" si="9" ref="H52:H69">IF(A52=" - "," - ",P-G52)</f>
        <v> - </v>
      </c>
    </row>
    <row r="53" spans="1:8" ht="12.75">
      <c r="A53" s="24" t="str">
        <f t="shared" si="4"/>
        <v> - </v>
      </c>
      <c r="B53" s="35"/>
      <c r="C53" s="26" t="str">
        <f t="shared" si="5"/>
        <v> - </v>
      </c>
      <c r="D53" s="25" t="str">
        <f t="shared" si="6"/>
        <v> - </v>
      </c>
      <c r="E53" s="25" t="str">
        <f t="shared" si="7"/>
        <v> - </v>
      </c>
      <c r="F53" s="43" t="str">
        <f t="shared" si="8"/>
        <v> - </v>
      </c>
      <c r="G53" s="25" t="str">
        <f>IF(A53=" - "," - ",SUM(F$20:F53))</f>
        <v> - </v>
      </c>
      <c r="H53" s="25" t="str">
        <f t="shared" si="9"/>
        <v> - </v>
      </c>
    </row>
    <row r="54" spans="1:8" ht="12.75">
      <c r="A54" s="24" t="str">
        <f t="shared" si="4"/>
        <v> - </v>
      </c>
      <c r="B54" s="35"/>
      <c r="C54" s="26" t="str">
        <f t="shared" si="5"/>
        <v> - </v>
      </c>
      <c r="D54" s="25" t="str">
        <f t="shared" si="6"/>
        <v> - </v>
      </c>
      <c r="E54" s="25" t="str">
        <f t="shared" si="7"/>
        <v> - </v>
      </c>
      <c r="F54" s="43" t="str">
        <f t="shared" si="8"/>
        <v> - </v>
      </c>
      <c r="G54" s="25" t="str">
        <f>IF(A54=" - "," - ",SUM(F$20:F54))</f>
        <v> - </v>
      </c>
      <c r="H54" s="25" t="str">
        <f t="shared" si="9"/>
        <v> - </v>
      </c>
    </row>
    <row r="55" spans="1:8" ht="12.75">
      <c r="A55" s="24" t="str">
        <f t="shared" si="4"/>
        <v> - </v>
      </c>
      <c r="B55" s="35"/>
      <c r="C55" s="26" t="str">
        <f t="shared" si="5"/>
        <v> - </v>
      </c>
      <c r="D55" s="25" t="str">
        <f t="shared" si="6"/>
        <v> - </v>
      </c>
      <c r="E55" s="25" t="str">
        <f t="shared" si="7"/>
        <v> - </v>
      </c>
      <c r="F55" s="43" t="str">
        <f t="shared" si="8"/>
        <v> - </v>
      </c>
      <c r="G55" s="25" t="str">
        <f>IF(A55=" - "," - ",SUM(F$20:F55))</f>
        <v> - </v>
      </c>
      <c r="H55" s="25" t="str">
        <f t="shared" si="9"/>
        <v> - </v>
      </c>
    </row>
    <row r="56" spans="1:8" ht="12.75">
      <c r="A56" s="24" t="str">
        <f t="shared" si="4"/>
        <v> - </v>
      </c>
      <c r="B56" s="35"/>
      <c r="C56" s="26" t="str">
        <f t="shared" si="5"/>
        <v> - </v>
      </c>
      <c r="D56" s="25" t="str">
        <f t="shared" si="6"/>
        <v> - </v>
      </c>
      <c r="E56" s="25" t="str">
        <f t="shared" si="7"/>
        <v> - </v>
      </c>
      <c r="F56" s="43" t="str">
        <f t="shared" si="8"/>
        <v> - </v>
      </c>
      <c r="G56" s="25" t="str">
        <f>IF(A56=" - "," - ",SUM(F$20:F56))</f>
        <v> - </v>
      </c>
      <c r="H56" s="25" t="str">
        <f t="shared" si="9"/>
        <v> - </v>
      </c>
    </row>
    <row r="57" spans="1:8" ht="12.75">
      <c r="A57" s="24" t="str">
        <f t="shared" si="4"/>
        <v> - </v>
      </c>
      <c r="B57" s="35"/>
      <c r="C57" s="26" t="str">
        <f t="shared" si="5"/>
        <v> - </v>
      </c>
      <c r="D57" s="25" t="str">
        <f t="shared" si="6"/>
        <v> - </v>
      </c>
      <c r="E57" s="25" t="str">
        <f t="shared" si="7"/>
        <v> - </v>
      </c>
      <c r="F57" s="43" t="str">
        <f t="shared" si="8"/>
        <v> - </v>
      </c>
      <c r="G57" s="25" t="str">
        <f>IF(A57=" - "," - ",SUM(F$20:F57))</f>
        <v> - </v>
      </c>
      <c r="H57" s="25" t="str">
        <f t="shared" si="9"/>
        <v> - </v>
      </c>
    </row>
    <row r="58" spans="1:8" ht="12.75">
      <c r="A58" s="24" t="str">
        <f t="shared" si="4"/>
        <v> - </v>
      </c>
      <c r="B58" s="35"/>
      <c r="C58" s="26" t="str">
        <f t="shared" si="5"/>
        <v> - </v>
      </c>
      <c r="D58" s="25" t="str">
        <f t="shared" si="6"/>
        <v> - </v>
      </c>
      <c r="E58" s="25" t="str">
        <f t="shared" si="7"/>
        <v> - </v>
      </c>
      <c r="F58" s="43" t="str">
        <f t="shared" si="8"/>
        <v> - </v>
      </c>
      <c r="G58" s="25" t="str">
        <f>IF(A58=" - "," - ",SUM(F$20:F58))</f>
        <v> - </v>
      </c>
      <c r="H58" s="25" t="str">
        <f t="shared" si="9"/>
        <v> - </v>
      </c>
    </row>
    <row r="59" spans="1:8" ht="12.75">
      <c r="A59" s="24" t="str">
        <f t="shared" si="4"/>
        <v> - </v>
      </c>
      <c r="B59" s="35"/>
      <c r="C59" s="26" t="str">
        <f t="shared" si="5"/>
        <v> - </v>
      </c>
      <c r="D59" s="25" t="str">
        <f t="shared" si="6"/>
        <v> - </v>
      </c>
      <c r="E59" s="25" t="str">
        <f t="shared" si="7"/>
        <v> - </v>
      </c>
      <c r="F59" s="43" t="str">
        <f t="shared" si="8"/>
        <v> - </v>
      </c>
      <c r="G59" s="25" t="str">
        <f>IF(A59=" - "," - ",SUM(F$20:F59))</f>
        <v> - </v>
      </c>
      <c r="H59" s="25" t="str">
        <f t="shared" si="9"/>
        <v> - </v>
      </c>
    </row>
    <row r="60" spans="1:8" ht="12.75">
      <c r="A60" s="24" t="str">
        <f t="shared" si="4"/>
        <v> - </v>
      </c>
      <c r="B60" s="35"/>
      <c r="C60" s="26" t="str">
        <f t="shared" si="5"/>
        <v> - </v>
      </c>
      <c r="D60" s="25" t="str">
        <f t="shared" si="6"/>
        <v> - </v>
      </c>
      <c r="E60" s="25" t="str">
        <f t="shared" si="7"/>
        <v> - </v>
      </c>
      <c r="F60" s="43" t="str">
        <f t="shared" si="8"/>
        <v> - </v>
      </c>
      <c r="G60" s="25" t="str">
        <f>IF(A60=" - "," - ",SUM(F$20:F60))</f>
        <v> - </v>
      </c>
      <c r="H60" s="25" t="str">
        <f t="shared" si="9"/>
        <v> - </v>
      </c>
    </row>
    <row r="61" spans="1:8" ht="12.75">
      <c r="A61" s="24" t="str">
        <f t="shared" si="4"/>
        <v> - </v>
      </c>
      <c r="B61" s="35"/>
      <c r="C61" s="26" t="str">
        <f t="shared" si="5"/>
        <v> - </v>
      </c>
      <c r="D61" s="25" t="str">
        <f t="shared" si="6"/>
        <v> - </v>
      </c>
      <c r="E61" s="25" t="str">
        <f t="shared" si="7"/>
        <v> - </v>
      </c>
      <c r="F61" s="43" t="str">
        <f t="shared" si="8"/>
        <v> - </v>
      </c>
      <c r="G61" s="25" t="str">
        <f>IF(A61=" - "," - ",SUM(F$20:F61))</f>
        <v> - </v>
      </c>
      <c r="H61" s="25" t="str">
        <f t="shared" si="9"/>
        <v> - </v>
      </c>
    </row>
    <row r="62" spans="1:8" ht="12.75">
      <c r="A62" s="24" t="str">
        <f t="shared" si="4"/>
        <v> - </v>
      </c>
      <c r="B62" s="35"/>
      <c r="C62" s="26" t="str">
        <f t="shared" si="5"/>
        <v> - </v>
      </c>
      <c r="D62" s="25" t="str">
        <f t="shared" si="6"/>
        <v> - </v>
      </c>
      <c r="E62" s="25" t="str">
        <f t="shared" si="7"/>
        <v> - </v>
      </c>
      <c r="F62" s="43" t="str">
        <f t="shared" si="8"/>
        <v> - </v>
      </c>
      <c r="G62" s="25" t="str">
        <f>IF(A62=" - "," - ",SUM(F$20:F62))</f>
        <v> - </v>
      </c>
      <c r="H62" s="25" t="str">
        <f t="shared" si="9"/>
        <v> - </v>
      </c>
    </row>
    <row r="63" spans="1:8" ht="12.75">
      <c r="A63" s="24" t="str">
        <f t="shared" si="4"/>
        <v> - </v>
      </c>
      <c r="B63" s="35"/>
      <c r="C63" s="26" t="str">
        <f t="shared" si="5"/>
        <v> - </v>
      </c>
      <c r="D63" s="25" t="str">
        <f t="shared" si="6"/>
        <v> - </v>
      </c>
      <c r="E63" s="25" t="str">
        <f t="shared" si="7"/>
        <v> - </v>
      </c>
      <c r="F63" s="43" t="str">
        <f t="shared" si="8"/>
        <v> - </v>
      </c>
      <c r="G63" s="25" t="str">
        <f>IF(A63=" - "," - ",SUM(F$20:F63))</f>
        <v> - </v>
      </c>
      <c r="H63" s="25" t="str">
        <f t="shared" si="9"/>
        <v> - </v>
      </c>
    </row>
    <row r="64" spans="1:8" ht="12.75">
      <c r="A64" s="24" t="str">
        <f t="shared" si="4"/>
        <v> - </v>
      </c>
      <c r="B64" s="35"/>
      <c r="C64" s="26" t="str">
        <f t="shared" si="5"/>
        <v> - </v>
      </c>
      <c r="D64" s="25" t="str">
        <f t="shared" si="6"/>
        <v> - </v>
      </c>
      <c r="E64" s="25" t="str">
        <f t="shared" si="7"/>
        <v> - </v>
      </c>
      <c r="F64" s="43" t="str">
        <f t="shared" si="8"/>
        <v> - </v>
      </c>
      <c r="G64" s="25" t="str">
        <f>IF(A64=" - "," - ",SUM(F$20:F64))</f>
        <v> - </v>
      </c>
      <c r="H64" s="25" t="str">
        <f t="shared" si="9"/>
        <v> - </v>
      </c>
    </row>
    <row r="65" spans="1:8" ht="12.75">
      <c r="A65" s="24" t="str">
        <f t="shared" si="4"/>
        <v> - </v>
      </c>
      <c r="B65" s="35"/>
      <c r="C65" s="26" t="str">
        <f t="shared" si="5"/>
        <v> - </v>
      </c>
      <c r="D65" s="25" t="str">
        <f t="shared" si="6"/>
        <v> - </v>
      </c>
      <c r="E65" s="25" t="str">
        <f t="shared" si="7"/>
        <v> - </v>
      </c>
      <c r="F65" s="43" t="str">
        <f t="shared" si="8"/>
        <v> - </v>
      </c>
      <c r="G65" s="25" t="str">
        <f>IF(A65=" - "," - ",SUM(F$20:F65))</f>
        <v> - </v>
      </c>
      <c r="H65" s="25" t="str">
        <f t="shared" si="9"/>
        <v> - </v>
      </c>
    </row>
    <row r="66" spans="1:8" ht="12.75">
      <c r="A66" s="24" t="str">
        <f t="shared" si="4"/>
        <v> - </v>
      </c>
      <c r="B66" s="35"/>
      <c r="C66" s="26" t="str">
        <f t="shared" si="5"/>
        <v> - </v>
      </c>
      <c r="D66" s="25" t="str">
        <f t="shared" si="6"/>
        <v> - </v>
      </c>
      <c r="E66" s="25" t="str">
        <f t="shared" si="7"/>
        <v> - </v>
      </c>
      <c r="F66" s="43" t="str">
        <f t="shared" si="8"/>
        <v> - </v>
      </c>
      <c r="G66" s="25" t="str">
        <f>IF(A66=" - "," - ",SUM(F$20:F66))</f>
        <v> - </v>
      </c>
      <c r="H66" s="25" t="str">
        <f t="shared" si="9"/>
        <v> - </v>
      </c>
    </row>
    <row r="67" spans="1:8" ht="12.75">
      <c r="A67" s="24" t="str">
        <f t="shared" si="4"/>
        <v> - </v>
      </c>
      <c r="B67" s="35"/>
      <c r="C67" s="26" t="str">
        <f t="shared" si="5"/>
        <v> - </v>
      </c>
      <c r="D67" s="25" t="str">
        <f t="shared" si="6"/>
        <v> - </v>
      </c>
      <c r="E67" s="25" t="str">
        <f t="shared" si="7"/>
        <v> - </v>
      </c>
      <c r="F67" s="43" t="str">
        <f t="shared" si="8"/>
        <v> - </v>
      </c>
      <c r="G67" s="25" t="str">
        <f>IF(A67=" - "," - ",SUM(F$20:F67))</f>
        <v> - </v>
      </c>
      <c r="H67" s="25" t="str">
        <f t="shared" si="9"/>
        <v> - </v>
      </c>
    </row>
    <row r="68" spans="1:8" ht="12.75">
      <c r="A68" s="24" t="str">
        <f t="shared" si="4"/>
        <v> - </v>
      </c>
      <c r="B68" s="35"/>
      <c r="C68" s="26" t="str">
        <f t="shared" si="5"/>
        <v> - </v>
      </c>
      <c r="D68" s="25" t="str">
        <f t="shared" si="6"/>
        <v> - </v>
      </c>
      <c r="E68" s="25" t="str">
        <f t="shared" si="7"/>
        <v> - </v>
      </c>
      <c r="F68" s="43" t="str">
        <f t="shared" si="8"/>
        <v> - </v>
      </c>
      <c r="G68" s="25" t="str">
        <f>IF(A68=" - "," - ",SUM(F$20:F68))</f>
        <v> - </v>
      </c>
      <c r="H68" s="25" t="str">
        <f t="shared" si="9"/>
        <v> - </v>
      </c>
    </row>
    <row r="69" spans="1:8" ht="12.75">
      <c r="A69" s="24" t="str">
        <f t="shared" si="4"/>
        <v> - </v>
      </c>
      <c r="B69" s="35"/>
      <c r="C69" s="26" t="str">
        <f t="shared" si="5"/>
        <v> - </v>
      </c>
      <c r="D69" s="25" t="str">
        <f t="shared" si="6"/>
        <v> - </v>
      </c>
      <c r="E69" s="25" t="str">
        <f t="shared" si="7"/>
        <v> - </v>
      </c>
      <c r="F69" s="43" t="str">
        <f t="shared" si="8"/>
        <v> - </v>
      </c>
      <c r="G69" s="25" t="str">
        <f>IF(A69=" - "," - ",SUM(F$20:F69))</f>
        <v> - </v>
      </c>
      <c r="H69" s="25" t="str">
        <f t="shared" si="9"/>
        <v> - </v>
      </c>
    </row>
  </sheetData>
  <sheetProtection formatCells="0" formatColumns="0" formatRows="0" insertColumns="0" insertRows="0" insertHyperlinks="0" deleteColumns="0" deleteRows="0" sort="0"/>
  <mergeCells count="2">
    <mergeCell ref="D8:F8"/>
    <mergeCell ref="D9:F9"/>
  </mergeCells>
  <conditionalFormatting sqref="E12">
    <cfRule type="expression" priority="1" dxfId="1" stopIfTrue="1">
      <formula>$D$12="SL"</formula>
    </cfRule>
  </conditionalFormatting>
  <conditionalFormatting sqref="F12">
    <cfRule type="expression" priority="2" dxfId="2" stopIfTrue="1">
      <formula>$D$12="SL"</formula>
    </cfRule>
  </conditionalFormatting>
  <conditionalFormatting sqref="D14">
    <cfRule type="expression" priority="3" dxfId="2" stopIfTrue="1">
      <formula>$D$13="Half-Year"</formula>
    </cfRule>
  </conditionalFormatting>
  <conditionalFormatting sqref="C14">
    <cfRule type="expression" priority="4" dxfId="1" stopIfTrue="1">
      <formula>$D$13="Half-Year"</formula>
    </cfRule>
  </conditionalFormatting>
  <conditionalFormatting sqref="D13">
    <cfRule type="expression" priority="5" dxfId="0" stopIfTrue="1">
      <formula>AND($D$12="DB-SL",$D$13="Mid-Month")</formula>
    </cfRule>
  </conditionalFormatting>
  <dataValidations count="2">
    <dataValidation type="list" allowBlank="1" showInputMessage="1" showErrorMessage="1" sqref="D13">
      <formula1>"Half-Year, Mid-Quarter, Mid-Month"</formula1>
    </dataValidation>
    <dataValidation type="list" allowBlank="1" showInputMessage="1" showErrorMessage="1" sqref="D12">
      <formula1>"SL, DB-SL"</formula1>
    </dataValidation>
  </dataValidations>
  <hyperlinks>
    <hyperlink ref="J3" r:id="rId1" display="HELP"/>
  </hyperlinks>
  <printOptions horizontalCentered="1"/>
  <pageMargins left="0.5" right="0.5" top="0.5" bottom="0.5" header="0.5" footer="0.25"/>
  <pageSetup fitToHeight="0" fitToWidth="1" horizontalDpi="600" verticalDpi="600" orientation="portrait" r:id="rId5"/>
  <drawing r:id="rId4"/>
  <legacyDrawing r:id="rId3"/>
</worksheet>
</file>

<file path=xl/worksheets/sheet5.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8" sqref="A8"/>
    </sheetView>
  </sheetViews>
  <sheetFormatPr defaultColWidth="9.140625" defaultRowHeight="12.75"/>
  <cols>
    <col min="1" max="1" width="95.7109375" style="57" customWidth="1"/>
    <col min="2" max="16384" width="9.140625" style="57" customWidth="1"/>
  </cols>
  <sheetData>
    <row r="1" s="47" customFormat="1" ht="30">
      <c r="A1" s="46" t="s">
        <v>0</v>
      </c>
    </row>
    <row r="2" s="49" customFormat="1" ht="15">
      <c r="A2" s="48"/>
    </row>
    <row r="3" s="50" customFormat="1" ht="15">
      <c r="A3" s="51" t="s">
        <v>64</v>
      </c>
    </row>
    <row r="4" s="49" customFormat="1" ht="15">
      <c r="A4" s="48"/>
    </row>
    <row r="5" s="49" customFormat="1" ht="45">
      <c r="A5" s="52" t="s">
        <v>50</v>
      </c>
    </row>
    <row r="6" s="49" customFormat="1" ht="15">
      <c r="A6" s="52"/>
    </row>
    <row r="7" s="49" customFormat="1" ht="15">
      <c r="A7" s="53"/>
    </row>
    <row r="8" s="49" customFormat="1" ht="18">
      <c r="A8" s="54" t="s">
        <v>51</v>
      </c>
    </row>
    <row r="9" s="49" customFormat="1" ht="15.75">
      <c r="A9" s="55"/>
    </row>
    <row r="10" s="49" customFormat="1" ht="47.25">
      <c r="A10" s="56" t="s">
        <v>60</v>
      </c>
    </row>
    <row r="11" s="49" customFormat="1" ht="15.75">
      <c r="A11" s="55"/>
    </row>
    <row r="12" s="49" customFormat="1" ht="47.25">
      <c r="A12" s="56" t="s">
        <v>52</v>
      </c>
    </row>
    <row r="13" s="49" customFormat="1" ht="15">
      <c r="A13" s="52"/>
    </row>
    <row r="14" s="49" customFormat="1" ht="47.25">
      <c r="A14" s="56" t="s">
        <v>61</v>
      </c>
    </row>
    <row r="15" s="49" customFormat="1" ht="15">
      <c r="A15" s="48"/>
    </row>
    <row r="16" s="49" customFormat="1" ht="15"/>
    <row r="17" s="49" customFormat="1" ht="18">
      <c r="A17" s="54" t="s">
        <v>53</v>
      </c>
    </row>
    <row r="18" s="49" customFormat="1" ht="15">
      <c r="A18" s="52"/>
    </row>
    <row r="19" s="49" customFormat="1" ht="45.75">
      <c r="A19" s="52" t="s">
        <v>62</v>
      </c>
    </row>
    <row r="20" ht="15">
      <c r="A20" s="52"/>
    </row>
    <row r="21" ht="45.75">
      <c r="A21" s="52" t="s">
        <v>63</v>
      </c>
    </row>
    <row r="22" ht="15">
      <c r="A22" s="52"/>
    </row>
    <row r="23" ht="45">
      <c r="A23" s="52" t="s">
        <v>54</v>
      </c>
    </row>
    <row r="24" ht="15">
      <c r="A24" s="52"/>
    </row>
    <row r="25" ht="30">
      <c r="A25" s="52" t="s">
        <v>55</v>
      </c>
    </row>
    <row r="26" ht="15">
      <c r="A26" s="58" t="s">
        <v>66</v>
      </c>
    </row>
    <row r="27" ht="15">
      <c r="A27" s="52"/>
    </row>
    <row r="28" ht="15">
      <c r="A28" s="52"/>
    </row>
    <row r="29" s="49" customFormat="1" ht="18">
      <c r="A29" s="54" t="s">
        <v>56</v>
      </c>
    </row>
    <row r="31" ht="30">
      <c r="A31" s="52" t="s">
        <v>57</v>
      </c>
    </row>
    <row r="33" ht="30">
      <c r="A33" s="52" t="s">
        <v>58</v>
      </c>
    </row>
    <row r="35" ht="30">
      <c r="A35" s="52" t="s">
        <v>59</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Depreciation Calculator</dc:title>
  <dc:subject/>
  <dc:creator>Vertex42.com</dc:creator>
  <cp:keywords/>
  <dc:description>(c) 2009 Vertex42 LLC. All Rights Reserved.</dc:description>
  <cp:lastModifiedBy>Vertex42.com Templates</cp:lastModifiedBy>
  <cp:lastPrinted>2011-12-06T23:20:05Z</cp:lastPrinted>
  <dcterms:created xsi:type="dcterms:W3CDTF">2004-08-16T18:44:14Z</dcterms:created>
  <dcterms:modified xsi:type="dcterms:W3CDTF">2017-04-12T16:32:39Z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1.0.1</vt:lpwstr>
  </property>
  <property fmtid="{D5CDD505-2E9C-101B-9397-08002B2CF9AE}" pid="4" name="Source">
    <vt:lpwstr>https://www.vertex42.com/Calculators/depreciation-calculator.html</vt:lpwstr>
  </property>
</Properties>
</file>